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\Desktop\"/>
    </mc:Choice>
  </mc:AlternateContent>
  <bookViews>
    <workbookView xWindow="0" yWindow="0" windowWidth="23040" windowHeight="8832"/>
  </bookViews>
  <sheets>
    <sheet name="daždová kanalizácia" sheetId="1" r:id="rId1"/>
    <sheet name="Osvetlenie" sheetId="2" r:id="rId2"/>
  </sheets>
  <definedNames>
    <definedName name="_xlnm.Print_Titles" localSheetId="1">Osvetlenie!$1:$11</definedName>
  </definedName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0" i="1" l="1"/>
  <c r="G126" i="1"/>
  <c r="G125" i="1"/>
  <c r="G124" i="1"/>
  <c r="H124" i="1" s="1"/>
  <c r="J123" i="1"/>
  <c r="H123" i="1"/>
  <c r="G123" i="1"/>
  <c r="J122" i="1"/>
  <c r="G122" i="1"/>
  <c r="H122" i="1" s="1"/>
  <c r="G121" i="1"/>
  <c r="H121" i="1" s="1"/>
  <c r="E120" i="1"/>
  <c r="J119" i="1"/>
  <c r="J116" i="1" s="1"/>
  <c r="G119" i="1"/>
  <c r="H119" i="1" s="1"/>
  <c r="J118" i="1"/>
  <c r="H118" i="1"/>
  <c r="G118" i="1"/>
  <c r="G116" i="1"/>
  <c r="J113" i="1"/>
  <c r="H113" i="1"/>
  <c r="G113" i="1"/>
  <c r="J112" i="1"/>
  <c r="G112" i="1"/>
  <c r="H112" i="1" s="1"/>
  <c r="J111" i="1"/>
  <c r="J110" i="1"/>
  <c r="G110" i="1"/>
  <c r="H110" i="1" s="1"/>
  <c r="J109" i="1"/>
  <c r="H109" i="1"/>
  <c r="G109" i="1"/>
  <c r="J108" i="1"/>
  <c r="G108" i="1"/>
  <c r="H106" i="1"/>
  <c r="G106" i="1"/>
  <c r="H105" i="1"/>
  <c r="G105" i="1"/>
  <c r="H104" i="1"/>
  <c r="G104" i="1"/>
  <c r="G102" i="1"/>
  <c r="G100" i="1"/>
  <c r="H100" i="1" s="1"/>
  <c r="G98" i="1"/>
  <c r="H98" i="1" s="1"/>
  <c r="J97" i="1"/>
  <c r="H97" i="1"/>
  <c r="G97" i="1"/>
  <c r="H96" i="1"/>
  <c r="G96" i="1"/>
  <c r="J95" i="1"/>
  <c r="J94" i="1" s="1"/>
  <c r="J90" i="1" s="1"/>
  <c r="E91" i="1" s="1"/>
  <c r="G95" i="1"/>
  <c r="H95" i="1" s="1"/>
  <c r="G94" i="1"/>
  <c r="G91" i="1"/>
  <c r="G90" i="1"/>
  <c r="J88" i="1"/>
  <c r="G88" i="1"/>
  <c r="H88" i="1" s="1"/>
  <c r="J87" i="1"/>
  <c r="H87" i="1"/>
  <c r="G87" i="1"/>
  <c r="J86" i="1"/>
  <c r="G86" i="1"/>
  <c r="H86" i="1" s="1"/>
  <c r="J85" i="1"/>
  <c r="H85" i="1"/>
  <c r="G85" i="1"/>
  <c r="J84" i="1"/>
  <c r="G84" i="1"/>
  <c r="H84" i="1" s="1"/>
  <c r="J83" i="1"/>
  <c r="H83" i="1"/>
  <c r="G83" i="1"/>
  <c r="J82" i="1"/>
  <c r="G82" i="1"/>
  <c r="H82" i="1" s="1"/>
  <c r="J81" i="1"/>
  <c r="H81" i="1"/>
  <c r="G81" i="1"/>
  <c r="J80" i="1"/>
  <c r="G80" i="1"/>
  <c r="H80" i="1" s="1"/>
  <c r="J79" i="1"/>
  <c r="H79" i="1"/>
  <c r="G79" i="1"/>
  <c r="J78" i="1"/>
  <c r="G78" i="1"/>
  <c r="H78" i="1" s="1"/>
  <c r="J77" i="1"/>
  <c r="H77" i="1"/>
  <c r="G77" i="1"/>
  <c r="J76" i="1"/>
  <c r="G76" i="1"/>
  <c r="H76" i="1" s="1"/>
  <c r="J75" i="1"/>
  <c r="H75" i="1"/>
  <c r="G75" i="1"/>
  <c r="J74" i="1"/>
  <c r="G74" i="1"/>
  <c r="H74" i="1" s="1"/>
  <c r="J73" i="1"/>
  <c r="H73" i="1"/>
  <c r="G73" i="1"/>
  <c r="J72" i="1"/>
  <c r="G72" i="1"/>
  <c r="H72" i="1" s="1"/>
  <c r="J71" i="1"/>
  <c r="H71" i="1"/>
  <c r="G71" i="1"/>
  <c r="J70" i="1"/>
  <c r="G70" i="1"/>
  <c r="H70" i="1" s="1"/>
  <c r="J69" i="1"/>
  <c r="H69" i="1"/>
  <c r="G69" i="1"/>
  <c r="J68" i="1"/>
  <c r="G68" i="1"/>
  <c r="H68" i="1" s="1"/>
  <c r="J67" i="1"/>
  <c r="H67" i="1"/>
  <c r="G67" i="1"/>
  <c r="J66" i="1"/>
  <c r="G66" i="1"/>
  <c r="H66" i="1" s="1"/>
  <c r="J65" i="1"/>
  <c r="H65" i="1"/>
  <c r="G65" i="1"/>
  <c r="J64" i="1"/>
  <c r="G64" i="1"/>
  <c r="H64" i="1" s="1"/>
  <c r="J63" i="1"/>
  <c r="H63" i="1"/>
  <c r="G63" i="1"/>
  <c r="J62" i="1"/>
  <c r="G62" i="1"/>
  <c r="H62" i="1" s="1"/>
  <c r="J61" i="1"/>
  <c r="H61" i="1"/>
  <c r="G61" i="1"/>
  <c r="J60" i="1"/>
  <c r="J58" i="1" s="1"/>
  <c r="G60" i="1"/>
  <c r="H60" i="1" s="1"/>
  <c r="J59" i="1"/>
  <c r="H59" i="1"/>
  <c r="G59" i="1"/>
  <c r="G58" i="1"/>
  <c r="G57" i="1"/>
  <c r="J56" i="1"/>
  <c r="G56" i="1"/>
  <c r="H56" i="1" s="1"/>
  <c r="J55" i="1"/>
  <c r="H55" i="1"/>
  <c r="G55" i="1"/>
  <c r="J54" i="1"/>
  <c r="H54" i="1"/>
  <c r="H53" i="1"/>
  <c r="G53" i="1"/>
  <c r="J52" i="1"/>
  <c r="J51" i="1" s="1"/>
  <c r="G52" i="1"/>
  <c r="H52" i="1" s="1"/>
  <c r="H51" i="1" s="1"/>
  <c r="H167" i="1" s="1"/>
  <c r="G51" i="1"/>
  <c r="G50" i="1"/>
  <c r="J49" i="1"/>
  <c r="H49" i="1"/>
  <c r="G49" i="1"/>
  <c r="J48" i="1"/>
  <c r="G48" i="1"/>
  <c r="H48" i="1" s="1"/>
  <c r="J47" i="1"/>
  <c r="H47" i="1"/>
  <c r="G47" i="1"/>
  <c r="J46" i="1"/>
  <c r="G46" i="1"/>
  <c r="H46" i="1" s="1"/>
  <c r="J45" i="1"/>
  <c r="H45" i="1"/>
  <c r="G45" i="1"/>
  <c r="J44" i="1"/>
  <c r="G44" i="1"/>
  <c r="H44" i="1" s="1"/>
  <c r="J43" i="1"/>
  <c r="H43" i="1"/>
  <c r="G43" i="1"/>
  <c r="J42" i="1"/>
  <c r="G42" i="1"/>
  <c r="H42" i="1" s="1"/>
  <c r="J41" i="1"/>
  <c r="H41" i="1"/>
  <c r="G41" i="1"/>
  <c r="J40" i="1"/>
  <c r="G40" i="1"/>
  <c r="H40" i="1" s="1"/>
  <c r="J39" i="1"/>
  <c r="H39" i="1"/>
  <c r="G39" i="1"/>
  <c r="J38" i="1"/>
  <c r="G38" i="1"/>
  <c r="H38" i="1" s="1"/>
  <c r="J37" i="1"/>
  <c r="H37" i="1"/>
  <c r="G37" i="1"/>
  <c r="G36" i="1"/>
  <c r="G34" i="1"/>
  <c r="G32" i="1"/>
  <c r="J31" i="1"/>
  <c r="H31" i="1"/>
  <c r="G31" i="1"/>
  <c r="G30" i="1"/>
  <c r="J29" i="1"/>
  <c r="H29" i="1"/>
  <c r="G29" i="1"/>
  <c r="J28" i="1"/>
  <c r="G28" i="1"/>
  <c r="H28" i="1" s="1"/>
  <c r="G26" i="1"/>
  <c r="G24" i="1"/>
  <c r="J23" i="1"/>
  <c r="H23" i="1"/>
  <c r="G23" i="1"/>
  <c r="H22" i="1"/>
  <c r="G22" i="1"/>
  <c r="J21" i="1"/>
  <c r="G21" i="1"/>
  <c r="H21" i="1" s="1"/>
  <c r="J20" i="1"/>
  <c r="H20" i="1"/>
  <c r="G20" i="1"/>
  <c r="G18" i="1"/>
  <c r="J17" i="1"/>
  <c r="H17" i="1"/>
  <c r="G17" i="1"/>
  <c r="J16" i="1"/>
  <c r="G16" i="1"/>
  <c r="H16" i="1" s="1"/>
  <c r="G15" i="1"/>
  <c r="J14" i="1"/>
  <c r="G14" i="1"/>
  <c r="H14" i="1" s="1"/>
  <c r="J13" i="1"/>
  <c r="H13" i="1"/>
  <c r="G13" i="1"/>
  <c r="H12" i="1"/>
  <c r="G12" i="1"/>
  <c r="J11" i="1"/>
  <c r="J10" i="1" s="1"/>
  <c r="G11" i="1"/>
  <c r="H11" i="1" s="1"/>
  <c r="J91" i="1" l="1"/>
  <c r="H91" i="1"/>
  <c r="H90" i="1" s="1"/>
  <c r="H10" i="1"/>
  <c r="H166" i="1" s="1"/>
  <c r="E125" i="1"/>
  <c r="H125" i="1" s="1"/>
  <c r="H116" i="1" s="1"/>
  <c r="H171" i="1" s="1"/>
  <c r="E126" i="1"/>
  <c r="H126" i="1" s="1"/>
  <c r="H58" i="1"/>
  <c r="H168" i="1" s="1"/>
  <c r="H169" i="1" l="1"/>
  <c r="H173" i="1" s="1"/>
  <c r="H129" i="1"/>
</calcChain>
</file>

<file path=xl/sharedStrings.xml><?xml version="1.0" encoding="utf-8"?>
<sst xmlns="http://schemas.openxmlformats.org/spreadsheetml/2006/main" count="742" uniqueCount="406">
  <si>
    <t>Rozpočet</t>
  </si>
  <si>
    <t xml:space="preserve">Stavba:ZÁCHYTNÉ PARKOVISKO, PARKOVACÍ DOM - ŽELEZNIČNÁ - I. ETAPA                                                                            </t>
  </si>
  <si>
    <t>Investor: MESTO SENEC , MIEROVÉ NÁM. Č. 8 , 903 01 SENEC</t>
  </si>
  <si>
    <t>Miesto stavby</t>
  </si>
  <si>
    <t xml:space="preserve">:SENEC P.Č. 2566/1, 2598/2, 2599/2, 2597/1   </t>
  </si>
  <si>
    <t>Klasifikácia stavieb : 1271</t>
  </si>
  <si>
    <t>Objekt:Daždová kanalizácia</t>
  </si>
  <si>
    <t>EUR</t>
  </si>
  <si>
    <t>KCN</t>
  </si>
  <si>
    <t>Kód položky</t>
  </si>
  <si>
    <t>Názov</t>
  </si>
  <si>
    <t>MJ</t>
  </si>
  <si>
    <t>Množstv</t>
  </si>
  <si>
    <t>Jed.cen</t>
  </si>
  <si>
    <t>Cena celkom</t>
  </si>
  <si>
    <t>J. hmot.</t>
  </si>
  <si>
    <t>C. hmot.</t>
  </si>
  <si>
    <t/>
  </si>
  <si>
    <t>1</t>
  </si>
  <si>
    <t>Zemné práce</t>
  </si>
  <si>
    <t>001</t>
  </si>
  <si>
    <t>132201202</t>
  </si>
  <si>
    <t>Hľbenie rýh šírky nad 600 do 2000 mm v hornine 3 nad 100 do 1000 m3</t>
  </si>
  <si>
    <t>M3</t>
  </si>
  <si>
    <t>kanal. vetva,pripojky=d200-123m, D110-60M,=183m*1,0 *1,8=330</t>
  </si>
  <si>
    <t>132201209</t>
  </si>
  <si>
    <t>Príplatok k cenám za lepivosť horniny</t>
  </si>
  <si>
    <t>133201102</t>
  </si>
  <si>
    <t>Hľbenie šach s preh.do 5 m a nalož.v hor.3 nad 100 m3</t>
  </si>
  <si>
    <t>kan.šachta-betonová=1,5*1,5*1,8*5ks=20,25</t>
  </si>
  <si>
    <t>133201109</t>
  </si>
  <si>
    <t xml:space="preserve">Príplatok k cenám za lepivosť horniny-  </t>
  </si>
  <si>
    <t>131201202</t>
  </si>
  <si>
    <t>Hľbenie jám pre VSAKOVACIE BLOKY=/10/4,2m/=11*6*3=198m3</t>
  </si>
  <si>
    <t>výkop ORL=5*3,5*3,34=60m3,</t>
  </si>
  <si>
    <t>jáma pre  žumpu obs. 13m3-5*4*3,5=70, spolu=328m3</t>
  </si>
  <si>
    <t>131201209</t>
  </si>
  <si>
    <t>Príplatok k cenám za lepivosť horniny 3</t>
  </si>
  <si>
    <t>151101102</t>
  </si>
  <si>
    <t>Zriad. paž. a rozopretia stien rýh pre podz ved. príložné hĺbky do 4 m</t>
  </si>
  <si>
    <t>M2</t>
  </si>
  <si>
    <t>kanal. vetva=,330*2=660</t>
  </si>
  <si>
    <t>151101112</t>
  </si>
  <si>
    <t>Odstran. paženia a rozop stien rýh pre podzemné vedenie príložné hĺbky do 4 m</t>
  </si>
  <si>
    <t>kan.šachta=/1,5*4*1,8/=7,8 x3ks =m2</t>
  </si>
  <si>
    <t xml:space="preserve"> jám pre vsak.bloky=/11+6/*2,4*2=82m2* 2ks=164m2</t>
  </si>
  <si>
    <t xml:space="preserve"> ORL=/5+3,5/*2*3,34=57m23,</t>
  </si>
  <si>
    <t>žumpa=/5+4,/*2*3,5=63,spolu=70</t>
  </si>
  <si>
    <t>151101201</t>
  </si>
  <si>
    <t>Zriad. paženia stien výkopu prílož.hĺbky do 4 m-.šachta, nádrž</t>
  </si>
  <si>
    <t>151101211</t>
  </si>
  <si>
    <t>Odstr. paženia stien výkopu s ulož.paž.do 3 m prílož hĺbky do 4 m-.šach.</t>
  </si>
  <si>
    <t>330+12+328==670</t>
  </si>
  <si>
    <t>161101101</t>
  </si>
  <si>
    <t>Zvislé prem.výkopku bez nalož. z horniny 1 až 4,</t>
  </si>
  <si>
    <t>"vytl.kan.šachty=3,14*0,6*0,6=1,13*1,8*3ks=6,0</t>
  </si>
  <si>
    <t xml:space="preserve">vytl.pre  nadrž, obs. 13m3-3,6*2,6**3,5=33,, </t>
  </si>
  <si>
    <t>vytl. Vsakov. Bloky=10,*4,2*1,5=21,3</t>
  </si>
  <si>
    <t>vytlač.pre ORL=3,3*2,2*3,3=24*2 ks=48, spolu=108</t>
  </si>
  <si>
    <t>108+28=136+90=226</t>
  </si>
  <si>
    <t>162501102</t>
  </si>
  <si>
    <t>Vodor. premies.výk. po suchu z hor.1 až 4  do 3000 m</t>
  </si>
  <si>
    <t>167101102</t>
  </si>
  <si>
    <t>Nakladanie neuľahnut. výkopku z hornín 1 až 4 nad 100 m3=</t>
  </si>
  <si>
    <t>171101103</t>
  </si>
  <si>
    <t>Uloženie sypaniny do násypov zhutnených zo súdržnej horníny nad 96 do 100 % PS</t>
  </si>
  <si>
    <t>PC-SKLADKA</t>
  </si>
  <si>
    <t>Poplatok za skládku-zemina</t>
  </si>
  <si>
    <t>m3</t>
  </si>
  <si>
    <t>174101101</t>
  </si>
  <si>
    <t>Zásyp syp.so zhut. jám, šachiet, rýh,vytlač.-pies.lôž+šachty/ -zel.pás</t>
  </si>
  <si>
    <t>670-136=534*0,7=374</t>
  </si>
  <si>
    <t>175101101</t>
  </si>
  <si>
    <t>Obsyp potrubia sypaninou z vhod. hornín 1 až 4 bez prehod.sypaniny-534-374=160</t>
  </si>
  <si>
    <t>175101109</t>
  </si>
  <si>
    <t>Príplatok k cene za prehodenie sypaniny</t>
  </si>
  <si>
    <t>MAT</t>
  </si>
  <si>
    <t>583371400</t>
  </si>
  <si>
    <t>STRKOPIESOK 0-16 -pod  vsakov. Bloky=10*14,2*0,1=14,2</t>
  </si>
  <si>
    <t xml:space="preserve">m3   </t>
  </si>
  <si>
    <t>STRKOPIESOK 0-16 -pod nadrž, obs. 13m3-3,6*2,6*0,15=1,5,,</t>
  </si>
  <si>
    <t>STRKOPIESOK 0-16 -pod ORL-3,5*2,4*0,15´=1,3</t>
  </si>
  <si>
    <t>STRKOPIESOK 0-16 -pod CESTOU- 15m*1,0*4=6</t>
  </si>
  <si>
    <t>181101102</t>
  </si>
  <si>
    <t>Úprava pláne v zárezoch v hornine 1 až 4 so zhutnením200*3/=600</t>
  </si>
  <si>
    <t>4</t>
  </si>
  <si>
    <t>Vodorovné konštrukcie</t>
  </si>
  <si>
    <t>271</t>
  </si>
  <si>
    <t>451573111</t>
  </si>
  <si>
    <t>Lôžko pod potrubie, stoky a drob. objekty, v otvor.výkope z piesku a štrkopdo 63 mm</t>
  </si>
  <si>
    <t>kanal. vetva,, kanal.prípojky,=183*1,0*0,15=28</t>
  </si>
  <si>
    <t>583371010</t>
  </si>
  <si>
    <t>Štrkopiesok 0-8 B,obsyp potrubia, DN 100, =60*1,*0,5= 30</t>
  </si>
  <si>
    <t>Štrkopiesok 0-8 B,obsyp potrubia, DN,200, =123*1,0*0,45=55,3,spolu=85,3</t>
  </si>
  <si>
    <t>452386111</t>
  </si>
  <si>
    <t>Vyrovnávacie prstence z prostého betónu tr. B 7,5 (zn.0) pod poklopy a mreže, výšky do 100 mm</t>
  </si>
  <si>
    <t>KUS</t>
  </si>
  <si>
    <t>8</t>
  </si>
  <si>
    <t>Rúrové vedenie-vonkajšia kanalizácia,vodovod</t>
  </si>
  <si>
    <t>831263195</t>
  </si>
  <si>
    <t>Príplatok k cene za zriadenie kanalizačnej prípojky DN od 100 do 300</t>
  </si>
  <si>
    <t>871373121</t>
  </si>
  <si>
    <t>Montáž potrubia z kanaliz. rúr z tvrdého PVC tesn. Gum. krúžkom v sklone do 20 % DN 200</t>
  </si>
  <si>
    <t>m</t>
  </si>
  <si>
    <t>8773353119</t>
  </si>
  <si>
    <t>Montáž tvaroviek na potrubie z rúr z tvrdého PVC tesn. gumovým krúžkom jednoosých DN 100</t>
  </si>
  <si>
    <t>8773353121</t>
  </si>
  <si>
    <t>Montáž tvaroviek na potrubie z rúr z tvrdého PVC tesn. gumovým krúžkom jednoosých DN 200</t>
  </si>
  <si>
    <t>286111210</t>
  </si>
  <si>
    <t>Rúrka odpadová hrdlová z PVC 110/3--5000mm,-60*1,1,=66</t>
  </si>
  <si>
    <t>2861103000</t>
  </si>
  <si>
    <t>Kanalizačné rúry PVC-U hladké s hrdlom 200x 4.5x5000,´-123*1,1=135:5=27</t>
  </si>
  <si>
    <t>ks</t>
  </si>
  <si>
    <t>286508640</t>
  </si>
  <si>
    <t>Presuvka kanalizačná šachtová PŠV PVC D 200</t>
  </si>
  <si>
    <t xml:space="preserve">kus  </t>
  </si>
  <si>
    <t>286507820</t>
  </si>
  <si>
    <t>Odbočka kanalizačná PVC D 200/110 mm</t>
  </si>
  <si>
    <t>Odbočka kanalizačná PVC D 110/110 mm</t>
  </si>
  <si>
    <t>286507840</t>
  </si>
  <si>
    <t>Koleno kanalizačné PVC d200-30°</t>
  </si>
  <si>
    <t>Koleno kanalizačné PVC d110-45°</t>
  </si>
  <si>
    <t>286420180</t>
  </si>
  <si>
    <t>PVC-U  kanalizačné patkové  koleno  110/110°</t>
  </si>
  <si>
    <t>kus</t>
  </si>
  <si>
    <t>Presuvka kanalizačná hrdlová  PVC D110</t>
  </si>
  <si>
    <t>Presuvka kanalizačná hrdlová  PVC D200</t>
  </si>
  <si>
    <t>892351000</t>
  </si>
  <si>
    <t>Skúška tesnosti kanalizácie do D 200</t>
  </si>
  <si>
    <t>M</t>
  </si>
  <si>
    <t>PC13</t>
  </si>
  <si>
    <t>Geotextília profi ( vsakovcie objekty) - 42*2=84+14,2*2*1,5=84+43=127</t>
  </si>
  <si>
    <t>m2</t>
  </si>
  <si>
    <t>;</t>
  </si>
  <si>
    <t>PC12</t>
  </si>
  <si>
    <t>Montáž vsak. objektov 1- VO + opláštenie - vsaky (m3)-42*1,5=63</t>
  </si>
  <si>
    <t>PC4</t>
  </si>
  <si>
    <t>Vsakovací objekt  - -10*1,2=42M2, 32KS*3=96 BLOKOV</t>
  </si>
  <si>
    <t>PC10</t>
  </si>
  <si>
    <t>Vsakovací objekt  -Doprava - Nakladné auto (km)</t>
  </si>
  <si>
    <t>sub</t>
  </si>
  <si>
    <t>R</t>
  </si>
  <si>
    <t>PC002</t>
  </si>
  <si>
    <t>Zhotovenie a osadenie kontrolnej plastovej šachty DN 400, na potrubí DN 200, poklop</t>
  </si>
  <si>
    <t>komp</t>
  </si>
  <si>
    <t>894118001</t>
  </si>
  <si>
    <t>Príplatok za každých ďalších 600 mm výšky vstupu šachty-</t>
  </si>
  <si>
    <t>894411121</t>
  </si>
  <si>
    <t>Zhotovenie šachiet kanaliz. s obložením dna betónom tr.-(zn.IV) DN n. 200-300</t>
  </si>
  <si>
    <t>894402111</t>
  </si>
  <si>
    <t>Osadenie betónových dielcov pre šachty skruží prechodových TBS 59/80/60/9</t>
  </si>
  <si>
    <t>894401211</t>
  </si>
  <si>
    <t>Osadenie betónových dielcov pre šachty rovných skruží TBS 29/100/9</t>
  </si>
  <si>
    <t>592243500</t>
  </si>
  <si>
    <t>Prefabrikát betónový-vstupná šachta TBS 7-100 Ms 29x100x9</t>
  </si>
  <si>
    <t>592243800</t>
  </si>
  <si>
    <t>Prefabrikát betónový-vstupná šachta TBS 15-100 Ms 60x100x9-konus</t>
  </si>
  <si>
    <t>552434420</t>
  </si>
  <si>
    <t>Poklop vstupná šachta D 600 D</t>
  </si>
  <si>
    <t>899103111</t>
  </si>
  <si>
    <t>Osadenie poklopov liatinových a oceľových vrátane rámov hmotn. nad 100 do 150 kg</t>
  </si>
  <si>
    <t>899502111</t>
  </si>
  <si>
    <t>Stúpadlá do šachiet liatinové zapustené-kapsové osadené pri murovaní a betónovaní</t>
  </si>
  <si>
    <t>899501411</t>
  </si>
  <si>
    <t>Stúpadlá do šachiet liatinové vidlicové alebo z betonárskej ocele s vysekaním otvoru v betóne</t>
  </si>
  <si>
    <t>,</t>
  </si>
  <si>
    <t>99</t>
  </si>
  <si>
    <t>Presun hmôt HSV</t>
  </si>
  <si>
    <t>998276101</t>
  </si>
  <si>
    <t>Presun hmôt pre rúrové vedenie hĺbené z rúr z plast. hmôt alebo sklolamin. v otvorenom výkope</t>
  </si>
  <si>
    <t>T</t>
  </si>
  <si>
    <t>801-05</t>
  </si>
  <si>
    <t>Kompetné konštrukcie</t>
  </si>
  <si>
    <t>Bet.kompetné konštr. Zn II,do 30 cm,podkl.beton-ORL</t>
  </si>
  <si>
    <t>4*3´12*0,15=1,8*2KS=3,6</t>
  </si>
  <si>
    <t>debnenie.kompetné konštr. Zn II-</t>
  </si>
  <si>
    <t>/4+3/*0,15*2=2,1 *2 KS=4,2m2</t>
  </si>
  <si>
    <t>Bet.kompetné konštr. Zn II,do 30 cm,podkl.beton-žumpa</t>
  </si>
  <si>
    <t>5*4*0,15=3,4</t>
  </si>
  <si>
    <t>/6,6+3,6/*2*0,15=3,1</t>
  </si>
  <si>
    <t>výstuž sieť KARI-KH 24</t>
  </si>
  <si>
    <t>t</t>
  </si>
  <si>
    <t>386942113</t>
  </si>
  <si>
    <t>Rôzne kompletné konštrukcie Montáž, dovoz  žumpy</t>
  </si>
  <si>
    <t>28692001702</t>
  </si>
  <si>
    <t>žumpa obs. 13m3,KL AN 13,  Klartec-s nádstavcom</t>
  </si>
  <si>
    <t>Dodáva-KLARTEC, Mikovíniho 8, spol. s r.o., Trnava</t>
  </si>
  <si>
    <t>KLARTEC</t>
  </si>
  <si>
    <t>Odlučovač ropných látok KL 20/1 sII    ,-ORL, do 0,1mg/l</t>
  </si>
  <si>
    <t>Kanalizačné skruže priemer 1000 mm na vstupný kom in KL 30/1 sll -2KS</t>
  </si>
  <si>
    <t>Poklop liatinový DN 600, D400 kN k nádrže-2</t>
  </si>
  <si>
    <t>Doprava ORL</t>
  </si>
  <si>
    <t xml:space="preserve"> ORL KL20 -osadenie žeriavom a montáž </t>
  </si>
  <si>
    <t>vodotesnosti na stavbe /zabezpečenie vody a uzatváracích balónov</t>
  </si>
  <si>
    <t>721</t>
  </si>
  <si>
    <t>Zdravotech. vnútorná kanalizácia</t>
  </si>
  <si>
    <t xml:space="preserve">kanalizácia nad zemou </t>
  </si>
  <si>
    <t>721171109</t>
  </si>
  <si>
    <t>Potrubie z novodurových rúr TPD 5-177-67 odpadové hrdlové D 110x2,2-12*4=48m</t>
  </si>
  <si>
    <t>721171208</t>
  </si>
  <si>
    <t>Potrubie z rúr PE GEBERIT 110/4,3 odpadné zavesené-14*2=28, nad podlahou</t>
  </si>
  <si>
    <t>721194109</t>
  </si>
  <si>
    <t>Vyvedenie kan.výpustiek D110x2,3</t>
  </si>
  <si>
    <t>HL Hutterer</t>
  </si>
  <si>
    <t>Lapač strešných splavenín HL 660/2, D110, s mtz</t>
  </si>
  <si>
    <t>2862303000</t>
  </si>
  <si>
    <t>PVC-U čistiaca tvarovka kanalizačná s uzáverom 110</t>
  </si>
  <si>
    <t>721290111</t>
  </si>
  <si>
    <t>Ostatné - skúška tesnosti kanalizácie v objektoch vodou do DN 125</t>
  </si>
  <si>
    <t>998721101</t>
  </si>
  <si>
    <t>Presun hmôt pre vnútornú kanalizáciu v objektoch výšky do 6 m</t>
  </si>
  <si>
    <t>998721193</t>
  </si>
  <si>
    <t>Príplatok k cene za zväčšený presun nad vymedzenú najväčšiu dopravnú vzdialenosť do 500 m</t>
  </si>
  <si>
    <t>Celkom bez DPH</t>
  </si>
  <si>
    <t>Množstvo</t>
  </si>
  <si>
    <t>ZADANIE</t>
  </si>
  <si>
    <t xml:space="preserve">Stavba: </t>
  </si>
  <si>
    <t>PARKOVACI DOM- Železničná - I.etapa</t>
  </si>
  <si>
    <t xml:space="preserve">Objekt: </t>
  </si>
  <si>
    <t>Rozpočet-Osvetlenie CU22</t>
  </si>
  <si>
    <t>Objednávateľ:</t>
  </si>
  <si>
    <t xml:space="preserve">Zhotoviteľ: </t>
  </si>
  <si>
    <t xml:space="preserve">Spracoval: </t>
  </si>
  <si>
    <t xml:space="preserve">Miesto: </t>
  </si>
  <si>
    <t xml:space="preserve">Dátum: </t>
  </si>
  <si>
    <t>23. 6. 2022</t>
  </si>
  <si>
    <t>Č.</t>
  </si>
  <si>
    <t>Popis</t>
  </si>
  <si>
    <t>Množstvo celkom</t>
  </si>
  <si>
    <t>Cena jednotková</t>
  </si>
  <si>
    <t>2</t>
  </si>
  <si>
    <t>3</t>
  </si>
  <si>
    <t>5</t>
  </si>
  <si>
    <t>6</t>
  </si>
  <si>
    <t>7</t>
  </si>
  <si>
    <t xml:space="preserve">Práce a dodávky M      </t>
  </si>
  <si>
    <t>21-M</t>
  </si>
  <si>
    <t xml:space="preserve">Elektromontáže      </t>
  </si>
  <si>
    <t>210010059</t>
  </si>
  <si>
    <t xml:space="preserve">Rúrka tuhá elektroinštalačná z PVC 25, uložená pevne   </t>
  </si>
  <si>
    <t>210010093</t>
  </si>
  <si>
    <t xml:space="preserve">Rúrka ohybná elektroinštalačná z HDPE, D 90 uložená voľne   </t>
  </si>
  <si>
    <t>210020306</t>
  </si>
  <si>
    <t xml:space="preserve">Káblový žľab, pozink. vrátane príslušenstva, 100/50 mm bez veka vrátane podpery   </t>
  </si>
  <si>
    <t>210010351</t>
  </si>
  <si>
    <t xml:space="preserve">Krabicová rozvodka z lisovaného izolantu vrátane ukončenia káblov a zapojenia vodičov typ 6455-11 do 4 m   </t>
  </si>
  <si>
    <t>210100001</t>
  </si>
  <si>
    <t xml:space="preserve">Ukončenie vodičov v rozvádzač. vrátane zapojenia a vodičovej koncovky do 2,5 mm2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</si>
  <si>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</si>
  <si>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</si>
  <si>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</si>
  <si>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vrátane zapojenia a vodičovej koncovky do 16 mm2   </t>
  </si>
  <si>
    <t>210110095</t>
  </si>
  <si>
    <t xml:space="preserve">Spínače snímač pohybu do stropu   </t>
  </si>
  <si>
    <t>210190051</t>
  </si>
  <si>
    <t xml:space="preserve">Montáž rozvádzača skriňového, panelového za l pole - delený rozvádzač do váhy 200 kg   </t>
  </si>
  <si>
    <t>210201345</t>
  </si>
  <si>
    <t xml:space="preserve">Zapojenie svietidla IP66, LED, priemyselné na stožiar   </t>
  </si>
  <si>
    <t>921</t>
  </si>
  <si>
    <t>210201761.S</t>
  </si>
  <si>
    <t xml:space="preserve">Zapojenie uličného svietidla IP65, 1x svetelný zdroj   </t>
  </si>
  <si>
    <t>348</t>
  </si>
  <si>
    <t>348370001206.S</t>
  </si>
  <si>
    <t xml:space="preserve">Svietidlo uličné 1x100W, IP65, rozmer 595x282x175 mm   </t>
  </si>
  <si>
    <t>210201871</t>
  </si>
  <si>
    <t xml:space="preserve">Montáž základového roštu pre uličné svietidlá 5-12m   </t>
  </si>
  <si>
    <t>210201961</t>
  </si>
  <si>
    <t xml:space="preserve">Montáž svietidla na stožiar  do 1,0 kg   </t>
  </si>
  <si>
    <t>210204002</t>
  </si>
  <si>
    <t xml:space="preserve">Osvetľovací stožiar sadový - oceľový   </t>
  </si>
  <si>
    <t>210204103</t>
  </si>
  <si>
    <t xml:space="preserve">Výložník oceľový jednoramenný - do hmotn. 35 kg   </t>
  </si>
  <si>
    <t>210204105</t>
  </si>
  <si>
    <t xml:space="preserve">Výložník oceľový dvojramenný - do hmotn.70 kg   </t>
  </si>
  <si>
    <t>210204201</t>
  </si>
  <si>
    <t xml:space="preserve">Elektrovýstroj stožiara pre 1 okruh   </t>
  </si>
  <si>
    <t>210204202</t>
  </si>
  <si>
    <t xml:space="preserve">Elektrovýstroj stožiara 2 okruhy   </t>
  </si>
  <si>
    <t>210220001</t>
  </si>
  <si>
    <t xml:space="preserve">Uzemňovacie vedenie na povrchu FeZn drôt zvodový O 8-10   </t>
  </si>
  <si>
    <t>210220020</t>
  </si>
  <si>
    <t xml:space="preserve">Uzemňovacie vedenie v zemi FeZn vrátane izolácie spojov   </t>
  </si>
  <si>
    <t>210220021</t>
  </si>
  <si>
    <t xml:space="preserve">Uzemňovacie vedenie v zemi FeZn vrátane izolácie spojov O 10 mm   </t>
  </si>
  <si>
    <t>210220243</t>
  </si>
  <si>
    <t xml:space="preserve">Svorka FeZn spojovacia SS   </t>
  </si>
  <si>
    <t>210220245</t>
  </si>
  <si>
    <t xml:space="preserve">Svorka FeZn pripojovacia SP   </t>
  </si>
  <si>
    <t>210220252</t>
  </si>
  <si>
    <t xml:space="preserve">Svorka FeZn odbočovacia spojovacia SR01-02   </t>
  </si>
  <si>
    <t>210220253</t>
  </si>
  <si>
    <t xml:space="preserve">Svorka FeZn uzemňovacia SR03   </t>
  </si>
  <si>
    <t>210452011</t>
  </si>
  <si>
    <t xml:space="preserve">Montáž elektrického vykurovacieho samoregulačného kábla   </t>
  </si>
  <si>
    <t>210452201</t>
  </si>
  <si>
    <t xml:space="preserve">Montáž vonkajšieho snímača pre elektrické vykurovacie káble a rohože   </t>
  </si>
  <si>
    <t>210800107</t>
  </si>
  <si>
    <t xml:space="preserve">Kábel medený uložený voľne CYKY 450/750 V 3x1,5   </t>
  </si>
  <si>
    <t>210800108</t>
  </si>
  <si>
    <t xml:space="preserve">Kábel medený uložený voľne CYKY 450/750 V 3x2,5   </t>
  </si>
  <si>
    <t>210800110</t>
  </si>
  <si>
    <t xml:space="preserve">Kábel medený uložený voľne CYKY 450/750 V 3x6   </t>
  </si>
  <si>
    <t>210800613</t>
  </si>
  <si>
    <t xml:space="preserve">Vodič medený uložený voľne H07V-K (CYA)  450/750 V 6   </t>
  </si>
  <si>
    <t>210800616</t>
  </si>
  <si>
    <t xml:space="preserve">Vodič medený uložený voľne H07V-K (CYA)  450/750 V 25   </t>
  </si>
  <si>
    <t>PPV</t>
  </si>
  <si>
    <t xml:space="preserve">Podiel pridružených výkonov   </t>
  </si>
  <si>
    <t>%</t>
  </si>
  <si>
    <t>21-M-001</t>
  </si>
  <si>
    <t xml:space="preserve">Materiál pre elektromontáže      </t>
  </si>
  <si>
    <t>345</t>
  </si>
  <si>
    <t>345710005900</t>
  </si>
  <si>
    <t xml:space="preserve">Rúrka ohybná dvojplášťová HDPE, KOPOFLEX BA KF 09090 BA, DN 90, KOPOS   </t>
  </si>
  <si>
    <t>345710001400</t>
  </si>
  <si>
    <t xml:space="preserve">Rúrka tuhá PVC-U, VRM DN 25   </t>
  </si>
  <si>
    <t>345710037400</t>
  </si>
  <si>
    <t xml:space="preserve">Príchytka pre rúrku z PVC CL 25   </t>
  </si>
  <si>
    <t>345750010100</t>
  </si>
  <si>
    <t xml:space="preserve">Žlab káblový 100/50 vr. príslušenstva   </t>
  </si>
  <si>
    <t>345410013000</t>
  </si>
  <si>
    <t xml:space="preserve">Krabica rozvodná PVC na stenu 6455-11 šxvxh 124x112x50 mm   </t>
  </si>
  <si>
    <t>404</t>
  </si>
  <si>
    <t>404610002800</t>
  </si>
  <si>
    <t xml:space="preserve">Senzor pohybu LUXA S360 1010510 230VAC IP55 16m/360° biely   </t>
  </si>
  <si>
    <t>3450100123R</t>
  </si>
  <si>
    <t xml:space="preserve">Rozvádzač HR   </t>
  </si>
  <si>
    <t>348320000700</t>
  </si>
  <si>
    <t xml:space="preserve">Svietidlo VYRTYCH-VIPET-LED-8300-236-4K, 58W, IP44   </t>
  </si>
  <si>
    <t>348370004600</t>
  </si>
  <si>
    <t xml:space="preserve">Rošt základový ZR pre stožiar výšky 5-12 m   </t>
  </si>
  <si>
    <t>316</t>
  </si>
  <si>
    <t>316720001100</t>
  </si>
  <si>
    <t xml:space="preserve">Stožiar St 260/60P   </t>
  </si>
  <si>
    <t>316720001900</t>
  </si>
  <si>
    <t xml:space="preserve">Stožiar St 260/60   </t>
  </si>
  <si>
    <t>316770001100</t>
  </si>
  <si>
    <t xml:space="preserve">Výložník V 1T - 10 - D   </t>
  </si>
  <si>
    <t>316770002900</t>
  </si>
  <si>
    <t xml:space="preserve">Výložník V 2T - 10 - D   </t>
  </si>
  <si>
    <t>345610004100</t>
  </si>
  <si>
    <t xml:space="preserve">Svorkovnica ROSA TB1   </t>
  </si>
  <si>
    <t>345610004101</t>
  </si>
  <si>
    <t xml:space="preserve">Svorkovnica ROSA TB2   </t>
  </si>
  <si>
    <t>354</t>
  </si>
  <si>
    <t>354410054800</t>
  </si>
  <si>
    <t xml:space="preserve">Drôt bleskozvodový FeZn, d 10 mm   </t>
  </si>
  <si>
    <t>kg</t>
  </si>
  <si>
    <t>354410058800</t>
  </si>
  <si>
    <t xml:space="preserve">Pásovina uzemňovacia FeZn 30 x 4 mm   </t>
  </si>
  <si>
    <t>354410003400</t>
  </si>
  <si>
    <t xml:space="preserve">Svorka FeZn spojovacia označenie SS 2 skrutky s príložkou   </t>
  </si>
  <si>
    <t>354410004000</t>
  </si>
  <si>
    <t xml:space="preserve">Svorka FeZn pripájaca označenie SP 1   </t>
  </si>
  <si>
    <t>354410000600</t>
  </si>
  <si>
    <t xml:space="preserve">Svorka FeZn odbočovacia spojovacia označenie SR 02 (M8)   </t>
  </si>
  <si>
    <t>354410000900</t>
  </si>
  <si>
    <t xml:space="preserve">Svorka FeZn uzemňovacia označenie SR 03 A   </t>
  </si>
  <si>
    <t>341</t>
  </si>
  <si>
    <t>341710012300</t>
  </si>
  <si>
    <t xml:space="preserve">Dvojžilový termokábel DEVIflex DTIP-10 ako hlavné vykurovanie v betónových alebo anhydridových DTIP 70m / 700W   </t>
  </si>
  <si>
    <t>341730000800</t>
  </si>
  <si>
    <t xml:space="preserve">Teplotno-vlhkostný snímač pre vonkajšie plochy   </t>
  </si>
  <si>
    <t>súb.</t>
  </si>
  <si>
    <t>341110000700</t>
  </si>
  <si>
    <t xml:space="preserve">Kábel medený CYKY-J 3x1,5 mm2   </t>
  </si>
  <si>
    <t>341110000800</t>
  </si>
  <si>
    <t xml:space="preserve">Kábel medený CYKY-J 3x2,5 mm2   </t>
  </si>
  <si>
    <t>341110001000</t>
  </si>
  <si>
    <t xml:space="preserve">Kábel medený CYKY-J 3x6 mm2   </t>
  </si>
  <si>
    <t>341310009100</t>
  </si>
  <si>
    <t xml:space="preserve">Vodič medený flexibilný H07V-K 6 mm2 zž   </t>
  </si>
  <si>
    <t>341310009400</t>
  </si>
  <si>
    <t xml:space="preserve">Vodič medený flexibilný H07V-K 25 mm2 zž   </t>
  </si>
  <si>
    <t>PM</t>
  </si>
  <si>
    <t xml:space="preserve">Podružný materiál   </t>
  </si>
  <si>
    <t>46-M</t>
  </si>
  <si>
    <t xml:space="preserve">Zemné práce pri extr.mont.prácach      </t>
  </si>
  <si>
    <t>460050004</t>
  </si>
  <si>
    <t xml:space="preserve">Jama pre jednoduchý stožiar nepätkovaný dĺžky 6-8 m, v rovine,zásyp a zhutnenie,zemina tr.4   </t>
  </si>
  <si>
    <t>460080002</t>
  </si>
  <si>
    <t xml:space="preserve">Základ z prostého betónu s dopravou zmesi a betonážou do debnenia   </t>
  </si>
  <si>
    <t>589</t>
  </si>
  <si>
    <t>5893232300</t>
  </si>
  <si>
    <t xml:space="preserve">Stožiarový základ komplet   </t>
  </si>
  <si>
    <t>460200154</t>
  </si>
  <si>
    <t xml:space="preserve">Hĺbenie káblovej ryhy ručne 35 cm širokej a 70 cm hlbokej, v zemine triedy 4   </t>
  </si>
  <si>
    <t>460490012</t>
  </si>
  <si>
    <t xml:space="preserve">Rozvinutie a uloženie výstražnej fólie z PVC do ryhy, šírka do 33 cm   </t>
  </si>
  <si>
    <t>283</t>
  </si>
  <si>
    <t>283230008000</t>
  </si>
  <si>
    <t xml:space="preserve">Výstražná fóla PE, šxhr 300x0,1 mm, dĺ. 250 m, farba červená, HAGARD   </t>
  </si>
  <si>
    <t>460560154</t>
  </si>
  <si>
    <t xml:space="preserve">Ručný zásyp nezap. káblovej ryhy bez zhutn. zeminy, 35 cm širokej, 70 cm hlbokej v zemine tr. 4   </t>
  </si>
  <si>
    <t>HZS</t>
  </si>
  <si>
    <t xml:space="preserve">Hodinové zúčtovacie sadzby      </t>
  </si>
  <si>
    <t>HZS000111</t>
  </si>
  <si>
    <t xml:space="preserve">Stavebné úpravy, vrtane do betónu   </t>
  </si>
  <si>
    <t>hod</t>
  </si>
  <si>
    <t xml:space="preserve">Vytýčenie káblového vedenia   </t>
  </si>
  <si>
    <t>HZS000112</t>
  </si>
  <si>
    <t xml:space="preserve">Práca montážnej plošiny   </t>
  </si>
  <si>
    <t>kpl</t>
  </si>
  <si>
    <t>HZS000113</t>
  </si>
  <si>
    <t xml:space="preserve">Revízia a vypracovanie OPaOS   </t>
  </si>
  <si>
    <t xml:space="preserve">Celkom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</si>
</sst>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000"/>
    <numFmt numFmtId="166" formatCode="#,##0.000"/>
    <numFmt numFmtId="167" formatCode="0.00000"/>
    <numFmt numFmtId="168" formatCode="#,##0.00000"/>
    <numFmt numFmtId="169" formatCode="#"/>
    <numFmt numFmtId="170" formatCode="###0;\-###0"/>
    <numFmt numFmtId="171" formatCode="###0.000;\-###0.000"/>
  </numFmts>
  <fonts count="35" x14ac:knownFonts="1">
    <font>
      <sz val="10"/>
      <name val="Arial CE"/>
      <charset val="238"/>
    </font>
    <font>
      <b/>
      <sz val="14"/>
      <name val="Arial"/>
      <family val="2"/>
    </font>
    <font>
      <b/>
      <sz val="9"/>
      <name val="Times New Roman"/>
      <family val="1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charset val="238"/>
    </font>
    <font>
      <b/>
      <sz val="10"/>
      <name val="Arial"/>
      <family val="2"/>
    </font>
    <font>
      <sz val="8"/>
      <name val="MS Sans Serif"/>
      <charset val="1"/>
    </font>
    <font>
      <b/>
      <sz val="14"/>
      <name val="Arial"/>
      <charset val="238"/>
    </font>
    <font>
      <b/>
      <sz val="8"/>
      <name val="Arial CE"/>
      <charset val="238"/>
    </font>
    <font>
      <b/>
      <sz val="8"/>
      <name val="Arial"/>
      <charset val="238"/>
    </font>
    <font>
      <sz val="8"/>
      <name val="Arial"/>
      <charset val="238"/>
    </font>
    <font>
      <sz val="7"/>
      <name val="Arial CE"/>
      <charset val="238"/>
    </font>
    <font>
      <sz val="10"/>
      <name val="Arial"/>
      <charset val="238"/>
    </font>
    <font>
      <sz val="8"/>
      <name val="Arial CE"/>
      <charset val="238"/>
    </font>
    <font>
      <sz val="9"/>
      <name val="Arial"/>
      <charset val="238"/>
    </font>
    <font>
      <sz val="10"/>
      <name val="Arial"/>
      <charset val="110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b/>
      <sz val="8"/>
      <color indexed="18"/>
      <name val="Arial CE"/>
      <charset val="238"/>
    </font>
    <font>
      <i/>
      <sz val="8"/>
      <color indexed="12"/>
      <name val="Arial CE"/>
      <charset val="238"/>
    </font>
    <font>
      <i/>
      <sz val="7"/>
      <color indexed="12"/>
      <name val="Arial CE"/>
      <charset val="238"/>
    </font>
    <font>
      <b/>
      <sz val="9"/>
      <color indexed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8" fillId="0" borderId="0" applyAlignment="0">
      <alignment vertical="top"/>
      <protection locked="0"/>
    </xf>
  </cellStyleXfs>
  <cellXfs count="1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2" fontId="2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/>
    <xf numFmtId="0" fontId="6" fillId="0" borderId="0" xfId="0" applyNumberFormat="1" applyFont="1" applyFill="1" applyAlignment="1" applyProtection="1">
      <alignment vertical="center"/>
    </xf>
    <xf numFmtId="2" fontId="6" fillId="0" borderId="0" xfId="0" applyNumberFormat="1" applyFont="1" applyFill="1" applyAlignment="1" applyProtection="1">
      <alignment vertical="center"/>
    </xf>
    <xf numFmtId="0" fontId="3" fillId="0" borderId="0" xfId="0" applyFont="1" applyFill="1"/>
    <xf numFmtId="164" fontId="3" fillId="0" borderId="0" xfId="0" applyNumberFormat="1" applyFont="1" applyFill="1"/>
    <xf numFmtId="0" fontId="7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/>
    <xf numFmtId="164" fontId="7" fillId="0" borderId="0" xfId="0" applyNumberFormat="1" applyFont="1" applyFill="1" applyAlignment="1" applyProtection="1"/>
    <xf numFmtId="0" fontId="8" fillId="0" borderId="0" xfId="0" applyFont="1" applyFill="1"/>
    <xf numFmtId="0" fontId="9" fillId="0" borderId="0" xfId="0" applyNumberFormat="1" applyFont="1" applyFill="1" applyAlignment="1" applyProtection="1">
      <alignment vertical="center"/>
    </xf>
    <xf numFmtId="2" fontId="9" fillId="0" borderId="0" xfId="0" applyNumberFormat="1" applyFont="1" applyFill="1" applyAlignment="1" applyProtection="1">
      <alignment vertical="center"/>
    </xf>
    <xf numFmtId="0" fontId="10" fillId="0" borderId="0" xfId="0" applyFont="1" applyFill="1"/>
    <xf numFmtId="165" fontId="10" fillId="0" borderId="0" xfId="0" applyNumberFormat="1" applyFont="1" applyFill="1"/>
    <xf numFmtId="164" fontId="9" fillId="0" borderId="0" xfId="0" applyNumberFormat="1" applyFont="1" applyFill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2" fontId="11" fillId="0" borderId="2" xfId="0" applyNumberFormat="1" applyFont="1" applyFill="1" applyBorder="1" applyAlignment="1" applyProtection="1">
      <alignment horizontal="center" vertical="center"/>
    </xf>
    <xf numFmtId="9" fontId="11" fillId="0" borderId="3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165" fontId="11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/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vertical="center"/>
    </xf>
    <xf numFmtId="2" fontId="3" fillId="0" borderId="4" xfId="0" applyNumberFormat="1" applyFont="1" applyFill="1" applyBorder="1" applyAlignment="1" applyProtection="1">
      <alignment vertical="center"/>
    </xf>
    <xf numFmtId="2" fontId="3" fillId="0" borderId="5" xfId="0" applyNumberFormat="1" applyFont="1" applyFill="1" applyBorder="1" applyAlignment="1" applyProtection="1">
      <alignment vertical="center"/>
    </xf>
    <xf numFmtId="4" fontId="3" fillId="0" borderId="4" xfId="0" applyNumberFormat="1" applyFont="1" applyFill="1" applyBorder="1" applyAlignment="1" applyProtection="1">
      <alignment vertical="center"/>
    </xf>
    <xf numFmtId="165" fontId="3" fillId="0" borderId="4" xfId="0" applyNumberFormat="1" applyFont="1" applyFill="1" applyBorder="1" applyAlignment="1" applyProtection="1">
      <alignment vertical="center"/>
    </xf>
    <xf numFmtId="165" fontId="5" fillId="0" borderId="4" xfId="0" applyNumberFormat="1" applyFont="1" applyFill="1" applyBorder="1" applyAlignment="1" applyProtection="1">
      <alignment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vertical="center"/>
    </xf>
    <xf numFmtId="166" fontId="13" fillId="0" borderId="4" xfId="0" applyNumberFormat="1" applyFont="1" applyFill="1" applyBorder="1" applyAlignment="1" applyProtection="1">
      <alignment vertical="center"/>
    </xf>
    <xf numFmtId="4" fontId="13" fillId="0" borderId="4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4" fontId="12" fillId="0" borderId="4" xfId="0" applyNumberFormat="1" applyFont="1" applyFill="1" applyBorder="1" applyAlignment="1" applyProtection="1">
      <alignment vertical="center"/>
    </xf>
    <xf numFmtId="165" fontId="12" fillId="0" borderId="4" xfId="0" applyNumberFormat="1" applyFont="1" applyFill="1" applyBorder="1" applyAlignment="1" applyProtection="1">
      <alignment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vertical="center"/>
    </xf>
    <xf numFmtId="2" fontId="12" fillId="0" borderId="4" xfId="0" applyNumberFormat="1" applyFont="1" applyFill="1" applyBorder="1" applyAlignment="1" applyProtection="1">
      <alignment vertical="center"/>
    </xf>
    <xf numFmtId="2" fontId="12" fillId="0" borderId="4" xfId="0" applyNumberFormat="1" applyFont="1" applyFill="1" applyBorder="1" applyAlignment="1" applyProtection="1">
      <alignment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vertical="center"/>
    </xf>
    <xf numFmtId="2" fontId="4" fillId="0" borderId="4" xfId="0" applyNumberFormat="1" applyFont="1" applyFill="1" applyBorder="1" applyAlignment="1" applyProtection="1">
      <alignment vertical="center"/>
    </xf>
    <xf numFmtId="4" fontId="14" fillId="0" borderId="4" xfId="0" applyNumberFormat="1" applyFont="1" applyFill="1" applyBorder="1" applyAlignment="1" applyProtection="1">
      <alignment vertical="center"/>
      <protection locked="0"/>
    </xf>
    <xf numFmtId="4" fontId="13" fillId="0" borderId="4" xfId="0" applyNumberFormat="1" applyFont="1" applyFill="1" applyBorder="1" applyAlignment="1" applyProtection="1">
      <alignment horizontal="right" vertical="center"/>
    </xf>
    <xf numFmtId="167" fontId="4" fillId="0" borderId="4" xfId="0" applyNumberFormat="1" applyFont="1" applyFill="1" applyBorder="1" applyAlignment="1" applyProtection="1">
      <alignment vertical="center"/>
      <protection locked="0"/>
    </xf>
    <xf numFmtId="168" fontId="4" fillId="0" borderId="4" xfId="0" applyNumberFormat="1" applyFont="1" applyFill="1" applyBorder="1" applyAlignment="1" applyProtection="1">
      <alignment vertical="center"/>
      <protection locked="0"/>
    </xf>
    <xf numFmtId="4" fontId="15" fillId="0" borderId="4" xfId="0" applyNumberFormat="1" applyFont="1" applyFill="1" applyBorder="1" applyAlignment="1" applyProtection="1">
      <alignment vertical="center"/>
      <protection locked="0"/>
    </xf>
    <xf numFmtId="167" fontId="15" fillId="0" borderId="4" xfId="0" applyNumberFormat="1" applyFont="1" applyFill="1" applyBorder="1" applyAlignment="1" applyProtection="1">
      <alignment vertical="center"/>
      <protection locked="0"/>
    </xf>
    <xf numFmtId="168" fontId="15" fillId="0" borderId="4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</xf>
    <xf numFmtId="0" fontId="15" fillId="0" borderId="0" xfId="0" applyFont="1" applyFill="1"/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vertical="center"/>
    </xf>
    <xf numFmtId="2" fontId="5" fillId="0" borderId="4" xfId="0" applyNumberFormat="1" applyFont="1" applyFill="1" applyBorder="1" applyAlignment="1" applyProtection="1">
      <alignment vertical="center"/>
    </xf>
    <xf numFmtId="4" fontId="5" fillId="0" borderId="4" xfId="0" applyNumberFormat="1" applyFont="1" applyFill="1" applyBorder="1" applyAlignment="1" applyProtection="1">
      <alignment vertical="center"/>
      <protection locked="0"/>
    </xf>
    <xf numFmtId="4" fontId="5" fillId="0" borderId="4" xfId="0" applyNumberFormat="1" applyFont="1" applyFill="1" applyBorder="1" applyAlignment="1" applyProtection="1">
      <alignment vertical="center"/>
    </xf>
    <xf numFmtId="165" fontId="5" fillId="0" borderId="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169" fontId="13" fillId="0" borderId="4" xfId="0" applyNumberFormat="1" applyFont="1" applyFill="1" applyBorder="1" applyAlignment="1" applyProtection="1">
      <alignment horizontal="center" vertical="center"/>
    </xf>
    <xf numFmtId="169" fontId="13" fillId="0" borderId="4" xfId="0" applyNumberFormat="1" applyFont="1" applyFill="1" applyBorder="1" applyAlignment="1" applyProtection="1">
      <alignment horizontal="left" vertical="center"/>
    </xf>
    <xf numFmtId="169" fontId="13" fillId="0" borderId="4" xfId="0" applyNumberFormat="1" applyFont="1" applyFill="1" applyBorder="1" applyAlignment="1" applyProtection="1">
      <alignment horizontal="left" vertical="center" wrapText="1"/>
    </xf>
    <xf numFmtId="2" fontId="13" fillId="0" borderId="4" xfId="0" applyNumberFormat="1" applyFont="1" applyFill="1" applyBorder="1" applyAlignment="1" applyProtection="1">
      <alignment horizontal="right" vertical="center"/>
    </xf>
    <xf numFmtId="169" fontId="13" fillId="0" borderId="0" xfId="0" applyNumberFormat="1" applyFont="1" applyFill="1" applyBorder="1" applyAlignment="1" applyProtection="1">
      <alignment horizontal="left" vertical="center" wrapText="1"/>
    </xf>
    <xf numFmtId="165" fontId="3" fillId="0" borderId="4" xfId="0" applyNumberFormat="1" applyFont="1" applyFill="1" applyBorder="1" applyAlignment="1" applyProtection="1">
      <alignment vertical="center"/>
      <protection locked="0"/>
    </xf>
    <xf numFmtId="169" fontId="13" fillId="0" borderId="6" xfId="0" applyNumberFormat="1" applyFont="1" applyFill="1" applyBorder="1" applyAlignment="1" applyProtection="1">
      <alignment horizontal="center" vertical="center"/>
    </xf>
    <xf numFmtId="169" fontId="13" fillId="0" borderId="6" xfId="0" applyNumberFormat="1" applyFont="1" applyFill="1" applyBorder="1" applyAlignment="1" applyProtection="1">
      <alignment horizontal="left" vertical="center"/>
    </xf>
    <xf numFmtId="169" fontId="13" fillId="0" borderId="6" xfId="0" applyNumberFormat="1" applyFont="1" applyFill="1" applyBorder="1" applyAlignment="1" applyProtection="1">
      <alignment horizontal="left" vertical="center" wrapText="1"/>
    </xf>
    <xf numFmtId="2" fontId="13" fillId="0" borderId="6" xfId="0" applyNumberFormat="1" applyFont="1" applyFill="1" applyBorder="1" applyAlignment="1" applyProtection="1">
      <alignment horizontal="right" vertical="center"/>
    </xf>
    <xf numFmtId="49" fontId="16" fillId="0" borderId="4" xfId="0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Fill="1" applyBorder="1" applyAlignment="1" applyProtection="1">
      <alignment vertical="center"/>
    </xf>
    <xf numFmtId="166" fontId="16" fillId="0" borderId="4" xfId="0" applyNumberFormat="1" applyFont="1" applyFill="1" applyBorder="1" applyAlignment="1" applyProtection="1">
      <alignment vertical="center"/>
    </xf>
    <xf numFmtId="4" fontId="16" fillId="0" borderId="4" xfId="0" applyNumberFormat="1" applyFont="1" applyFill="1" applyBorder="1" applyAlignment="1" applyProtection="1">
      <alignment vertical="center"/>
      <protection locked="0"/>
    </xf>
    <xf numFmtId="4" fontId="16" fillId="0" borderId="4" xfId="0" applyNumberFormat="1" applyFont="1" applyFill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vertical="center"/>
      <protection locked="0"/>
    </xf>
    <xf numFmtId="166" fontId="13" fillId="0" borderId="4" xfId="0" applyNumberFormat="1" applyFont="1" applyFill="1" applyBorder="1" applyAlignment="1" applyProtection="1">
      <alignment horizontal="right" vertical="center"/>
    </xf>
    <xf numFmtId="168" fontId="5" fillId="0" borderId="4" xfId="0" applyNumberFormat="1" applyFont="1" applyFill="1" applyBorder="1" applyAlignment="1" applyProtection="1">
      <alignment vertical="center"/>
    </xf>
    <xf numFmtId="168" fontId="5" fillId="0" borderId="4" xfId="0" applyNumberFormat="1" applyFont="1" applyFill="1" applyBorder="1" applyAlignment="1" applyProtection="1">
      <alignment vertical="center"/>
      <protection locked="0"/>
    </xf>
    <xf numFmtId="169" fontId="13" fillId="0" borderId="7" xfId="0" applyNumberFormat="1" applyFont="1" applyFill="1" applyBorder="1" applyAlignment="1" applyProtection="1">
      <alignment horizontal="center" vertical="center"/>
    </xf>
    <xf numFmtId="169" fontId="13" fillId="0" borderId="7" xfId="0" applyNumberFormat="1" applyFont="1" applyFill="1" applyBorder="1" applyAlignment="1" applyProtection="1">
      <alignment horizontal="left" vertical="center"/>
    </xf>
    <xf numFmtId="169" fontId="13" fillId="0" borderId="7" xfId="0" applyNumberFormat="1" applyFont="1" applyFill="1" applyBorder="1" applyAlignment="1" applyProtection="1">
      <alignment horizontal="left" vertical="center" wrapText="1"/>
    </xf>
    <xf numFmtId="166" fontId="13" fillId="0" borderId="7" xfId="0" applyNumberFormat="1" applyFont="1" applyFill="1" applyBorder="1" applyAlignment="1" applyProtection="1">
      <alignment horizontal="right" vertical="center"/>
    </xf>
    <xf numFmtId="4" fontId="13" fillId="0" borderId="7" xfId="0" applyNumberFormat="1" applyFont="1" applyFill="1" applyBorder="1" applyAlignment="1" applyProtection="1">
      <alignment horizontal="right" vertical="center"/>
    </xf>
    <xf numFmtId="166" fontId="13" fillId="0" borderId="6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>
      <alignment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166" fontId="13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vertical="center"/>
    </xf>
    <xf numFmtId="168" fontId="4" fillId="0" borderId="0" xfId="0" applyNumberFormat="1" applyFont="1" applyFill="1" applyBorder="1" applyAlignment="1" applyProtection="1">
      <alignment vertical="center"/>
      <protection locked="0"/>
    </xf>
    <xf numFmtId="166" fontId="13" fillId="0" borderId="0" xfId="0" applyNumberFormat="1" applyFont="1" applyFill="1" applyBorder="1" applyAlignment="1" applyProtection="1">
      <alignment horizontal="right" vertical="center"/>
    </xf>
    <xf numFmtId="49" fontId="17" fillId="0" borderId="4" xfId="0" applyNumberFormat="1" applyFont="1" applyFill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vertical="center"/>
    </xf>
    <xf numFmtId="2" fontId="17" fillId="0" borderId="4" xfId="0" applyNumberFormat="1" applyFont="1" applyFill="1" applyBorder="1" applyAlignment="1" applyProtection="1">
      <alignment vertical="center"/>
    </xf>
    <xf numFmtId="4" fontId="17" fillId="0" borderId="4" xfId="0" applyNumberFormat="1" applyFont="1" applyFill="1" applyBorder="1" applyAlignment="1" applyProtection="1">
      <alignment vertical="center"/>
    </xf>
    <xf numFmtId="168" fontId="17" fillId="0" borderId="4" xfId="0" applyNumberFormat="1" applyFont="1" applyFill="1" applyBorder="1" applyAlignment="1" applyProtection="1">
      <alignment vertical="center"/>
    </xf>
    <xf numFmtId="168" fontId="17" fillId="0" borderId="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/>
    <xf numFmtId="2" fontId="13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vertical="center"/>
    </xf>
    <xf numFmtId="166" fontId="0" fillId="0" borderId="4" xfId="0" applyNumberFormat="1" applyFont="1" applyFill="1" applyBorder="1" applyAlignment="1" applyProtection="1">
      <alignment vertical="center"/>
    </xf>
    <xf numFmtId="168" fontId="13" fillId="0" borderId="4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2" fontId="3" fillId="0" borderId="0" xfId="0" applyNumberFormat="1" applyFont="1" applyFill="1"/>
    <xf numFmtId="4" fontId="3" fillId="0" borderId="0" xfId="0" applyNumberFormat="1" applyFont="1" applyFill="1"/>
    <xf numFmtId="165" fontId="3" fillId="0" borderId="0" xfId="0" applyNumberFormat="1" applyFont="1" applyFill="1"/>
    <xf numFmtId="0" fontId="6" fillId="0" borderId="0" xfId="0" applyNumberFormat="1" applyFont="1" applyFill="1" applyAlignment="1" applyProtection="1"/>
    <xf numFmtId="165" fontId="6" fillId="0" borderId="0" xfId="0" applyNumberFormat="1" applyFont="1" applyFill="1" applyAlignment="1" applyProtection="1"/>
    <xf numFmtId="2" fontId="3" fillId="0" borderId="4" xfId="0" applyNumberFormat="1" applyFont="1" applyFill="1" applyBorder="1" applyAlignment="1" applyProtection="1">
      <alignment vertical="center"/>
      <protection locked="0"/>
    </xf>
    <xf numFmtId="4" fontId="3" fillId="0" borderId="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2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2" fontId="15" fillId="0" borderId="0" xfId="0" applyNumberFormat="1" applyFont="1" applyFill="1"/>
    <xf numFmtId="165" fontId="15" fillId="0" borderId="0" xfId="0" applyNumberFormat="1" applyFont="1" applyFill="1"/>
    <xf numFmtId="0" fontId="19" fillId="0" borderId="0" xfId="1" applyFont="1" applyAlignment="1" applyProtection="1">
      <alignment horizontal="center" vertical="center"/>
    </xf>
    <xf numFmtId="0" fontId="18" fillId="0" borderId="0" xfId="1" applyAlignment="1">
      <alignment horizontal="left" vertical="top"/>
      <protection locked="0"/>
    </xf>
    <xf numFmtId="0" fontId="20" fillId="0" borderId="0" xfId="1" applyFont="1" applyAlignment="1" applyProtection="1">
      <alignment horizontal="left"/>
    </xf>
    <xf numFmtId="0" fontId="21" fillId="0" borderId="0" xfId="1" applyFont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right"/>
    </xf>
    <xf numFmtId="0" fontId="23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right"/>
    </xf>
    <xf numFmtId="0" fontId="25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center" vertical="center"/>
    </xf>
    <xf numFmtId="0" fontId="24" fillId="0" borderId="0" xfId="1" applyFont="1" applyAlignment="1" applyProtection="1">
      <alignment horizontal="left" vertical="top"/>
    </xf>
    <xf numFmtId="0" fontId="26" fillId="0" borderId="0" xfId="1" applyFont="1" applyAlignment="1" applyProtection="1">
      <alignment horizontal="center" vertical="center"/>
    </xf>
    <xf numFmtId="0" fontId="26" fillId="0" borderId="0" xfId="1" applyFont="1" applyAlignment="1" applyProtection="1">
      <alignment horizontal="left" vertical="top"/>
    </xf>
    <xf numFmtId="0" fontId="23" fillId="0" borderId="0" xfId="1" applyFont="1" applyAlignment="1" applyProtection="1">
      <alignment horizontal="left" vertical="top"/>
    </xf>
    <xf numFmtId="0" fontId="25" fillId="2" borderId="8" xfId="1" applyFont="1" applyFill="1" applyBorder="1" applyAlignment="1" applyProtection="1">
      <alignment horizontal="center" vertical="center" wrapText="1"/>
    </xf>
    <xf numFmtId="0" fontId="27" fillId="0" borderId="0" xfId="1" applyFont="1" applyAlignment="1" applyProtection="1">
      <alignment horizontal="left"/>
    </xf>
    <xf numFmtId="170" fontId="23" fillId="0" borderId="0" xfId="1" applyNumberFormat="1" applyFont="1" applyAlignment="1" applyProtection="1">
      <alignment horizontal="right"/>
    </xf>
    <xf numFmtId="0" fontId="23" fillId="0" borderId="0" xfId="1" applyFont="1" applyAlignment="1" applyProtection="1">
      <alignment horizontal="left" wrapText="1"/>
    </xf>
    <xf numFmtId="0" fontId="28" fillId="0" borderId="0" xfId="1" applyFont="1" applyAlignment="1" applyProtection="1">
      <alignment horizontal="left" wrapText="1"/>
    </xf>
    <xf numFmtId="0" fontId="29" fillId="0" borderId="0" xfId="1" applyFont="1" applyAlignment="1" applyProtection="1">
      <alignment horizontal="left" wrapText="1"/>
    </xf>
    <xf numFmtId="171" fontId="23" fillId="0" borderId="0" xfId="1" applyNumberFormat="1" applyFont="1" applyAlignment="1" applyProtection="1">
      <alignment horizontal="right"/>
    </xf>
    <xf numFmtId="2" fontId="23" fillId="0" borderId="0" xfId="1" applyNumberFormat="1" applyFont="1" applyAlignment="1" applyProtection="1">
      <alignment horizontal="right"/>
    </xf>
    <xf numFmtId="0" fontId="30" fillId="0" borderId="0" xfId="1" applyFont="1" applyAlignment="1" applyProtection="1">
      <alignment horizontal="left" wrapText="1"/>
    </xf>
    <xf numFmtId="170" fontId="25" fillId="0" borderId="9" xfId="1" applyNumberFormat="1" applyFont="1" applyBorder="1" applyAlignment="1" applyProtection="1">
      <alignment horizontal="right"/>
    </xf>
    <xf numFmtId="0" fontId="25" fillId="0" borderId="10" xfId="1" applyFont="1" applyBorder="1" applyAlignment="1" applyProtection="1">
      <alignment horizontal="left" wrapText="1"/>
    </xf>
    <xf numFmtId="171" fontId="25" fillId="0" borderId="10" xfId="1" applyNumberFormat="1" applyFont="1" applyBorder="1" applyAlignment="1" applyProtection="1">
      <alignment horizontal="right"/>
    </xf>
    <xf numFmtId="2" fontId="23" fillId="0" borderId="10" xfId="1" applyNumberFormat="1" applyFont="1" applyBorder="1" applyAlignment="1" applyProtection="1">
      <alignment horizontal="right"/>
    </xf>
    <xf numFmtId="2" fontId="23" fillId="0" borderId="11" xfId="1" applyNumberFormat="1" applyFont="1" applyBorder="1" applyAlignment="1" applyProtection="1">
      <alignment horizontal="right"/>
    </xf>
    <xf numFmtId="170" fontId="31" fillId="0" borderId="9" xfId="1" applyNumberFormat="1" applyFont="1" applyBorder="1" applyAlignment="1" applyProtection="1">
      <alignment horizontal="right"/>
    </xf>
    <xf numFmtId="0" fontId="31" fillId="0" borderId="10" xfId="1" applyFont="1" applyBorder="1" applyAlignment="1" applyProtection="1">
      <alignment horizontal="left" wrapText="1"/>
    </xf>
    <xf numFmtId="171" fontId="31" fillId="0" borderId="10" xfId="1" applyNumberFormat="1" applyFont="1" applyBorder="1" applyAlignment="1" applyProtection="1">
      <alignment horizontal="right"/>
    </xf>
    <xf numFmtId="2" fontId="32" fillId="0" borderId="10" xfId="1" applyNumberFormat="1" applyFont="1" applyBorder="1" applyAlignment="1" applyProtection="1">
      <alignment horizontal="right"/>
    </xf>
    <xf numFmtId="2" fontId="32" fillId="0" borderId="11" xfId="1" applyNumberFormat="1" applyFont="1" applyBorder="1" applyAlignment="1" applyProtection="1">
      <alignment horizontal="right"/>
    </xf>
    <xf numFmtId="170" fontId="16" fillId="0" borderId="0" xfId="1" applyNumberFormat="1" applyFont="1" applyAlignment="1" applyProtection="1">
      <alignment horizontal="right"/>
    </xf>
    <xf numFmtId="0" fontId="16" fillId="0" borderId="0" xfId="1" applyFont="1" applyAlignment="1" applyProtection="1">
      <alignment horizontal="left" wrapText="1"/>
    </xf>
    <xf numFmtId="0" fontId="33" fillId="0" borderId="0" xfId="1" applyFont="1" applyAlignment="1" applyProtection="1">
      <alignment horizontal="left" wrapText="1"/>
    </xf>
    <xf numFmtId="0" fontId="34" fillId="0" borderId="0" xfId="1" applyFont="1" applyAlignment="1" applyProtection="1">
      <alignment horizontal="left" wrapText="1"/>
    </xf>
    <xf numFmtId="171" fontId="16" fillId="0" borderId="0" xfId="1" applyNumberFormat="1" applyFont="1" applyAlignment="1" applyProtection="1">
      <alignment horizontal="right"/>
    </xf>
    <xf numFmtId="2" fontId="16" fillId="0" borderId="0" xfId="1" applyNumberFormat="1" applyFont="1" applyAlignment="1" applyProtection="1">
      <alignment horizontal="right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showGridLines="0" showZeros="0" tabSelected="1" workbookViewId="0">
      <pane ySplit="9" topLeftCell="A10" activePane="bottomLeft" state="frozen"/>
      <selection pane="bottomLeft" activeCell="A32" sqref="A32"/>
    </sheetView>
  </sheetViews>
  <sheetFormatPr defaultColWidth="9.109375" defaultRowHeight="12" x14ac:dyDescent="0.25"/>
  <cols>
    <col min="1" max="1" width="4.33203125" style="59" customWidth="1"/>
    <col min="2" max="2" width="10.44140625" style="59" customWidth="1"/>
    <col min="3" max="3" width="68" style="59" customWidth="1"/>
    <col min="4" max="4" width="4" style="59" customWidth="1"/>
    <col min="5" max="5" width="9.33203125" style="128" customWidth="1"/>
    <col min="6" max="6" width="9" style="128" customWidth="1"/>
    <col min="7" max="7" width="9" style="59" customWidth="1"/>
    <col min="8" max="8" width="11.6640625" style="59" customWidth="1"/>
    <col min="9" max="9" width="9.6640625" style="129" customWidth="1"/>
    <col min="10" max="10" width="10.6640625" style="129" customWidth="1"/>
    <col min="11" max="16384" width="9.109375" style="59"/>
  </cols>
  <sheetData>
    <row r="1" spans="1:12" s="2" customFormat="1" ht="17.399999999999999" x14ac:dyDescent="0.3">
      <c r="A1" s="1" t="s">
        <v>0</v>
      </c>
      <c r="E1" s="3"/>
    </row>
    <row r="2" spans="1:12" s="5" customFormat="1" ht="16.5" customHeight="1" x14ac:dyDescent="0.2">
      <c r="A2" s="4" t="s">
        <v>1</v>
      </c>
      <c r="E2" s="6"/>
      <c r="F2" s="7"/>
      <c r="G2" s="7"/>
      <c r="H2" s="7"/>
      <c r="I2" s="8"/>
      <c r="J2" s="7"/>
    </row>
    <row r="3" spans="1:12" s="5" customFormat="1" ht="12.75" customHeight="1" x14ac:dyDescent="0.2">
      <c r="A3" s="4" t="s">
        <v>2</v>
      </c>
      <c r="E3" s="6"/>
      <c r="F3" s="7"/>
      <c r="G3" s="7"/>
      <c r="H3" s="7"/>
      <c r="I3" s="8"/>
      <c r="J3" s="7"/>
    </row>
    <row r="4" spans="1:12" s="5" customFormat="1" ht="19.5" customHeight="1" x14ac:dyDescent="0.25">
      <c r="A4" s="9" t="s">
        <v>3</v>
      </c>
      <c r="B4"/>
      <c r="C4" s="9" t="s">
        <v>4</v>
      </c>
      <c r="E4" s="6"/>
      <c r="F4" s="7"/>
      <c r="G4" s="7"/>
      <c r="H4" s="7"/>
      <c r="I4" s="8"/>
      <c r="J4" s="7"/>
    </row>
    <row r="5" spans="1:12" s="12" customFormat="1" ht="12.75" customHeight="1" x14ac:dyDescent="0.25">
      <c r="A5" s="10" t="s">
        <v>5</v>
      </c>
      <c r="B5" s="10"/>
      <c r="C5" s="10"/>
      <c r="D5" s="10"/>
      <c r="E5" s="11"/>
      <c r="F5" s="11"/>
      <c r="G5" s="10"/>
      <c r="I5" s="13"/>
    </row>
    <row r="6" spans="1:12" s="17" customFormat="1" ht="16.5" customHeight="1" x14ac:dyDescent="0.25">
      <c r="A6" s="14" t="s">
        <v>6</v>
      </c>
      <c r="B6" s="14"/>
      <c r="C6" s="14"/>
      <c r="D6" s="14"/>
      <c r="E6" s="14"/>
      <c r="F6" s="14"/>
      <c r="G6" s="14"/>
      <c r="H6" s="15"/>
      <c r="I6" s="16"/>
    </row>
    <row r="7" spans="1:12" s="17" customFormat="1" ht="16.5" customHeight="1" x14ac:dyDescent="0.25">
      <c r="A7" s="14"/>
      <c r="B7" s="14"/>
      <c r="C7" s="14"/>
      <c r="D7" s="14"/>
      <c r="E7" s="14"/>
      <c r="F7" s="14"/>
      <c r="G7" s="14"/>
      <c r="H7" s="15"/>
      <c r="I7" s="16"/>
    </row>
    <row r="8" spans="1:12" s="20" customFormat="1" ht="16.5" customHeight="1" x14ac:dyDescent="0.3">
      <c r="A8" s="18"/>
      <c r="B8" s="18"/>
      <c r="C8" s="18"/>
      <c r="D8" s="18"/>
      <c r="E8" s="18"/>
      <c r="F8" s="19"/>
      <c r="G8" s="18"/>
      <c r="H8" s="20" t="s">
        <v>7</v>
      </c>
      <c r="I8" s="21"/>
      <c r="K8" s="22"/>
      <c r="L8" s="18"/>
    </row>
    <row r="9" spans="1:12" s="29" customFormat="1" ht="19.5" customHeight="1" x14ac:dyDescent="0.25">
      <c r="A9" s="23" t="s">
        <v>8</v>
      </c>
      <c r="B9" s="23" t="s">
        <v>9</v>
      </c>
      <c r="C9" s="23" t="s">
        <v>10</v>
      </c>
      <c r="D9" s="23" t="s">
        <v>11</v>
      </c>
      <c r="E9" s="24" t="s">
        <v>12</v>
      </c>
      <c r="F9" s="25" t="s">
        <v>13</v>
      </c>
      <c r="G9" s="26"/>
      <c r="H9" s="27" t="s">
        <v>14</v>
      </c>
      <c r="I9" s="28" t="s">
        <v>15</v>
      </c>
      <c r="J9" s="28" t="s">
        <v>16</v>
      </c>
    </row>
    <row r="10" spans="1:12" s="12" customFormat="1" ht="15" x14ac:dyDescent="0.25">
      <c r="A10" s="30" t="s">
        <v>17</v>
      </c>
      <c r="B10" s="31" t="s">
        <v>18</v>
      </c>
      <c r="C10" s="31" t="s">
        <v>19</v>
      </c>
      <c r="D10" s="31" t="s">
        <v>17</v>
      </c>
      <c r="E10" s="32">
        <v>0</v>
      </c>
      <c r="F10" s="33">
        <v>0</v>
      </c>
      <c r="G10" s="34">
        <v>0</v>
      </c>
      <c r="H10" s="34">
        <f>SUM(H11:H49)</f>
        <v>0</v>
      </c>
      <c r="I10" s="35">
        <v>0</v>
      </c>
      <c r="J10" s="36">
        <f>SUM(J11:J49)</f>
        <v>40.064569999999996</v>
      </c>
    </row>
    <row r="11" spans="1:12" s="29" customFormat="1" ht="13.2" x14ac:dyDescent="0.25">
      <c r="A11" s="37" t="s">
        <v>20</v>
      </c>
      <c r="B11" s="38" t="s">
        <v>21</v>
      </c>
      <c r="C11" s="38" t="s">
        <v>22</v>
      </c>
      <c r="D11" s="38" t="s">
        <v>23</v>
      </c>
      <c r="E11" s="39">
        <v>330</v>
      </c>
      <c r="F11" s="40">
        <v>0</v>
      </c>
      <c r="G11" s="41">
        <f t="shared" ref="G11:G59" si="0">F11*1</f>
        <v>0</v>
      </c>
      <c r="H11" s="42">
        <f>E11*G11</f>
        <v>0</v>
      </c>
      <c r="I11" s="43">
        <v>0</v>
      </c>
      <c r="J11" s="43">
        <f>I11*E11</f>
        <v>0</v>
      </c>
    </row>
    <row r="12" spans="1:12" s="29" customFormat="1" ht="13.2" x14ac:dyDescent="0.25">
      <c r="A12" s="37"/>
      <c r="B12" s="38"/>
      <c r="C12" s="38" t="s">
        <v>24</v>
      </c>
      <c r="D12" s="38"/>
      <c r="E12" s="39"/>
      <c r="F12" s="40"/>
      <c r="G12" s="41">
        <f t="shared" si="0"/>
        <v>0</v>
      </c>
      <c r="H12" s="42">
        <f>E12*G12</f>
        <v>0</v>
      </c>
      <c r="I12" s="43"/>
      <c r="J12" s="43"/>
    </row>
    <row r="13" spans="1:12" s="29" customFormat="1" ht="13.2" x14ac:dyDescent="0.25">
      <c r="A13" s="37" t="s">
        <v>20</v>
      </c>
      <c r="B13" s="38" t="s">
        <v>25</v>
      </c>
      <c r="C13" s="38" t="s">
        <v>26</v>
      </c>
      <c r="D13" s="38" t="s">
        <v>23</v>
      </c>
      <c r="E13" s="39">
        <v>330</v>
      </c>
      <c r="F13" s="40">
        <v>0</v>
      </c>
      <c r="G13" s="41">
        <f t="shared" si="0"/>
        <v>0</v>
      </c>
      <c r="H13" s="42">
        <f>E13*G13</f>
        <v>0</v>
      </c>
      <c r="I13" s="43">
        <v>0</v>
      </c>
      <c r="J13" s="43">
        <f>I13*E13</f>
        <v>0</v>
      </c>
    </row>
    <row r="14" spans="1:12" s="29" customFormat="1" ht="13.2" x14ac:dyDescent="0.25">
      <c r="A14" s="37" t="s">
        <v>20</v>
      </c>
      <c r="B14" s="38" t="s">
        <v>27</v>
      </c>
      <c r="C14" s="38" t="s">
        <v>28</v>
      </c>
      <c r="D14" s="38" t="s">
        <v>23</v>
      </c>
      <c r="E14" s="39">
        <v>20.25</v>
      </c>
      <c r="F14" s="40">
        <v>0</v>
      </c>
      <c r="G14" s="41">
        <f t="shared" si="0"/>
        <v>0</v>
      </c>
      <c r="H14" s="42">
        <f>E14*G14</f>
        <v>0</v>
      </c>
      <c r="I14" s="43">
        <v>0</v>
      </c>
      <c r="J14" s="43">
        <f>I14*E14</f>
        <v>0</v>
      </c>
    </row>
    <row r="15" spans="1:12" s="29" customFormat="1" ht="13.2" x14ac:dyDescent="0.25">
      <c r="A15" s="44"/>
      <c r="B15" s="45"/>
      <c r="C15" s="45" t="s">
        <v>29</v>
      </c>
      <c r="D15" s="45"/>
      <c r="E15" s="46"/>
      <c r="F15" s="47"/>
      <c r="G15" s="41">
        <f t="shared" si="0"/>
        <v>0</v>
      </c>
      <c r="H15" s="42"/>
      <c r="I15" s="43"/>
      <c r="J15" s="43"/>
    </row>
    <row r="16" spans="1:12" s="5" customFormat="1" ht="11.4" x14ac:dyDescent="0.2">
      <c r="A16" s="48" t="s">
        <v>20</v>
      </c>
      <c r="B16" s="49" t="s">
        <v>30</v>
      </c>
      <c r="C16" s="49" t="s">
        <v>31</v>
      </c>
      <c r="D16" s="49" t="s">
        <v>23</v>
      </c>
      <c r="E16" s="50">
        <v>20.25</v>
      </c>
      <c r="F16" s="41">
        <v>0</v>
      </c>
      <c r="G16" s="51">
        <f t="shared" si="0"/>
        <v>0</v>
      </c>
      <c r="H16" s="52">
        <f>E16*G16</f>
        <v>0</v>
      </c>
      <c r="I16" s="53">
        <v>0</v>
      </c>
      <c r="J16" s="54">
        <f>I16*E16</f>
        <v>0</v>
      </c>
    </row>
    <row r="17" spans="1:10" s="5" customFormat="1" ht="11.4" x14ac:dyDescent="0.2">
      <c r="A17" s="48" t="s">
        <v>20</v>
      </c>
      <c r="B17" s="49" t="s">
        <v>32</v>
      </c>
      <c r="C17" s="49" t="s">
        <v>33</v>
      </c>
      <c r="D17" s="49" t="s">
        <v>23</v>
      </c>
      <c r="E17" s="50">
        <v>328</v>
      </c>
      <c r="F17" s="41">
        <v>0</v>
      </c>
      <c r="G17" s="51">
        <f t="shared" si="0"/>
        <v>0</v>
      </c>
      <c r="H17" s="52">
        <f>E17*G17</f>
        <v>0</v>
      </c>
      <c r="I17" s="53">
        <v>0</v>
      </c>
      <c r="J17" s="54">
        <f>I17*E17</f>
        <v>0</v>
      </c>
    </row>
    <row r="18" spans="1:10" s="5" customFormat="1" ht="11.4" x14ac:dyDescent="0.2">
      <c r="A18" s="48"/>
      <c r="B18" s="49"/>
      <c r="C18" s="49" t="s">
        <v>34</v>
      </c>
      <c r="D18" s="49"/>
      <c r="E18" s="50"/>
      <c r="F18" s="41"/>
      <c r="G18" s="51">
        <f>F18*1</f>
        <v>0</v>
      </c>
      <c r="H18" s="52"/>
      <c r="I18" s="53"/>
      <c r="J18" s="54"/>
    </row>
    <row r="19" spans="1:10" s="5" customFormat="1" x14ac:dyDescent="0.2">
      <c r="A19" s="48"/>
      <c r="B19" s="49"/>
      <c r="C19" s="49" t="s">
        <v>35</v>
      </c>
      <c r="D19" s="49"/>
      <c r="E19" s="50"/>
      <c r="F19" s="41"/>
      <c r="G19" s="55">
        <v>0</v>
      </c>
      <c r="H19" s="52">
        <v>0</v>
      </c>
      <c r="I19" s="56"/>
      <c r="J19" s="57"/>
    </row>
    <row r="20" spans="1:10" s="5" customFormat="1" ht="11.4" x14ac:dyDescent="0.2">
      <c r="A20" s="48" t="s">
        <v>20</v>
      </c>
      <c r="B20" s="49" t="s">
        <v>36</v>
      </c>
      <c r="C20" s="49" t="s">
        <v>37</v>
      </c>
      <c r="D20" s="49" t="s">
        <v>23</v>
      </c>
      <c r="E20" s="50">
        <v>328</v>
      </c>
      <c r="F20" s="41">
        <v>0</v>
      </c>
      <c r="G20" s="51">
        <f t="shared" si="0"/>
        <v>0</v>
      </c>
      <c r="H20" s="52">
        <f>E20*G20</f>
        <v>0</v>
      </c>
      <c r="I20" s="53">
        <v>0</v>
      </c>
      <c r="J20" s="54">
        <f>I20*E20</f>
        <v>0</v>
      </c>
    </row>
    <row r="21" spans="1:10" s="5" customFormat="1" ht="11.4" x14ac:dyDescent="0.2">
      <c r="A21" s="48" t="s">
        <v>20</v>
      </c>
      <c r="B21" s="49" t="s">
        <v>38</v>
      </c>
      <c r="C21" s="49" t="s">
        <v>39</v>
      </c>
      <c r="D21" s="49" t="s">
        <v>40</v>
      </c>
      <c r="E21" s="50">
        <v>660</v>
      </c>
      <c r="F21" s="41">
        <v>0</v>
      </c>
      <c r="G21" s="50">
        <f t="shared" si="0"/>
        <v>0</v>
      </c>
      <c r="H21" s="52">
        <f>E21*G21</f>
        <v>0</v>
      </c>
      <c r="I21" s="53">
        <v>8.4485000000000007E-4</v>
      </c>
      <c r="J21" s="54">
        <f>I21*E21</f>
        <v>0.55760100000000001</v>
      </c>
    </row>
    <row r="22" spans="1:10" s="5" customFormat="1" ht="11.4" x14ac:dyDescent="0.2">
      <c r="A22" s="48"/>
      <c r="B22" s="49"/>
      <c r="C22" s="49" t="s">
        <v>41</v>
      </c>
      <c r="D22" s="49"/>
      <c r="E22" s="50"/>
      <c r="F22" s="41"/>
      <c r="G22" s="50">
        <f>F22*1</f>
        <v>0</v>
      </c>
      <c r="H22" s="52">
        <f>E22*G22</f>
        <v>0</v>
      </c>
      <c r="I22" s="53"/>
      <c r="J22" s="54"/>
    </row>
    <row r="23" spans="1:10" s="5" customFormat="1" ht="11.4" x14ac:dyDescent="0.2">
      <c r="A23" s="48" t="s">
        <v>20</v>
      </c>
      <c r="B23" s="49" t="s">
        <v>42</v>
      </c>
      <c r="C23" s="49" t="s">
        <v>43</v>
      </c>
      <c r="D23" s="49" t="s">
        <v>40</v>
      </c>
      <c r="E23" s="50">
        <v>660</v>
      </c>
      <c r="F23" s="41">
        <v>0</v>
      </c>
      <c r="G23" s="50">
        <f t="shared" si="0"/>
        <v>0</v>
      </c>
      <c r="H23" s="52">
        <f>E23*G23</f>
        <v>0</v>
      </c>
      <c r="I23" s="53">
        <v>0</v>
      </c>
      <c r="J23" s="54">
        <f>I23*E23</f>
        <v>0</v>
      </c>
    </row>
    <row r="24" spans="1:10" s="5" customFormat="1" ht="11.4" x14ac:dyDescent="0.2">
      <c r="A24" s="48"/>
      <c r="B24" s="49"/>
      <c r="C24" s="49" t="s">
        <v>44</v>
      </c>
      <c r="D24" s="49"/>
      <c r="E24" s="50"/>
      <c r="F24" s="41"/>
      <c r="G24" s="50">
        <f t="shared" si="0"/>
        <v>0</v>
      </c>
      <c r="H24" s="52"/>
      <c r="I24" s="53"/>
      <c r="J24" s="54"/>
    </row>
    <row r="25" spans="1:10" s="5" customFormat="1" ht="11.4" x14ac:dyDescent="0.2">
      <c r="A25" s="48"/>
      <c r="B25" s="49"/>
      <c r="C25" s="49" t="s">
        <v>45</v>
      </c>
      <c r="D25" s="49"/>
      <c r="E25" s="50"/>
      <c r="F25" s="41"/>
      <c r="G25" s="50"/>
      <c r="H25" s="52"/>
      <c r="I25" s="53"/>
      <c r="J25" s="54"/>
    </row>
    <row r="26" spans="1:10" s="5" customFormat="1" ht="11.4" x14ac:dyDescent="0.2">
      <c r="A26" s="48"/>
      <c r="B26" s="49"/>
      <c r="C26" s="49" t="s">
        <v>46</v>
      </c>
      <c r="D26" s="49"/>
      <c r="E26" s="50"/>
      <c r="F26" s="41"/>
      <c r="G26" s="51">
        <f>F26*1</f>
        <v>0</v>
      </c>
      <c r="H26" s="52"/>
      <c r="I26" s="53"/>
      <c r="J26" s="54"/>
    </row>
    <row r="27" spans="1:10" s="5" customFormat="1" ht="9.6" customHeight="1" x14ac:dyDescent="0.2">
      <c r="A27" s="48"/>
      <c r="B27" s="49"/>
      <c r="C27" s="49" t="s">
        <v>47</v>
      </c>
      <c r="D27" s="49"/>
      <c r="E27" s="50"/>
      <c r="F27" s="41"/>
      <c r="G27" s="51">
        <v>0</v>
      </c>
      <c r="H27" s="58"/>
      <c r="I27" s="54"/>
      <c r="J27" s="54"/>
    </row>
    <row r="28" spans="1:10" s="5" customFormat="1" ht="11.4" x14ac:dyDescent="0.2">
      <c r="A28" s="48" t="s">
        <v>20</v>
      </c>
      <c r="B28" s="49" t="s">
        <v>48</v>
      </c>
      <c r="C28" s="49" t="s">
        <v>49</v>
      </c>
      <c r="D28" s="49" t="s">
        <v>40</v>
      </c>
      <c r="E28" s="50">
        <v>469</v>
      </c>
      <c r="F28" s="41">
        <v>0</v>
      </c>
      <c r="G28" s="50">
        <f t="shared" si="0"/>
        <v>0</v>
      </c>
      <c r="H28" s="52">
        <f>E28*G28</f>
        <v>0</v>
      </c>
      <c r="I28" s="53">
        <v>7.0100000000000002E-4</v>
      </c>
      <c r="J28" s="54">
        <f>I28*E28</f>
        <v>0.32876900000000003</v>
      </c>
    </row>
    <row r="29" spans="1:10" s="5" customFormat="1" ht="11.4" x14ac:dyDescent="0.2">
      <c r="A29" s="48" t="s">
        <v>20</v>
      </c>
      <c r="B29" s="49" t="s">
        <v>50</v>
      </c>
      <c r="C29" s="49" t="s">
        <v>51</v>
      </c>
      <c r="D29" s="49" t="s">
        <v>40</v>
      </c>
      <c r="E29" s="50">
        <v>469</v>
      </c>
      <c r="F29" s="41">
        <v>0</v>
      </c>
      <c r="G29" s="50">
        <f t="shared" si="0"/>
        <v>0</v>
      </c>
      <c r="H29" s="52">
        <f>E29*G29</f>
        <v>0</v>
      </c>
      <c r="I29" s="53">
        <v>0</v>
      </c>
      <c r="J29" s="54">
        <f>I29*E29</f>
        <v>0</v>
      </c>
    </row>
    <row r="30" spans="1:10" s="5" customFormat="1" ht="11.4" x14ac:dyDescent="0.2">
      <c r="A30" s="48"/>
      <c r="B30" s="49"/>
      <c r="C30" s="49" t="s">
        <v>52</v>
      </c>
      <c r="D30" s="49"/>
      <c r="E30" s="50"/>
      <c r="F30" s="41"/>
      <c r="G30" s="50">
        <f t="shared" si="0"/>
        <v>0</v>
      </c>
      <c r="H30" s="52"/>
      <c r="I30" s="53"/>
      <c r="J30" s="54"/>
    </row>
    <row r="31" spans="1:10" s="5" customFormat="1" ht="11.4" x14ac:dyDescent="0.2">
      <c r="A31" s="48" t="s">
        <v>20</v>
      </c>
      <c r="B31" s="49" t="s">
        <v>53</v>
      </c>
      <c r="C31" s="49" t="s">
        <v>54</v>
      </c>
      <c r="D31" s="49" t="s">
        <v>23</v>
      </c>
      <c r="E31" s="50">
        <v>670</v>
      </c>
      <c r="F31" s="41">
        <v>0</v>
      </c>
      <c r="G31" s="50">
        <f t="shared" si="0"/>
        <v>0</v>
      </c>
      <c r="H31" s="52">
        <f>E31*G31</f>
        <v>0</v>
      </c>
      <c r="I31" s="53">
        <v>0</v>
      </c>
      <c r="J31" s="54">
        <f>I31*E31</f>
        <v>0</v>
      </c>
    </row>
    <row r="32" spans="1:10" s="5" customFormat="1" ht="11.4" x14ac:dyDescent="0.2">
      <c r="A32" s="48"/>
      <c r="B32" s="49"/>
      <c r="C32" s="49" t="s">
        <v>55</v>
      </c>
      <c r="D32" s="49"/>
      <c r="E32" s="50"/>
      <c r="F32" s="41"/>
      <c r="G32" s="50">
        <f t="shared" si="0"/>
        <v>0</v>
      </c>
      <c r="H32" s="52"/>
      <c r="I32" s="53"/>
      <c r="J32" s="54"/>
    </row>
    <row r="33" spans="1:10" x14ac:dyDescent="0.25">
      <c r="A33" s="48"/>
      <c r="B33" s="49"/>
      <c r="C33" s="49" t="s">
        <v>56</v>
      </c>
      <c r="D33" s="49"/>
      <c r="E33" s="50"/>
      <c r="F33" s="41"/>
      <c r="G33" s="55">
        <v>0</v>
      </c>
      <c r="H33" s="52">
        <v>0</v>
      </c>
      <c r="I33" s="56"/>
      <c r="J33" s="57"/>
    </row>
    <row r="34" spans="1:10" s="5" customFormat="1" ht="11.4" x14ac:dyDescent="0.2">
      <c r="A34" s="48"/>
      <c r="B34" s="49"/>
      <c r="C34" s="49" t="s">
        <v>57</v>
      </c>
      <c r="D34" s="49"/>
      <c r="E34" s="50"/>
      <c r="F34" s="41"/>
      <c r="G34" s="50">
        <f t="shared" si="0"/>
        <v>0</v>
      </c>
      <c r="H34" s="52"/>
      <c r="I34" s="53"/>
      <c r="J34" s="54"/>
    </row>
    <row r="35" spans="1:10" s="29" customFormat="1" ht="13.2" x14ac:dyDescent="0.25">
      <c r="A35" s="44"/>
      <c r="B35" s="45"/>
      <c r="C35" s="49" t="s">
        <v>58</v>
      </c>
      <c r="D35" s="45"/>
      <c r="E35" s="46"/>
      <c r="F35" s="47"/>
      <c r="G35" s="41"/>
      <c r="H35" s="42"/>
      <c r="I35" s="43"/>
      <c r="J35" s="43"/>
    </row>
    <row r="36" spans="1:10" s="5" customFormat="1" ht="11.4" x14ac:dyDescent="0.2">
      <c r="A36" s="48"/>
      <c r="B36" s="49"/>
      <c r="C36" s="49" t="s">
        <v>59</v>
      </c>
      <c r="D36" s="49"/>
      <c r="E36" s="50"/>
      <c r="F36" s="41"/>
      <c r="G36" s="50">
        <f t="shared" si="0"/>
        <v>0</v>
      </c>
      <c r="H36" s="52"/>
      <c r="I36" s="53"/>
      <c r="J36" s="54"/>
    </row>
    <row r="37" spans="1:10" s="5" customFormat="1" ht="11.4" x14ac:dyDescent="0.2">
      <c r="A37" s="48" t="s">
        <v>20</v>
      </c>
      <c r="B37" s="49" t="s">
        <v>60</v>
      </c>
      <c r="C37" s="49" t="s">
        <v>61</v>
      </c>
      <c r="D37" s="49" t="s">
        <v>23</v>
      </c>
      <c r="E37" s="50">
        <v>226</v>
      </c>
      <c r="F37" s="41">
        <v>0</v>
      </c>
      <c r="G37" s="50">
        <f t="shared" si="0"/>
        <v>0</v>
      </c>
      <c r="H37" s="52">
        <f t="shared" ref="H37:H49" si="1">E37*G37</f>
        <v>0</v>
      </c>
      <c r="I37" s="53">
        <v>0</v>
      </c>
      <c r="J37" s="54">
        <f t="shared" ref="J37:J49" si="2">I37*E37</f>
        <v>0</v>
      </c>
    </row>
    <row r="38" spans="1:10" s="5" customFormat="1" ht="11.4" x14ac:dyDescent="0.2">
      <c r="A38" s="48" t="s">
        <v>20</v>
      </c>
      <c r="B38" s="49" t="s">
        <v>62</v>
      </c>
      <c r="C38" s="49" t="s">
        <v>63</v>
      </c>
      <c r="D38" s="49" t="s">
        <v>23</v>
      </c>
      <c r="E38" s="50">
        <v>226</v>
      </c>
      <c r="F38" s="41">
        <v>0</v>
      </c>
      <c r="G38" s="50">
        <f t="shared" si="0"/>
        <v>0</v>
      </c>
      <c r="H38" s="52">
        <f t="shared" si="1"/>
        <v>0</v>
      </c>
      <c r="I38" s="53">
        <v>0</v>
      </c>
      <c r="J38" s="54">
        <f t="shared" si="2"/>
        <v>0</v>
      </c>
    </row>
    <row r="39" spans="1:10" s="5" customFormat="1" ht="11.4" x14ac:dyDescent="0.2">
      <c r="A39" s="48" t="s">
        <v>20</v>
      </c>
      <c r="B39" s="49" t="s">
        <v>64</v>
      </c>
      <c r="C39" s="49" t="s">
        <v>65</v>
      </c>
      <c r="D39" s="49" t="s">
        <v>23</v>
      </c>
      <c r="E39" s="50">
        <v>226</v>
      </c>
      <c r="F39" s="41">
        <v>0</v>
      </c>
      <c r="G39" s="50">
        <f t="shared" si="0"/>
        <v>0</v>
      </c>
      <c r="H39" s="52">
        <f t="shared" si="1"/>
        <v>0</v>
      </c>
      <c r="I39" s="53">
        <v>0</v>
      </c>
      <c r="J39" s="54">
        <f t="shared" si="2"/>
        <v>0</v>
      </c>
    </row>
    <row r="40" spans="1:10" s="5" customFormat="1" ht="11.4" x14ac:dyDescent="0.2">
      <c r="A40" s="48" t="s">
        <v>20</v>
      </c>
      <c r="B40" s="49" t="s">
        <v>66</v>
      </c>
      <c r="C40" s="49" t="s">
        <v>67</v>
      </c>
      <c r="D40" s="49" t="s">
        <v>68</v>
      </c>
      <c r="E40" s="50">
        <v>226</v>
      </c>
      <c r="F40" s="41">
        <v>0</v>
      </c>
      <c r="G40" s="50">
        <f t="shared" si="0"/>
        <v>0</v>
      </c>
      <c r="H40" s="52">
        <f t="shared" si="1"/>
        <v>0</v>
      </c>
      <c r="I40" s="53">
        <v>0</v>
      </c>
      <c r="J40" s="54">
        <f t="shared" si="2"/>
        <v>0</v>
      </c>
    </row>
    <row r="41" spans="1:10" s="5" customFormat="1" ht="11.4" x14ac:dyDescent="0.2">
      <c r="A41" s="48" t="s">
        <v>20</v>
      </c>
      <c r="B41" s="49" t="s">
        <v>69</v>
      </c>
      <c r="C41" s="49" t="s">
        <v>70</v>
      </c>
      <c r="D41" s="49" t="s">
        <v>23</v>
      </c>
      <c r="E41" s="50">
        <v>374</v>
      </c>
      <c r="F41" s="41">
        <v>0</v>
      </c>
      <c r="G41" s="50">
        <f t="shared" si="0"/>
        <v>0</v>
      </c>
      <c r="H41" s="52">
        <f t="shared" si="1"/>
        <v>0</v>
      </c>
      <c r="I41" s="53">
        <v>0</v>
      </c>
      <c r="J41" s="54">
        <f t="shared" si="2"/>
        <v>0</v>
      </c>
    </row>
    <row r="42" spans="1:10" s="5" customFormat="1" ht="11.4" x14ac:dyDescent="0.2">
      <c r="A42" s="48"/>
      <c r="B42" s="49"/>
      <c r="C42" s="49" t="s">
        <v>71</v>
      </c>
      <c r="D42" s="49"/>
      <c r="E42" s="50"/>
      <c r="F42" s="41"/>
      <c r="G42" s="50">
        <f t="shared" si="0"/>
        <v>0</v>
      </c>
      <c r="H42" s="52">
        <f t="shared" si="1"/>
        <v>0</v>
      </c>
      <c r="I42" s="53">
        <v>0</v>
      </c>
      <c r="J42" s="54">
        <f t="shared" si="2"/>
        <v>0</v>
      </c>
    </row>
    <row r="43" spans="1:10" s="5" customFormat="1" ht="11.4" x14ac:dyDescent="0.2">
      <c r="A43" s="48" t="s">
        <v>20</v>
      </c>
      <c r="B43" s="49" t="s">
        <v>72</v>
      </c>
      <c r="C43" s="49" t="s">
        <v>73</v>
      </c>
      <c r="D43" s="49" t="s">
        <v>23</v>
      </c>
      <c r="E43" s="50">
        <v>160</v>
      </c>
      <c r="F43" s="41">
        <v>0</v>
      </c>
      <c r="G43" s="50">
        <f t="shared" si="0"/>
        <v>0</v>
      </c>
      <c r="H43" s="52">
        <f t="shared" si="1"/>
        <v>0</v>
      </c>
      <c r="I43" s="53">
        <v>0</v>
      </c>
      <c r="J43" s="54">
        <f t="shared" si="2"/>
        <v>0</v>
      </c>
    </row>
    <row r="44" spans="1:10" s="5" customFormat="1" ht="11.4" x14ac:dyDescent="0.2">
      <c r="A44" s="48" t="s">
        <v>20</v>
      </c>
      <c r="B44" s="49" t="s">
        <v>74</v>
      </c>
      <c r="C44" s="49" t="s">
        <v>75</v>
      </c>
      <c r="D44" s="49" t="s">
        <v>23</v>
      </c>
      <c r="E44" s="50">
        <v>160</v>
      </c>
      <c r="F44" s="41">
        <v>0</v>
      </c>
      <c r="G44" s="50">
        <f t="shared" si="0"/>
        <v>0</v>
      </c>
      <c r="H44" s="52">
        <f t="shared" si="1"/>
        <v>0</v>
      </c>
      <c r="I44" s="53">
        <v>0</v>
      </c>
      <c r="J44" s="54">
        <f t="shared" si="2"/>
        <v>0</v>
      </c>
    </row>
    <row r="45" spans="1:10" s="5" customFormat="1" ht="11.4" x14ac:dyDescent="0.2">
      <c r="A45" s="48" t="s">
        <v>76</v>
      </c>
      <c r="B45" s="49" t="s">
        <v>77</v>
      </c>
      <c r="C45" s="49" t="s">
        <v>78</v>
      </c>
      <c r="D45" s="49" t="s">
        <v>79</v>
      </c>
      <c r="E45" s="50">
        <v>14.2</v>
      </c>
      <c r="F45" s="41">
        <v>0</v>
      </c>
      <c r="G45" s="50">
        <f t="shared" si="0"/>
        <v>0</v>
      </c>
      <c r="H45" s="52">
        <f t="shared" si="1"/>
        <v>0</v>
      </c>
      <c r="I45" s="53">
        <v>1.7034</v>
      </c>
      <c r="J45" s="54">
        <f t="shared" si="2"/>
        <v>24.188279999999999</v>
      </c>
    </row>
    <row r="46" spans="1:10" s="5" customFormat="1" ht="11.4" x14ac:dyDescent="0.2">
      <c r="A46" s="48" t="s">
        <v>76</v>
      </c>
      <c r="B46" s="49" t="s">
        <v>77</v>
      </c>
      <c r="C46" s="49" t="s">
        <v>80</v>
      </c>
      <c r="D46" s="49" t="s">
        <v>79</v>
      </c>
      <c r="E46" s="50">
        <v>1.5</v>
      </c>
      <c r="F46" s="41">
        <v>0</v>
      </c>
      <c r="G46" s="50">
        <f>F46*1</f>
        <v>0</v>
      </c>
      <c r="H46" s="52">
        <f>E46*G46</f>
        <v>0</v>
      </c>
      <c r="I46" s="53">
        <v>1.7034</v>
      </c>
      <c r="J46" s="54">
        <f>I46*E46</f>
        <v>2.5550999999999999</v>
      </c>
    </row>
    <row r="47" spans="1:10" s="5" customFormat="1" ht="11.4" x14ac:dyDescent="0.2">
      <c r="A47" s="48" t="s">
        <v>76</v>
      </c>
      <c r="B47" s="49" t="s">
        <v>77</v>
      </c>
      <c r="C47" s="49" t="s">
        <v>81</v>
      </c>
      <c r="D47" s="49" t="s">
        <v>79</v>
      </c>
      <c r="E47" s="50">
        <v>1.3</v>
      </c>
      <c r="F47" s="41">
        <v>0</v>
      </c>
      <c r="G47" s="50">
        <f>F47*1</f>
        <v>0</v>
      </c>
      <c r="H47" s="52">
        <f t="shared" si="1"/>
        <v>0</v>
      </c>
      <c r="I47" s="53">
        <v>1.7034</v>
      </c>
      <c r="J47" s="54">
        <f t="shared" si="2"/>
        <v>2.2144200000000001</v>
      </c>
    </row>
    <row r="48" spans="1:10" s="5" customFormat="1" ht="11.4" x14ac:dyDescent="0.2">
      <c r="A48" s="48" t="s">
        <v>76</v>
      </c>
      <c r="B48" s="49" t="s">
        <v>77</v>
      </c>
      <c r="C48" s="49" t="s">
        <v>82</v>
      </c>
      <c r="D48" s="49" t="s">
        <v>79</v>
      </c>
      <c r="E48" s="50">
        <v>6</v>
      </c>
      <c r="F48" s="41">
        <v>0</v>
      </c>
      <c r="G48" s="50">
        <f t="shared" si="0"/>
        <v>0</v>
      </c>
      <c r="H48" s="52">
        <f t="shared" si="1"/>
        <v>0</v>
      </c>
      <c r="I48" s="53">
        <v>1.7034</v>
      </c>
      <c r="J48" s="54">
        <f t="shared" si="2"/>
        <v>10.2204</v>
      </c>
    </row>
    <row r="49" spans="1:10" s="5" customFormat="1" ht="11.4" x14ac:dyDescent="0.2">
      <c r="A49" s="48" t="s">
        <v>20</v>
      </c>
      <c r="B49" s="49" t="s">
        <v>83</v>
      </c>
      <c r="C49" s="49" t="s">
        <v>84</v>
      </c>
      <c r="D49" s="49" t="s">
        <v>40</v>
      </c>
      <c r="E49" s="50">
        <v>600</v>
      </c>
      <c r="F49" s="41">
        <v>0</v>
      </c>
      <c r="G49" s="50">
        <f t="shared" si="0"/>
        <v>0</v>
      </c>
      <c r="H49" s="52">
        <f t="shared" si="1"/>
        <v>0</v>
      </c>
      <c r="I49" s="53">
        <v>0</v>
      </c>
      <c r="J49" s="54">
        <f t="shared" si="2"/>
        <v>0</v>
      </c>
    </row>
    <row r="50" spans="1:10" s="29" customFormat="1" ht="13.2" x14ac:dyDescent="0.25">
      <c r="A50" s="44"/>
      <c r="B50" s="45"/>
      <c r="C50" s="45"/>
      <c r="D50" s="45"/>
      <c r="E50" s="46"/>
      <c r="F50" s="47"/>
      <c r="G50" s="41">
        <f t="shared" si="0"/>
        <v>0</v>
      </c>
      <c r="H50" s="42"/>
      <c r="I50" s="43"/>
      <c r="J50" s="43"/>
    </row>
    <row r="51" spans="1:10" s="66" customFormat="1" ht="13.8" x14ac:dyDescent="0.25">
      <c r="A51" s="60" t="s">
        <v>17</v>
      </c>
      <c r="B51" s="61" t="s">
        <v>85</v>
      </c>
      <c r="C51" s="61" t="s">
        <v>86</v>
      </c>
      <c r="D51" s="61" t="s">
        <v>17</v>
      </c>
      <c r="E51" s="62">
        <v>0</v>
      </c>
      <c r="F51" s="62">
        <v>0</v>
      </c>
      <c r="G51" s="63">
        <f t="shared" si="0"/>
        <v>0</v>
      </c>
      <c r="H51" s="64">
        <f>SUM(H52:H57)</f>
        <v>0</v>
      </c>
      <c r="I51" s="36">
        <v>0</v>
      </c>
      <c r="J51" s="65">
        <f>SUM(J52:J57)</f>
        <v>199.30456000000001</v>
      </c>
    </row>
    <row r="52" spans="1:10" s="5" customFormat="1" x14ac:dyDescent="0.2">
      <c r="A52" s="48" t="s">
        <v>87</v>
      </c>
      <c r="B52" s="49" t="s">
        <v>88</v>
      </c>
      <c r="C52" s="49" t="s">
        <v>89</v>
      </c>
      <c r="D52" s="49" t="s">
        <v>23</v>
      </c>
      <c r="E52" s="50">
        <v>28</v>
      </c>
      <c r="F52" s="41">
        <v>0</v>
      </c>
      <c r="G52" s="55">
        <f t="shared" si="0"/>
        <v>0</v>
      </c>
      <c r="H52" s="58">
        <f>E52*G52</f>
        <v>0</v>
      </c>
      <c r="I52" s="54">
        <v>1.8907700000000001</v>
      </c>
      <c r="J52" s="54">
        <f>I52*E52</f>
        <v>52.941560000000003</v>
      </c>
    </row>
    <row r="53" spans="1:10" s="5" customFormat="1" x14ac:dyDescent="0.2">
      <c r="A53" s="48"/>
      <c r="B53" s="49"/>
      <c r="C53" s="49" t="s">
        <v>90</v>
      </c>
      <c r="D53" s="49"/>
      <c r="E53" s="50"/>
      <c r="F53" s="41"/>
      <c r="G53" s="55">
        <f t="shared" si="0"/>
        <v>0</v>
      </c>
      <c r="H53" s="58">
        <f>E53*G53</f>
        <v>0</v>
      </c>
      <c r="I53" s="54"/>
      <c r="J53" s="54"/>
    </row>
    <row r="54" spans="1:10" s="5" customFormat="1" x14ac:dyDescent="0.2">
      <c r="A54" s="48" t="s">
        <v>76</v>
      </c>
      <c r="B54" s="49" t="s">
        <v>91</v>
      </c>
      <c r="C54" s="49" t="s">
        <v>92</v>
      </c>
      <c r="D54" s="49"/>
      <c r="E54" s="50"/>
      <c r="F54" s="41"/>
      <c r="G54" s="55"/>
      <c r="H54" s="58">
        <f>E54*G54</f>
        <v>0</v>
      </c>
      <c r="I54" s="54"/>
      <c r="J54" s="54">
        <f>I54*E54</f>
        <v>0</v>
      </c>
    </row>
    <row r="55" spans="1:10" s="5" customFormat="1" x14ac:dyDescent="0.2">
      <c r="A55" s="48" t="s">
        <v>76</v>
      </c>
      <c r="B55" s="49" t="s">
        <v>91</v>
      </c>
      <c r="C55" s="49" t="s">
        <v>93</v>
      </c>
      <c r="D55" s="49" t="s">
        <v>79</v>
      </c>
      <c r="E55" s="50">
        <v>85.3</v>
      </c>
      <c r="F55" s="41">
        <v>0</v>
      </c>
      <c r="G55" s="55">
        <f>F55*1</f>
        <v>0</v>
      </c>
      <c r="H55" s="58">
        <f>E55*G55</f>
        <v>0</v>
      </c>
      <c r="I55" s="54">
        <v>1.71</v>
      </c>
      <c r="J55" s="54">
        <f>I55*E55</f>
        <v>145.863</v>
      </c>
    </row>
    <row r="56" spans="1:10" s="29" customFormat="1" ht="22.8" x14ac:dyDescent="0.25">
      <c r="A56" s="67" t="s">
        <v>87</v>
      </c>
      <c r="B56" s="68" t="s">
        <v>94</v>
      </c>
      <c r="C56" s="69" t="s">
        <v>95</v>
      </c>
      <c r="D56" s="68" t="s">
        <v>96</v>
      </c>
      <c r="E56" s="70">
        <v>5</v>
      </c>
      <c r="F56" s="52">
        <v>0</v>
      </c>
      <c r="G56" s="41">
        <f t="shared" si="0"/>
        <v>0</v>
      </c>
      <c r="H56" s="42">
        <f>E56*G56</f>
        <v>0</v>
      </c>
      <c r="I56" s="43">
        <v>0.1</v>
      </c>
      <c r="J56" s="43">
        <f>I56*E56</f>
        <v>0.5</v>
      </c>
    </row>
    <row r="57" spans="1:10" s="29" customFormat="1" ht="13.2" x14ac:dyDescent="0.25">
      <c r="A57" s="67"/>
      <c r="B57" s="68"/>
      <c r="C57" s="71"/>
      <c r="D57" s="68"/>
      <c r="E57" s="70"/>
      <c r="F57" s="52"/>
      <c r="G57" s="41">
        <f t="shared" si="0"/>
        <v>0</v>
      </c>
      <c r="H57" s="42"/>
      <c r="I57" s="43"/>
      <c r="J57" s="43"/>
    </row>
    <row r="58" spans="1:10" s="12" customFormat="1" ht="15" x14ac:dyDescent="0.25">
      <c r="A58" s="30" t="s">
        <v>17</v>
      </c>
      <c r="B58" s="31" t="s">
        <v>97</v>
      </c>
      <c r="C58" s="31" t="s">
        <v>98</v>
      </c>
      <c r="D58" s="31" t="s">
        <v>17</v>
      </c>
      <c r="E58" s="32">
        <v>0</v>
      </c>
      <c r="F58" s="32">
        <v>0</v>
      </c>
      <c r="G58" s="41">
        <f t="shared" si="0"/>
        <v>0</v>
      </c>
      <c r="H58" s="34">
        <f>SUM(H59:H88)</f>
        <v>0</v>
      </c>
      <c r="I58" s="35">
        <v>0</v>
      </c>
      <c r="J58" s="72">
        <f>SUM(J59:J88)</f>
        <v>21.05909114</v>
      </c>
    </row>
    <row r="59" spans="1:10" s="29" customFormat="1" ht="13.2" x14ac:dyDescent="0.25">
      <c r="A59" s="73" t="s">
        <v>87</v>
      </c>
      <c r="B59" s="74" t="s">
        <v>99</v>
      </c>
      <c r="C59" s="75" t="s">
        <v>100</v>
      </c>
      <c r="D59" s="74" t="s">
        <v>96</v>
      </c>
      <c r="E59" s="76">
        <v>5</v>
      </c>
      <c r="F59" s="76">
        <v>0</v>
      </c>
      <c r="G59" s="41">
        <f t="shared" si="0"/>
        <v>0</v>
      </c>
      <c r="H59" s="42">
        <f t="shared" ref="H59:H87" si="3">E59*G59</f>
        <v>0</v>
      </c>
      <c r="I59" s="43">
        <v>8.2386000000000004E-4</v>
      </c>
      <c r="J59" s="43">
        <f t="shared" ref="J59:J87" si="4">I59*E59</f>
        <v>4.1193000000000002E-3</v>
      </c>
    </row>
    <row r="60" spans="1:10" s="5" customFormat="1" ht="15" customHeight="1" x14ac:dyDescent="0.2">
      <c r="A60" s="77" t="s">
        <v>87</v>
      </c>
      <c r="B60" s="78" t="s">
        <v>101</v>
      </c>
      <c r="C60" s="78" t="s">
        <v>102</v>
      </c>
      <c r="D60" s="78" t="s">
        <v>103</v>
      </c>
      <c r="E60" s="79">
        <v>183</v>
      </c>
      <c r="F60" s="80">
        <v>0</v>
      </c>
      <c r="G60" s="51">
        <f>F60*1.3/30.126</f>
        <v>0</v>
      </c>
      <c r="H60" s="81">
        <f t="shared" si="3"/>
        <v>0</v>
      </c>
      <c r="I60" s="54">
        <v>4.4799999999999995E-6</v>
      </c>
      <c r="J60" s="82">
        <f t="shared" si="4"/>
        <v>8.1983999999999985E-4</v>
      </c>
    </row>
    <row r="61" spans="1:10" s="5" customFormat="1" ht="15" customHeight="1" x14ac:dyDescent="0.2">
      <c r="A61" s="48" t="s">
        <v>87</v>
      </c>
      <c r="B61" s="49" t="s">
        <v>104</v>
      </c>
      <c r="C61" s="49" t="s">
        <v>105</v>
      </c>
      <c r="D61" s="49" t="s">
        <v>96</v>
      </c>
      <c r="E61" s="50">
        <v>50</v>
      </c>
      <c r="F61" s="41">
        <v>0</v>
      </c>
      <c r="G61" s="41">
        <f t="shared" ref="G61:G88" si="5">F61*1</f>
        <v>0</v>
      </c>
      <c r="H61" s="52">
        <f t="shared" si="3"/>
        <v>0</v>
      </c>
      <c r="I61" s="54">
        <v>1.4E-5</v>
      </c>
      <c r="J61" s="82">
        <f t="shared" si="4"/>
        <v>6.9999999999999999E-4</v>
      </c>
    </row>
    <row r="62" spans="1:10" s="5" customFormat="1" ht="15" customHeight="1" x14ac:dyDescent="0.2">
      <c r="A62" s="48" t="s">
        <v>87</v>
      </c>
      <c r="B62" s="49" t="s">
        <v>106</v>
      </c>
      <c r="C62" s="49" t="s">
        <v>107</v>
      </c>
      <c r="D62" s="49" t="s">
        <v>96</v>
      </c>
      <c r="E62" s="50">
        <v>28</v>
      </c>
      <c r="F62" s="41">
        <v>0</v>
      </c>
      <c r="G62" s="41">
        <f>F62*1</f>
        <v>0</v>
      </c>
      <c r="H62" s="52">
        <f>E62*G62</f>
        <v>0</v>
      </c>
      <c r="I62" s="54">
        <v>1.4E-5</v>
      </c>
      <c r="J62" s="82">
        <f>I62*E62</f>
        <v>3.9199999999999999E-4</v>
      </c>
    </row>
    <row r="63" spans="1:10" s="5" customFormat="1" ht="15" customHeight="1" x14ac:dyDescent="0.2">
      <c r="A63" s="37" t="s">
        <v>76</v>
      </c>
      <c r="B63" s="38" t="s">
        <v>108</v>
      </c>
      <c r="C63" s="38" t="s">
        <v>109</v>
      </c>
      <c r="D63" s="38" t="s">
        <v>103</v>
      </c>
      <c r="E63" s="39">
        <v>66</v>
      </c>
      <c r="F63" s="40">
        <v>0</v>
      </c>
      <c r="G63" s="41">
        <f t="shared" si="5"/>
        <v>0</v>
      </c>
      <c r="H63" s="52">
        <f t="shared" si="3"/>
        <v>0</v>
      </c>
      <c r="I63" s="54">
        <v>2.3E-2</v>
      </c>
      <c r="J63" s="82">
        <f t="shared" si="4"/>
        <v>1.518</v>
      </c>
    </row>
    <row r="64" spans="1:10" s="5" customFormat="1" ht="15" customHeight="1" x14ac:dyDescent="0.2">
      <c r="A64" s="48" t="s">
        <v>76</v>
      </c>
      <c r="B64" s="49" t="s">
        <v>110</v>
      </c>
      <c r="C64" s="49" t="s">
        <v>111</v>
      </c>
      <c r="D64" s="49" t="s">
        <v>112</v>
      </c>
      <c r="E64" s="50">
        <v>27</v>
      </c>
      <c r="F64" s="41">
        <v>0</v>
      </c>
      <c r="G64" s="41">
        <f t="shared" si="5"/>
        <v>0</v>
      </c>
      <c r="H64" s="52">
        <f t="shared" si="3"/>
        <v>0</v>
      </c>
      <c r="I64" s="54">
        <v>2.3E-2</v>
      </c>
      <c r="J64" s="82">
        <f t="shared" si="4"/>
        <v>0.621</v>
      </c>
    </row>
    <row r="65" spans="1:12" s="5" customFormat="1" ht="15" customHeight="1" x14ac:dyDescent="0.2">
      <c r="A65" s="48" t="s">
        <v>76</v>
      </c>
      <c r="B65" s="49" t="s">
        <v>113</v>
      </c>
      <c r="C65" s="49" t="s">
        <v>114</v>
      </c>
      <c r="D65" s="49" t="s">
        <v>115</v>
      </c>
      <c r="E65" s="50">
        <v>10</v>
      </c>
      <c r="F65" s="41">
        <v>0</v>
      </c>
      <c r="G65" s="41">
        <f t="shared" si="5"/>
        <v>0</v>
      </c>
      <c r="H65" s="52">
        <f t="shared" si="3"/>
        <v>0</v>
      </c>
      <c r="I65" s="54">
        <v>4.9899999999999996E-3</v>
      </c>
      <c r="J65" s="82">
        <f t="shared" si="4"/>
        <v>4.99E-2</v>
      </c>
    </row>
    <row r="66" spans="1:12" s="5" customFormat="1" ht="15" customHeight="1" x14ac:dyDescent="0.2">
      <c r="A66" s="48" t="s">
        <v>76</v>
      </c>
      <c r="B66" s="49" t="s">
        <v>116</v>
      </c>
      <c r="C66" s="49" t="s">
        <v>117</v>
      </c>
      <c r="D66" s="49" t="s">
        <v>115</v>
      </c>
      <c r="E66" s="50">
        <v>10</v>
      </c>
      <c r="F66" s="41">
        <v>0</v>
      </c>
      <c r="G66" s="41">
        <f t="shared" si="5"/>
        <v>0</v>
      </c>
      <c r="H66" s="52">
        <f t="shared" si="3"/>
        <v>0</v>
      </c>
      <c r="I66" s="54">
        <v>4.9899999999999996E-3</v>
      </c>
      <c r="J66" s="82">
        <f t="shared" si="4"/>
        <v>4.99E-2</v>
      </c>
    </row>
    <row r="67" spans="1:12" s="5" customFormat="1" ht="15" customHeight="1" x14ac:dyDescent="0.2">
      <c r="A67" s="48" t="s">
        <v>76</v>
      </c>
      <c r="B67" s="49" t="s">
        <v>116</v>
      </c>
      <c r="C67" s="49" t="s">
        <v>118</v>
      </c>
      <c r="D67" s="49" t="s">
        <v>115</v>
      </c>
      <c r="E67" s="50">
        <v>14</v>
      </c>
      <c r="F67" s="41">
        <v>0</v>
      </c>
      <c r="G67" s="41">
        <f>F67*1</f>
        <v>0</v>
      </c>
      <c r="H67" s="52">
        <f>E67*G67</f>
        <v>0</v>
      </c>
      <c r="I67" s="54">
        <v>4.9899999999999996E-3</v>
      </c>
      <c r="J67" s="82">
        <f>I67*E67</f>
        <v>6.9859999999999992E-2</v>
      </c>
    </row>
    <row r="68" spans="1:12" s="5" customFormat="1" ht="15" customHeight="1" x14ac:dyDescent="0.2">
      <c r="A68" s="48" t="s">
        <v>76</v>
      </c>
      <c r="B68" s="49" t="s">
        <v>119</v>
      </c>
      <c r="C68" s="49" t="s">
        <v>120</v>
      </c>
      <c r="D68" s="49" t="s">
        <v>115</v>
      </c>
      <c r="E68" s="50">
        <v>14</v>
      </c>
      <c r="F68" s="41">
        <v>0</v>
      </c>
      <c r="G68" s="41">
        <f t="shared" si="5"/>
        <v>0</v>
      </c>
      <c r="H68" s="52">
        <f t="shared" si="3"/>
        <v>0</v>
      </c>
      <c r="I68" s="54">
        <v>4.9899999999999996E-3</v>
      </c>
      <c r="J68" s="82">
        <f t="shared" si="4"/>
        <v>6.9859999999999992E-2</v>
      </c>
    </row>
    <row r="69" spans="1:12" s="5" customFormat="1" ht="15" customHeight="1" x14ac:dyDescent="0.2">
      <c r="A69" s="48" t="s">
        <v>76</v>
      </c>
      <c r="B69" s="49" t="s">
        <v>119</v>
      </c>
      <c r="C69" s="49" t="s">
        <v>121</v>
      </c>
      <c r="D69" s="49" t="s">
        <v>115</v>
      </c>
      <c r="E69" s="50">
        <v>12</v>
      </c>
      <c r="F69" s="41">
        <v>0</v>
      </c>
      <c r="G69" s="41">
        <f t="shared" si="5"/>
        <v>0</v>
      </c>
      <c r="H69" s="52">
        <f>E69*G69</f>
        <v>0</v>
      </c>
      <c r="I69" s="54">
        <v>4.9899999999999996E-3</v>
      </c>
      <c r="J69" s="82">
        <f>I69*E69</f>
        <v>5.9879999999999996E-2</v>
      </c>
    </row>
    <row r="70" spans="1:12" s="5" customFormat="1" ht="15" customHeight="1" x14ac:dyDescent="0.2">
      <c r="A70" s="67" t="s">
        <v>76</v>
      </c>
      <c r="B70" s="68" t="s">
        <v>122</v>
      </c>
      <c r="C70" s="69" t="s">
        <v>123</v>
      </c>
      <c r="D70" s="68" t="s">
        <v>124</v>
      </c>
      <c r="E70" s="83">
        <v>14</v>
      </c>
      <c r="F70" s="52">
        <v>0</v>
      </c>
      <c r="G70" s="41">
        <f>F70*1</f>
        <v>0</v>
      </c>
      <c r="H70" s="52">
        <f>E70*G70</f>
        <v>0</v>
      </c>
      <c r="I70" s="54">
        <v>4.9899999999999996E-3</v>
      </c>
      <c r="J70" s="54">
        <f>I70*E70</f>
        <v>6.9859999999999992E-2</v>
      </c>
    </row>
    <row r="71" spans="1:12" s="5" customFormat="1" ht="15" customHeight="1" x14ac:dyDescent="0.2">
      <c r="A71" s="48" t="s">
        <v>76</v>
      </c>
      <c r="B71" s="49" t="s">
        <v>113</v>
      </c>
      <c r="C71" s="49" t="s">
        <v>125</v>
      </c>
      <c r="D71" s="49" t="s">
        <v>115</v>
      </c>
      <c r="E71" s="50">
        <v>10</v>
      </c>
      <c r="F71" s="41">
        <v>0</v>
      </c>
      <c r="G71" s="41">
        <f t="shared" si="5"/>
        <v>0</v>
      </c>
      <c r="H71" s="52">
        <f>E71*G71</f>
        <v>0</v>
      </c>
      <c r="I71" s="54">
        <v>4.9899999999999996E-3</v>
      </c>
      <c r="J71" s="82">
        <f t="shared" si="4"/>
        <v>4.99E-2</v>
      </c>
    </row>
    <row r="72" spans="1:12" s="5" customFormat="1" ht="15" customHeight="1" x14ac:dyDescent="0.2">
      <c r="A72" s="48" t="s">
        <v>76</v>
      </c>
      <c r="B72" s="49" t="s">
        <v>113</v>
      </c>
      <c r="C72" s="49" t="s">
        <v>126</v>
      </c>
      <c r="D72" s="49" t="s">
        <v>115</v>
      </c>
      <c r="E72" s="50">
        <v>20</v>
      </c>
      <c r="F72" s="41">
        <v>0</v>
      </c>
      <c r="G72" s="41">
        <f>F72*1</f>
        <v>0</v>
      </c>
      <c r="H72" s="52">
        <f>E72*G72</f>
        <v>0</v>
      </c>
      <c r="I72" s="54">
        <v>4.9899999999999996E-3</v>
      </c>
      <c r="J72" s="82">
        <f t="shared" si="4"/>
        <v>9.98E-2</v>
      </c>
    </row>
    <row r="73" spans="1:12" s="5" customFormat="1" ht="15" customHeight="1" x14ac:dyDescent="0.2">
      <c r="A73" s="48" t="s">
        <v>87</v>
      </c>
      <c r="B73" s="49" t="s">
        <v>127</v>
      </c>
      <c r="C73" s="49" t="s">
        <v>128</v>
      </c>
      <c r="D73" s="49" t="s">
        <v>129</v>
      </c>
      <c r="E73" s="50">
        <v>183</v>
      </c>
      <c r="F73" s="41">
        <v>0</v>
      </c>
      <c r="G73" s="41">
        <f t="shared" si="5"/>
        <v>0</v>
      </c>
      <c r="H73" s="52">
        <f t="shared" si="3"/>
        <v>0</v>
      </c>
      <c r="I73" s="54"/>
      <c r="J73" s="82">
        <f t="shared" si="4"/>
        <v>0</v>
      </c>
    </row>
    <row r="74" spans="1:12" s="5" customFormat="1" ht="15" customHeight="1" x14ac:dyDescent="0.2">
      <c r="A74" s="48" t="s">
        <v>87</v>
      </c>
      <c r="B74" s="49" t="s">
        <v>130</v>
      </c>
      <c r="C74" s="49" t="s">
        <v>131</v>
      </c>
      <c r="D74" s="49" t="s">
        <v>132</v>
      </c>
      <c r="E74" s="50">
        <v>127</v>
      </c>
      <c r="F74" s="41">
        <v>0</v>
      </c>
      <c r="G74" s="41">
        <f t="shared" si="5"/>
        <v>0</v>
      </c>
      <c r="H74" s="52">
        <f t="shared" si="3"/>
        <v>0</v>
      </c>
      <c r="I74" s="54">
        <v>1E-3</v>
      </c>
      <c r="J74" s="82">
        <f t="shared" si="4"/>
        <v>0.127</v>
      </c>
      <c r="L74" s="5" t="s">
        <v>133</v>
      </c>
    </row>
    <row r="75" spans="1:12" s="5" customFormat="1" ht="15" customHeight="1" x14ac:dyDescent="0.2">
      <c r="A75" s="48" t="s">
        <v>87</v>
      </c>
      <c r="B75" s="49" t="s">
        <v>134</v>
      </c>
      <c r="C75" s="49" t="s">
        <v>135</v>
      </c>
      <c r="D75" s="49" t="s">
        <v>23</v>
      </c>
      <c r="E75" s="50">
        <v>63</v>
      </c>
      <c r="F75" s="41">
        <v>0</v>
      </c>
      <c r="G75" s="41">
        <f t="shared" si="5"/>
        <v>0</v>
      </c>
      <c r="H75" s="52">
        <f t="shared" si="3"/>
        <v>0</v>
      </c>
      <c r="I75" s="54"/>
      <c r="J75" s="82">
        <f t="shared" si="4"/>
        <v>0</v>
      </c>
    </row>
    <row r="76" spans="1:12" s="5" customFormat="1" ht="15" customHeight="1" x14ac:dyDescent="0.2">
      <c r="A76" s="48" t="s">
        <v>87</v>
      </c>
      <c r="B76" s="49" t="s">
        <v>136</v>
      </c>
      <c r="C76" s="49" t="s">
        <v>137</v>
      </c>
      <c r="D76" s="49" t="s">
        <v>112</v>
      </c>
      <c r="E76" s="50">
        <v>96</v>
      </c>
      <c r="F76" s="41">
        <v>0</v>
      </c>
      <c r="G76" s="41">
        <f t="shared" si="5"/>
        <v>0</v>
      </c>
      <c r="H76" s="52">
        <f t="shared" si="3"/>
        <v>0</v>
      </c>
      <c r="I76" s="54">
        <v>0.01</v>
      </c>
      <c r="J76" s="82">
        <f t="shared" si="4"/>
        <v>0.96</v>
      </c>
    </row>
    <row r="77" spans="1:12" s="5" customFormat="1" ht="15" customHeight="1" x14ac:dyDescent="0.2">
      <c r="A77" s="48" t="s">
        <v>133</v>
      </c>
      <c r="B77" s="49" t="s">
        <v>138</v>
      </c>
      <c r="C77" s="49" t="s">
        <v>139</v>
      </c>
      <c r="D77" s="49" t="s">
        <v>140</v>
      </c>
      <c r="E77" s="50">
        <v>1</v>
      </c>
      <c r="F77" s="41">
        <v>0</v>
      </c>
      <c r="G77" s="41">
        <f t="shared" si="5"/>
        <v>0</v>
      </c>
      <c r="H77" s="52">
        <f>E77*G77</f>
        <v>0</v>
      </c>
      <c r="I77" s="54">
        <v>0.04</v>
      </c>
      <c r="J77" s="82">
        <f t="shared" si="4"/>
        <v>0.04</v>
      </c>
    </row>
    <row r="78" spans="1:12" s="5" customFormat="1" ht="15" customHeight="1" x14ac:dyDescent="0.2">
      <c r="A78" s="48" t="s">
        <v>141</v>
      </c>
      <c r="B78" s="49" t="s">
        <v>142</v>
      </c>
      <c r="C78" s="49" t="s">
        <v>143</v>
      </c>
      <c r="D78" s="49" t="s">
        <v>144</v>
      </c>
      <c r="E78" s="50">
        <v>2</v>
      </c>
      <c r="F78" s="41">
        <v>0</v>
      </c>
      <c r="G78" s="41">
        <f>F78*1</f>
        <v>0</v>
      </c>
      <c r="H78" s="52">
        <f>E78*G78</f>
        <v>0</v>
      </c>
      <c r="I78" s="54">
        <v>1.37E-2</v>
      </c>
      <c r="J78" s="54">
        <f>I78*E78</f>
        <v>2.7400000000000001E-2</v>
      </c>
    </row>
    <row r="79" spans="1:12" s="5" customFormat="1" ht="15" customHeight="1" x14ac:dyDescent="0.2">
      <c r="A79" s="48" t="s">
        <v>87</v>
      </c>
      <c r="B79" s="49" t="s">
        <v>145</v>
      </c>
      <c r="C79" s="49" t="s">
        <v>146</v>
      </c>
      <c r="D79" s="49" t="s">
        <v>124</v>
      </c>
      <c r="E79" s="50">
        <v>5</v>
      </c>
      <c r="F79" s="41">
        <v>0</v>
      </c>
      <c r="G79" s="41">
        <f t="shared" si="5"/>
        <v>0</v>
      </c>
      <c r="H79" s="52">
        <f t="shared" si="3"/>
        <v>0</v>
      </c>
      <c r="I79" s="54">
        <v>0.04</v>
      </c>
      <c r="J79" s="82">
        <f t="shared" si="4"/>
        <v>0.2</v>
      </c>
    </row>
    <row r="80" spans="1:12" s="5" customFormat="1" ht="15" customHeight="1" x14ac:dyDescent="0.2">
      <c r="A80" s="48" t="s">
        <v>87</v>
      </c>
      <c r="B80" s="49" t="s">
        <v>147</v>
      </c>
      <c r="C80" s="49" t="s">
        <v>148</v>
      </c>
      <c r="D80" s="49" t="s">
        <v>96</v>
      </c>
      <c r="E80" s="50">
        <v>5</v>
      </c>
      <c r="F80" s="41">
        <v>0</v>
      </c>
      <c r="G80" s="41">
        <f t="shared" si="5"/>
        <v>0</v>
      </c>
      <c r="H80" s="52">
        <f t="shared" si="3"/>
        <v>0</v>
      </c>
      <c r="I80" s="54">
        <v>2.12</v>
      </c>
      <c r="J80" s="82">
        <f t="shared" si="4"/>
        <v>10.600000000000001</v>
      </c>
    </row>
    <row r="81" spans="1:10" s="5" customFormat="1" ht="15" customHeight="1" x14ac:dyDescent="0.2">
      <c r="A81" s="37" t="s">
        <v>87</v>
      </c>
      <c r="B81" s="38" t="s">
        <v>149</v>
      </c>
      <c r="C81" s="38" t="s">
        <v>150</v>
      </c>
      <c r="D81" s="38" t="s">
        <v>96</v>
      </c>
      <c r="E81" s="39">
        <v>5</v>
      </c>
      <c r="F81" s="40">
        <v>0</v>
      </c>
      <c r="G81" s="41">
        <f t="shared" si="5"/>
        <v>0</v>
      </c>
      <c r="H81" s="52">
        <f t="shared" si="3"/>
        <v>0</v>
      </c>
      <c r="I81" s="54">
        <v>0.04</v>
      </c>
      <c r="J81" s="54">
        <f t="shared" si="4"/>
        <v>0.2</v>
      </c>
    </row>
    <row r="82" spans="1:10" s="5" customFormat="1" ht="15" customHeight="1" x14ac:dyDescent="0.2">
      <c r="A82" s="37" t="s">
        <v>87</v>
      </c>
      <c r="B82" s="38" t="s">
        <v>151</v>
      </c>
      <c r="C82" s="38" t="s">
        <v>152</v>
      </c>
      <c r="D82" s="38" t="s">
        <v>96</v>
      </c>
      <c r="E82" s="39">
        <v>5</v>
      </c>
      <c r="F82" s="40">
        <v>0</v>
      </c>
      <c r="G82" s="41">
        <f t="shared" si="5"/>
        <v>0</v>
      </c>
      <c r="H82" s="52">
        <f>E82*G82</f>
        <v>0</v>
      </c>
      <c r="I82" s="54">
        <v>0.02</v>
      </c>
      <c r="J82" s="54">
        <f>I82*E82</f>
        <v>0.1</v>
      </c>
    </row>
    <row r="83" spans="1:10" s="5" customFormat="1" ht="15" customHeight="1" x14ac:dyDescent="0.2">
      <c r="A83" s="48" t="s">
        <v>76</v>
      </c>
      <c r="B83" s="49" t="s">
        <v>153</v>
      </c>
      <c r="C83" s="49" t="s">
        <v>154</v>
      </c>
      <c r="D83" s="49" t="s">
        <v>115</v>
      </c>
      <c r="E83" s="50">
        <v>15</v>
      </c>
      <c r="F83" s="41">
        <v>0</v>
      </c>
      <c r="G83" s="41">
        <f t="shared" si="5"/>
        <v>0</v>
      </c>
      <c r="H83" s="52">
        <f t="shared" si="3"/>
        <v>0</v>
      </c>
      <c r="I83" s="54">
        <v>0.20499999999999999</v>
      </c>
      <c r="J83" s="54">
        <f t="shared" si="4"/>
        <v>3.0749999999999997</v>
      </c>
    </row>
    <row r="84" spans="1:10" s="5" customFormat="1" ht="15" customHeight="1" x14ac:dyDescent="0.2">
      <c r="A84" s="48" t="s">
        <v>76</v>
      </c>
      <c r="B84" s="49" t="s">
        <v>155</v>
      </c>
      <c r="C84" s="49" t="s">
        <v>156</v>
      </c>
      <c r="D84" s="49" t="s">
        <v>115</v>
      </c>
      <c r="E84" s="50">
        <v>5</v>
      </c>
      <c r="F84" s="41">
        <v>0</v>
      </c>
      <c r="G84" s="41">
        <f t="shared" si="5"/>
        <v>0</v>
      </c>
      <c r="H84" s="52">
        <f t="shared" si="3"/>
        <v>0</v>
      </c>
      <c r="I84" s="54">
        <v>0.4</v>
      </c>
      <c r="J84" s="54">
        <f t="shared" si="4"/>
        <v>2</v>
      </c>
    </row>
    <row r="85" spans="1:10" s="5" customFormat="1" ht="15" customHeight="1" x14ac:dyDescent="0.2">
      <c r="A85" s="48" t="s">
        <v>76</v>
      </c>
      <c r="B85" s="49" t="s">
        <v>157</v>
      </c>
      <c r="C85" s="49" t="s">
        <v>158</v>
      </c>
      <c r="D85" s="49" t="s">
        <v>115</v>
      </c>
      <c r="E85" s="50">
        <v>5</v>
      </c>
      <c r="F85" s="41">
        <v>0</v>
      </c>
      <c r="G85" s="41">
        <f t="shared" si="5"/>
        <v>0</v>
      </c>
      <c r="H85" s="52">
        <f t="shared" si="3"/>
        <v>0</v>
      </c>
      <c r="I85" s="54">
        <v>0.158</v>
      </c>
      <c r="J85" s="54">
        <f t="shared" si="4"/>
        <v>0.79</v>
      </c>
    </row>
    <row r="86" spans="1:10" s="5" customFormat="1" ht="15" customHeight="1" x14ac:dyDescent="0.2">
      <c r="A86" s="48" t="s">
        <v>87</v>
      </c>
      <c r="B86" s="49" t="s">
        <v>159</v>
      </c>
      <c r="C86" s="49" t="s">
        <v>160</v>
      </c>
      <c r="D86" s="49" t="s">
        <v>96</v>
      </c>
      <c r="E86" s="50">
        <v>5</v>
      </c>
      <c r="F86" s="41">
        <v>0</v>
      </c>
      <c r="G86" s="41">
        <f t="shared" si="5"/>
        <v>0</v>
      </c>
      <c r="H86" s="52">
        <f t="shared" si="3"/>
        <v>0</v>
      </c>
      <c r="I86" s="54">
        <v>7.0199999999999993E-3</v>
      </c>
      <c r="J86" s="54">
        <f t="shared" si="4"/>
        <v>3.5099999999999999E-2</v>
      </c>
    </row>
    <row r="87" spans="1:10" s="5" customFormat="1" ht="15" customHeight="1" x14ac:dyDescent="0.2">
      <c r="A87" s="48" t="s">
        <v>87</v>
      </c>
      <c r="B87" s="49" t="s">
        <v>161</v>
      </c>
      <c r="C87" s="49" t="s">
        <v>162</v>
      </c>
      <c r="D87" s="49" t="s">
        <v>96</v>
      </c>
      <c r="E87" s="50">
        <v>5</v>
      </c>
      <c r="F87" s="41">
        <v>0</v>
      </c>
      <c r="G87" s="41">
        <f t="shared" si="5"/>
        <v>0</v>
      </c>
      <c r="H87" s="52">
        <f t="shared" si="3"/>
        <v>0</v>
      </c>
      <c r="I87" s="54">
        <v>7.0199999999999993E-3</v>
      </c>
      <c r="J87" s="54">
        <f t="shared" si="4"/>
        <v>3.5099999999999999E-2</v>
      </c>
    </row>
    <row r="88" spans="1:10" s="5" customFormat="1" ht="15" customHeight="1" x14ac:dyDescent="0.2">
      <c r="A88" s="48" t="s">
        <v>87</v>
      </c>
      <c r="B88" s="49" t="s">
        <v>163</v>
      </c>
      <c r="C88" s="49" t="s">
        <v>164</v>
      </c>
      <c r="D88" s="49" t="s">
        <v>96</v>
      </c>
      <c r="E88" s="50">
        <v>15</v>
      </c>
      <c r="F88" s="41">
        <v>0</v>
      </c>
      <c r="G88" s="41">
        <f t="shared" si="5"/>
        <v>0</v>
      </c>
      <c r="H88" s="52">
        <f>E88*G88</f>
        <v>0</v>
      </c>
      <c r="I88" s="54">
        <v>1.37E-2</v>
      </c>
      <c r="J88" s="54">
        <f>I88*E88</f>
        <v>0.20550000000000002</v>
      </c>
    </row>
    <row r="89" spans="1:10" s="5" customFormat="1" ht="11.4" x14ac:dyDescent="0.2">
      <c r="A89" s="37"/>
      <c r="B89" s="38"/>
      <c r="C89" s="38"/>
      <c r="D89" s="38"/>
      <c r="E89" s="39" t="s">
        <v>165</v>
      </c>
      <c r="F89" s="40"/>
      <c r="G89" s="41"/>
      <c r="H89" s="58"/>
      <c r="I89" s="54"/>
      <c r="J89" s="54"/>
    </row>
    <row r="90" spans="1:10" s="12" customFormat="1" ht="15" x14ac:dyDescent="0.25">
      <c r="A90" s="30" t="s">
        <v>17</v>
      </c>
      <c r="B90" s="31" t="s">
        <v>166</v>
      </c>
      <c r="C90" s="31" t="s">
        <v>167</v>
      </c>
      <c r="D90" s="31" t="s">
        <v>17</v>
      </c>
      <c r="E90" s="32">
        <v>0</v>
      </c>
      <c r="F90" s="32">
        <v>0</v>
      </c>
      <c r="G90" s="41">
        <f>F90*1</f>
        <v>0</v>
      </c>
      <c r="H90" s="34">
        <f>SUM(H91)</f>
        <v>0</v>
      </c>
      <c r="I90" s="35">
        <v>0</v>
      </c>
      <c r="J90" s="65">
        <f>SUM(J94+J58+J51+J10)</f>
        <v>301.91302114000001</v>
      </c>
    </row>
    <row r="91" spans="1:10" s="29" customFormat="1" ht="13.2" x14ac:dyDescent="0.25">
      <c r="A91" s="44" t="s">
        <v>87</v>
      </c>
      <c r="B91" s="45" t="s">
        <v>168</v>
      </c>
      <c r="C91" s="45" t="s">
        <v>169</v>
      </c>
      <c r="D91" s="45" t="s">
        <v>170</v>
      </c>
      <c r="E91" s="46">
        <f>J90</f>
        <v>301.91302114000001</v>
      </c>
      <c r="F91" s="47">
        <v>0</v>
      </c>
      <c r="G91" s="41">
        <f>F91*1</f>
        <v>0</v>
      </c>
      <c r="H91" s="42">
        <f>E91*G91</f>
        <v>0</v>
      </c>
      <c r="I91" s="43">
        <v>0</v>
      </c>
      <c r="J91" s="43">
        <f>I91*E91</f>
        <v>0</v>
      </c>
    </row>
    <row r="92" spans="1:10" s="29" customFormat="1" ht="13.2" x14ac:dyDescent="0.25">
      <c r="A92" s="44"/>
      <c r="B92" s="45"/>
      <c r="C92" s="45"/>
      <c r="D92" s="45"/>
      <c r="E92" s="46"/>
      <c r="F92" s="47"/>
      <c r="G92" s="41"/>
      <c r="H92" s="42"/>
      <c r="I92" s="43"/>
      <c r="J92" s="43"/>
    </row>
    <row r="93" spans="1:10" s="29" customFormat="1" ht="13.2" x14ac:dyDescent="0.25">
      <c r="A93" s="44"/>
      <c r="B93" s="45"/>
      <c r="C93" s="45"/>
      <c r="D93" s="45"/>
      <c r="E93" s="46"/>
      <c r="F93" s="47"/>
      <c r="G93" s="41"/>
      <c r="H93" s="42"/>
      <c r="I93" s="43"/>
      <c r="J93" s="43"/>
    </row>
    <row r="94" spans="1:10" s="66" customFormat="1" ht="12.75" customHeight="1" x14ac:dyDescent="0.25">
      <c r="A94" s="60" t="s">
        <v>17</v>
      </c>
      <c r="B94" s="61" t="s">
        <v>171</v>
      </c>
      <c r="C94" s="61" t="s">
        <v>172</v>
      </c>
      <c r="D94" s="61"/>
      <c r="E94" s="62"/>
      <c r="F94" s="64"/>
      <c r="G94" s="41">
        <f>F94*1</f>
        <v>0</v>
      </c>
      <c r="H94" s="34">
        <v>0</v>
      </c>
      <c r="I94" s="84"/>
      <c r="J94" s="85">
        <f>SUM(J95:J114)</f>
        <v>41.4848</v>
      </c>
    </row>
    <row r="95" spans="1:10" ht="12.75" customHeight="1" x14ac:dyDescent="0.25">
      <c r="A95" s="86">
        <v>801</v>
      </c>
      <c r="B95" s="87">
        <v>380311553</v>
      </c>
      <c r="C95" s="88" t="s">
        <v>173</v>
      </c>
      <c r="D95" s="87" t="s">
        <v>68</v>
      </c>
      <c r="E95" s="89">
        <v>3.6</v>
      </c>
      <c r="F95" s="90">
        <v>0</v>
      </c>
      <c r="G95" s="41">
        <f>F95*1</f>
        <v>0</v>
      </c>
      <c r="H95" s="52">
        <f>E95*G95</f>
        <v>0</v>
      </c>
      <c r="I95" s="82">
        <v>2.99</v>
      </c>
      <c r="J95" s="91">
        <f>I95*E95</f>
        <v>10.764000000000001</v>
      </c>
    </row>
    <row r="96" spans="1:10" ht="12.75" customHeight="1" x14ac:dyDescent="0.25">
      <c r="A96" s="86"/>
      <c r="B96" s="87"/>
      <c r="C96" s="88" t="s">
        <v>174</v>
      </c>
      <c r="D96" s="87"/>
      <c r="E96" s="89"/>
      <c r="F96" s="90"/>
      <c r="G96" s="41">
        <f>F96*1</f>
        <v>0</v>
      </c>
      <c r="H96" s="52">
        <f>E96*G96</f>
        <v>0</v>
      </c>
      <c r="I96" s="82"/>
      <c r="J96" s="91"/>
    </row>
    <row r="97" spans="1:12" ht="12.75" customHeight="1" x14ac:dyDescent="0.25">
      <c r="A97" s="86">
        <v>801</v>
      </c>
      <c r="B97" s="87">
        <v>380356241</v>
      </c>
      <c r="C97" s="88" t="s">
        <v>175</v>
      </c>
      <c r="D97" s="87" t="s">
        <v>132</v>
      </c>
      <c r="E97" s="89">
        <v>4.2</v>
      </c>
      <c r="F97" s="90">
        <v>0</v>
      </c>
      <c r="G97" s="41">
        <f>F97*1</f>
        <v>0</v>
      </c>
      <c r="H97" s="52">
        <f>E97*G97</f>
        <v>0</v>
      </c>
      <c r="I97" s="82">
        <v>1.4E-2</v>
      </c>
      <c r="J97" s="91">
        <f>I97*E97</f>
        <v>5.8800000000000005E-2</v>
      </c>
    </row>
    <row r="98" spans="1:12" ht="12.75" customHeight="1" x14ac:dyDescent="0.25">
      <c r="A98" s="86"/>
      <c r="B98" s="87"/>
      <c r="C98" s="88" t="s">
        <v>176</v>
      </c>
      <c r="D98" s="87"/>
      <c r="E98" s="89"/>
      <c r="F98" s="90"/>
      <c r="G98" s="41">
        <f>F98*1</f>
        <v>0</v>
      </c>
      <c r="H98" s="52">
        <f>E98*G98</f>
        <v>0</v>
      </c>
      <c r="I98" s="82"/>
      <c r="J98" s="91"/>
    </row>
    <row r="99" spans="1:12" ht="12.75" customHeight="1" x14ac:dyDescent="0.25">
      <c r="A99" s="86"/>
      <c r="B99" s="87"/>
      <c r="C99" s="88"/>
      <c r="D99" s="87"/>
      <c r="E99" s="89"/>
      <c r="F99" s="90"/>
      <c r="G99" s="41"/>
      <c r="H99" s="52"/>
      <c r="I99" s="82"/>
      <c r="J99" s="91"/>
    </row>
    <row r="100" spans="1:12" s="5" customFormat="1" x14ac:dyDescent="0.25">
      <c r="A100" s="86">
        <v>801</v>
      </c>
      <c r="B100" s="87">
        <v>380311553</v>
      </c>
      <c r="C100" s="88" t="s">
        <v>177</v>
      </c>
      <c r="D100" s="87" t="s">
        <v>68</v>
      </c>
      <c r="E100" s="89">
        <v>3.4</v>
      </c>
      <c r="F100" s="90">
        <v>0</v>
      </c>
      <c r="G100" s="41">
        <f>F100*1</f>
        <v>0</v>
      </c>
      <c r="H100" s="52">
        <f>E100*G100</f>
        <v>0</v>
      </c>
      <c r="I100" s="82">
        <v>2.8</v>
      </c>
      <c r="J100" s="91">
        <v>9.52</v>
      </c>
      <c r="K100" s="59"/>
    </row>
    <row r="101" spans="1:12" s="5" customFormat="1" x14ac:dyDescent="0.25">
      <c r="A101" s="86"/>
      <c r="B101" s="87"/>
      <c r="C101" s="88" t="s">
        <v>178</v>
      </c>
      <c r="D101" s="87"/>
      <c r="E101" s="89"/>
      <c r="F101" s="90"/>
      <c r="G101" s="55">
        <v>0</v>
      </c>
      <c r="H101" s="52">
        <v>0</v>
      </c>
      <c r="I101" s="82"/>
      <c r="J101" s="91"/>
      <c r="K101" s="59"/>
      <c r="L101" s="5" t="s">
        <v>133</v>
      </c>
    </row>
    <row r="102" spans="1:12" s="5" customFormat="1" x14ac:dyDescent="0.25">
      <c r="A102" s="86">
        <v>801</v>
      </c>
      <c r="B102" s="87">
        <v>380356241</v>
      </c>
      <c r="C102" s="88" t="s">
        <v>175</v>
      </c>
      <c r="D102" s="87" t="s">
        <v>132</v>
      </c>
      <c r="E102" s="89">
        <v>3.1</v>
      </c>
      <c r="F102" s="90">
        <v>0</v>
      </c>
      <c r="G102" s="41">
        <f>F102*1</f>
        <v>0</v>
      </c>
      <c r="H102" s="52">
        <v>0</v>
      </c>
      <c r="I102" s="82">
        <v>1.4E-2</v>
      </c>
      <c r="J102" s="91">
        <v>4.2000000000000003E-2</v>
      </c>
      <c r="K102" s="59"/>
    </row>
    <row r="103" spans="1:12" s="5" customFormat="1" x14ac:dyDescent="0.25">
      <c r="A103" s="86"/>
      <c r="B103" s="87"/>
      <c r="C103" s="88" t="s">
        <v>179</v>
      </c>
      <c r="D103" s="87"/>
      <c r="E103" s="89"/>
      <c r="F103" s="90"/>
      <c r="G103" s="55">
        <v>0</v>
      </c>
      <c r="H103" s="52">
        <v>0</v>
      </c>
      <c r="I103" s="82"/>
      <c r="J103" s="91"/>
      <c r="K103" s="59"/>
    </row>
    <row r="104" spans="1:12" s="5" customFormat="1" x14ac:dyDescent="0.25">
      <c r="A104" s="86">
        <v>801</v>
      </c>
      <c r="B104" s="87">
        <v>311362021</v>
      </c>
      <c r="C104" s="88" t="s">
        <v>180</v>
      </c>
      <c r="D104" s="87" t="s">
        <v>181</v>
      </c>
      <c r="E104" s="89">
        <v>0.1</v>
      </c>
      <c r="F104" s="90">
        <v>0</v>
      </c>
      <c r="G104" s="41">
        <f>F104*1</f>
        <v>0</v>
      </c>
      <c r="H104" s="52">
        <f>E104*G104</f>
        <v>0</v>
      </c>
      <c r="I104" s="82">
        <v>1</v>
      </c>
      <c r="J104" s="91">
        <v>0.1</v>
      </c>
      <c r="K104" s="59"/>
    </row>
    <row r="105" spans="1:12" s="5" customFormat="1" ht="11.4" x14ac:dyDescent="0.2">
      <c r="A105" s="37" t="s">
        <v>87</v>
      </c>
      <c r="B105" s="38" t="s">
        <v>182</v>
      </c>
      <c r="C105" s="38" t="s">
        <v>183</v>
      </c>
      <c r="D105" s="38" t="s">
        <v>96</v>
      </c>
      <c r="E105" s="39">
        <v>1</v>
      </c>
      <c r="F105" s="40">
        <v>0</v>
      </c>
      <c r="G105" s="41">
        <f>F105*1</f>
        <v>0</v>
      </c>
      <c r="H105" s="52">
        <f>E105*G105</f>
        <v>0</v>
      </c>
      <c r="I105" s="54"/>
      <c r="J105" s="54"/>
      <c r="K105" s="92"/>
    </row>
    <row r="106" spans="1:12" s="5" customFormat="1" ht="11.4" x14ac:dyDescent="0.2">
      <c r="A106" s="37" t="s">
        <v>76</v>
      </c>
      <c r="B106" s="38" t="s">
        <v>184</v>
      </c>
      <c r="C106" s="38" t="s">
        <v>185</v>
      </c>
      <c r="D106" s="38" t="s">
        <v>124</v>
      </c>
      <c r="E106" s="39">
        <v>1</v>
      </c>
      <c r="F106" s="41">
        <v>0</v>
      </c>
      <c r="G106" s="41">
        <f>F106*1</f>
        <v>0</v>
      </c>
      <c r="H106" s="52">
        <f>E106*G106</f>
        <v>0</v>
      </c>
      <c r="I106" s="54">
        <v>12</v>
      </c>
      <c r="J106" s="54">
        <v>12</v>
      </c>
      <c r="K106" s="92"/>
    </row>
    <row r="107" spans="1:12" ht="12.75" customHeight="1" x14ac:dyDescent="0.25">
      <c r="A107" s="86"/>
      <c r="B107" s="87"/>
      <c r="C107" s="88"/>
      <c r="D107" s="87"/>
      <c r="E107" s="89"/>
      <c r="F107" s="90"/>
      <c r="G107" s="41"/>
      <c r="H107" s="52"/>
      <c r="I107" s="82"/>
      <c r="J107" s="91"/>
    </row>
    <row r="108" spans="1:12" ht="14.25" customHeight="1" x14ac:dyDescent="0.25">
      <c r="A108" s="86"/>
      <c r="B108" s="87"/>
      <c r="C108" s="88" t="s">
        <v>186</v>
      </c>
      <c r="D108" s="87"/>
      <c r="E108" s="89"/>
      <c r="F108" s="90"/>
      <c r="G108" s="41">
        <f>F108*1</f>
        <v>0</v>
      </c>
      <c r="H108" s="52"/>
      <c r="I108" s="82"/>
      <c r="J108" s="91">
        <f t="shared" ref="J108:J113" si="6">I108*E108</f>
        <v>0</v>
      </c>
    </row>
    <row r="109" spans="1:12" s="5" customFormat="1" ht="12.75" customHeight="1" x14ac:dyDescent="0.2">
      <c r="A109" s="37" t="s">
        <v>87</v>
      </c>
      <c r="B109" s="38" t="s">
        <v>187</v>
      </c>
      <c r="C109" s="38" t="s">
        <v>188</v>
      </c>
      <c r="D109" s="38" t="s">
        <v>140</v>
      </c>
      <c r="E109" s="39">
        <v>1</v>
      </c>
      <c r="F109" s="40">
        <v>0</v>
      </c>
      <c r="G109" s="41">
        <f>F109*1</f>
        <v>0</v>
      </c>
      <c r="H109" s="58">
        <f>E109*G109</f>
        <v>0</v>
      </c>
      <c r="I109" s="54">
        <v>8</v>
      </c>
      <c r="J109" s="91">
        <f t="shared" si="6"/>
        <v>8</v>
      </c>
      <c r="K109" s="92"/>
    </row>
    <row r="110" spans="1:12" s="5" customFormat="1" ht="12.75" customHeight="1" x14ac:dyDescent="0.2">
      <c r="A110" s="37"/>
      <c r="B110" s="38" t="s">
        <v>187</v>
      </c>
      <c r="C110" s="38" t="s">
        <v>189</v>
      </c>
      <c r="D110" s="38" t="s">
        <v>140</v>
      </c>
      <c r="E110" s="39">
        <v>2</v>
      </c>
      <c r="F110" s="40">
        <v>0</v>
      </c>
      <c r="G110" s="41">
        <f>F110*1</f>
        <v>0</v>
      </c>
      <c r="H110" s="58">
        <f>E110*G110</f>
        <v>0</v>
      </c>
      <c r="I110" s="54">
        <v>0.2</v>
      </c>
      <c r="J110" s="91">
        <f t="shared" si="6"/>
        <v>0.4</v>
      </c>
      <c r="K110" s="92"/>
    </row>
    <row r="111" spans="1:12" s="5" customFormat="1" ht="12.75" customHeight="1" x14ac:dyDescent="0.2">
      <c r="A111" s="37" t="s">
        <v>87</v>
      </c>
      <c r="B111" s="38" t="s">
        <v>187</v>
      </c>
      <c r="C111" s="38" t="s">
        <v>190</v>
      </c>
      <c r="D111" s="38" t="s">
        <v>140</v>
      </c>
      <c r="E111" s="39">
        <v>2</v>
      </c>
      <c r="F111" s="40">
        <v>0</v>
      </c>
      <c r="G111" s="41">
        <v>0</v>
      </c>
      <c r="H111" s="58">
        <v>0</v>
      </c>
      <c r="I111" s="54">
        <v>0.15</v>
      </c>
      <c r="J111" s="91">
        <f t="shared" si="6"/>
        <v>0.3</v>
      </c>
      <c r="K111" s="92"/>
    </row>
    <row r="112" spans="1:12" s="5" customFormat="1" ht="15.6" customHeight="1" x14ac:dyDescent="0.2">
      <c r="A112" s="37" t="s">
        <v>87</v>
      </c>
      <c r="B112" s="38" t="s">
        <v>187</v>
      </c>
      <c r="C112" s="38" t="s">
        <v>191</v>
      </c>
      <c r="D112" s="38" t="s">
        <v>140</v>
      </c>
      <c r="E112" s="39">
        <v>1</v>
      </c>
      <c r="F112" s="40">
        <v>0</v>
      </c>
      <c r="G112" s="41">
        <f>F112*1</f>
        <v>0</v>
      </c>
      <c r="H112" s="58">
        <f>E112*G112</f>
        <v>0</v>
      </c>
      <c r="I112" s="54"/>
      <c r="J112" s="91">
        <f t="shared" si="6"/>
        <v>0</v>
      </c>
      <c r="K112" s="92"/>
    </row>
    <row r="113" spans="1:11" s="5" customFormat="1" ht="12.75" customHeight="1" x14ac:dyDescent="0.2">
      <c r="A113" s="37" t="s">
        <v>87</v>
      </c>
      <c r="B113" s="38" t="s">
        <v>187</v>
      </c>
      <c r="C113" s="38" t="s">
        <v>192</v>
      </c>
      <c r="D113" s="38" t="s">
        <v>140</v>
      </c>
      <c r="E113" s="39">
        <v>1</v>
      </c>
      <c r="F113" s="40">
        <v>0</v>
      </c>
      <c r="G113" s="41">
        <f>F113*1</f>
        <v>0</v>
      </c>
      <c r="H113" s="58">
        <f>E113*G113</f>
        <v>0</v>
      </c>
      <c r="I113" s="54">
        <v>0.3</v>
      </c>
      <c r="J113" s="91">
        <f t="shared" si="6"/>
        <v>0.3</v>
      </c>
      <c r="K113" s="92"/>
    </row>
    <row r="114" spans="1:11" s="5" customFormat="1" ht="12.75" customHeight="1" x14ac:dyDescent="0.2">
      <c r="A114" s="37"/>
      <c r="B114" s="38"/>
      <c r="C114" s="38" t="s">
        <v>193</v>
      </c>
      <c r="D114" s="38"/>
      <c r="E114" s="39"/>
      <c r="F114" s="40"/>
      <c r="G114" s="41"/>
      <c r="H114" s="58"/>
      <c r="I114" s="54"/>
      <c r="J114" s="91"/>
      <c r="K114" s="92"/>
    </row>
    <row r="115" spans="1:11" s="5" customFormat="1" ht="12.75" customHeight="1" x14ac:dyDescent="0.2">
      <c r="A115" s="93"/>
      <c r="B115" s="94"/>
      <c r="C115" s="94"/>
      <c r="D115" s="94"/>
      <c r="E115" s="95"/>
      <c r="F115" s="96"/>
      <c r="G115" s="97"/>
      <c r="H115" s="98"/>
      <c r="I115" s="99"/>
      <c r="J115" s="100"/>
      <c r="K115" s="92"/>
    </row>
    <row r="116" spans="1:11" s="107" customFormat="1" ht="13.2" x14ac:dyDescent="0.25">
      <c r="A116" s="101" t="s">
        <v>17</v>
      </c>
      <c r="B116" s="102" t="s">
        <v>194</v>
      </c>
      <c r="C116" s="102" t="s">
        <v>195</v>
      </c>
      <c r="D116" s="102" t="s">
        <v>17</v>
      </c>
      <c r="E116" s="103">
        <v>0</v>
      </c>
      <c r="F116" s="104">
        <v>0</v>
      </c>
      <c r="G116" s="55">
        <f>F116*1.3/30.126</f>
        <v>0</v>
      </c>
      <c r="H116" s="104">
        <f>SUM(H118:H126)</f>
        <v>0</v>
      </c>
      <c r="I116" s="105">
        <v>0</v>
      </c>
      <c r="J116" s="106">
        <f>SUM(J118:J119)</f>
        <v>0.65908790400000017</v>
      </c>
    </row>
    <row r="117" spans="1:11" s="5" customFormat="1" x14ac:dyDescent="0.2">
      <c r="A117" s="37"/>
      <c r="B117" s="38"/>
      <c r="C117" s="38" t="s">
        <v>196</v>
      </c>
      <c r="D117" s="38"/>
      <c r="E117" s="108"/>
      <c r="F117" s="40"/>
      <c r="G117" s="55"/>
      <c r="H117" s="58"/>
      <c r="I117" s="54"/>
      <c r="J117" s="54"/>
    </row>
    <row r="118" spans="1:11" s="5" customFormat="1" x14ac:dyDescent="0.2">
      <c r="A118" s="37" t="s">
        <v>194</v>
      </c>
      <c r="B118" s="38" t="s">
        <v>197</v>
      </c>
      <c r="C118" s="38" t="s">
        <v>198</v>
      </c>
      <c r="D118" s="38" t="s">
        <v>129</v>
      </c>
      <c r="E118" s="108">
        <v>48</v>
      </c>
      <c r="F118" s="40">
        <v>0</v>
      </c>
      <c r="G118" s="55">
        <f>F118*1</f>
        <v>0</v>
      </c>
      <c r="H118" s="58">
        <f>E118*G118</f>
        <v>0</v>
      </c>
      <c r="I118" s="54">
        <v>1E-3</v>
      </c>
      <c r="J118" s="54">
        <f>I118*E118</f>
        <v>4.8000000000000001E-2</v>
      </c>
    </row>
    <row r="119" spans="1:11" x14ac:dyDescent="0.25">
      <c r="A119" s="67" t="s">
        <v>194</v>
      </c>
      <c r="B119" s="68" t="s">
        <v>199</v>
      </c>
      <c r="C119" s="69" t="s">
        <v>200</v>
      </c>
      <c r="D119" s="68" t="s">
        <v>129</v>
      </c>
      <c r="E119" s="70">
        <v>28</v>
      </c>
      <c r="F119" s="52">
        <v>0</v>
      </c>
      <c r="G119" s="55">
        <f>F119*1</f>
        <v>0</v>
      </c>
      <c r="H119" s="52">
        <f>E119*G119</f>
        <v>0</v>
      </c>
      <c r="I119" s="56">
        <v>2.1824568000000003E-2</v>
      </c>
      <c r="J119" s="57">
        <f>I119*E119</f>
        <v>0.61108790400000013</v>
      </c>
    </row>
    <row r="120" spans="1:11" x14ac:dyDescent="0.25">
      <c r="A120" s="67"/>
      <c r="B120" s="68"/>
      <c r="C120" s="69"/>
      <c r="D120" s="68"/>
      <c r="E120" s="70">
        <f>SUM(E118:E119)</f>
        <v>76</v>
      </c>
      <c r="F120" s="52"/>
      <c r="G120" s="55"/>
      <c r="H120" s="52"/>
      <c r="I120" s="56"/>
      <c r="J120" s="57"/>
    </row>
    <row r="121" spans="1:11" s="5" customFormat="1" x14ac:dyDescent="0.2">
      <c r="A121" s="48" t="s">
        <v>194</v>
      </c>
      <c r="B121" s="49" t="s">
        <v>201</v>
      </c>
      <c r="C121" s="49" t="s">
        <v>202</v>
      </c>
      <c r="D121" s="49" t="s">
        <v>96</v>
      </c>
      <c r="E121" s="50">
        <v>14</v>
      </c>
      <c r="F121" s="41">
        <v>0</v>
      </c>
      <c r="G121" s="55">
        <f t="shared" ref="G121:G126" si="7">F121*1</f>
        <v>0</v>
      </c>
      <c r="H121" s="58">
        <f t="shared" ref="H121:H126" si="8">E121*G121</f>
        <v>0</v>
      </c>
      <c r="I121" s="54"/>
      <c r="J121" s="54"/>
    </row>
    <row r="122" spans="1:11" x14ac:dyDescent="0.25">
      <c r="A122" s="67" t="s">
        <v>194</v>
      </c>
      <c r="B122" s="68" t="s">
        <v>203</v>
      </c>
      <c r="C122" s="69" t="s">
        <v>204</v>
      </c>
      <c r="D122" s="68" t="s">
        <v>96</v>
      </c>
      <c r="E122" s="70">
        <v>14</v>
      </c>
      <c r="F122" s="52">
        <v>0</v>
      </c>
      <c r="G122" s="55">
        <f t="shared" si="7"/>
        <v>0</v>
      </c>
      <c r="H122" s="52">
        <f t="shared" si="8"/>
        <v>0</v>
      </c>
      <c r="I122" s="56">
        <v>5.0000000000000001E-3</v>
      </c>
      <c r="J122" s="57">
        <f>I122*E122</f>
        <v>7.0000000000000007E-2</v>
      </c>
    </row>
    <row r="123" spans="1:11" s="5" customFormat="1" ht="13.2" x14ac:dyDescent="0.2">
      <c r="A123" s="109" t="s">
        <v>76</v>
      </c>
      <c r="B123" s="110" t="s">
        <v>205</v>
      </c>
      <c r="C123" s="110" t="s">
        <v>206</v>
      </c>
      <c r="D123" s="110" t="s">
        <v>124</v>
      </c>
      <c r="E123" s="111">
        <v>14</v>
      </c>
      <c r="F123" s="40">
        <v>0</v>
      </c>
      <c r="G123" s="55">
        <f t="shared" si="7"/>
        <v>0</v>
      </c>
      <c r="H123" s="58">
        <f t="shared" si="8"/>
        <v>0</v>
      </c>
      <c r="I123" s="112">
        <v>2.1281846000000004E-2</v>
      </c>
      <c r="J123" s="54">
        <f>I123*E123</f>
        <v>0.29794584400000007</v>
      </c>
    </row>
    <row r="124" spans="1:11" s="5" customFormat="1" x14ac:dyDescent="0.2">
      <c r="A124" s="48" t="s">
        <v>194</v>
      </c>
      <c r="B124" s="49" t="s">
        <v>207</v>
      </c>
      <c r="C124" s="49" t="s">
        <v>208</v>
      </c>
      <c r="D124" s="49" t="s">
        <v>129</v>
      </c>
      <c r="E124" s="50">
        <v>76</v>
      </c>
      <c r="F124" s="41">
        <v>0</v>
      </c>
      <c r="G124" s="55">
        <f t="shared" si="7"/>
        <v>0</v>
      </c>
      <c r="H124" s="58">
        <f t="shared" si="8"/>
        <v>0</v>
      </c>
      <c r="I124" s="54">
        <v>0</v>
      </c>
      <c r="J124" s="54"/>
    </row>
    <row r="125" spans="1:11" s="5" customFormat="1" x14ac:dyDescent="0.2">
      <c r="A125" s="48" t="s">
        <v>194</v>
      </c>
      <c r="B125" s="49" t="s">
        <v>209</v>
      </c>
      <c r="C125" s="49" t="s">
        <v>210</v>
      </c>
      <c r="D125" s="49" t="s">
        <v>170</v>
      </c>
      <c r="E125" s="50">
        <f>J116</f>
        <v>0.65908790400000017</v>
      </c>
      <c r="F125" s="41">
        <v>0</v>
      </c>
      <c r="G125" s="55">
        <f t="shared" si="7"/>
        <v>0</v>
      </c>
      <c r="H125" s="58">
        <f t="shared" si="8"/>
        <v>0</v>
      </c>
      <c r="I125" s="54">
        <v>0</v>
      </c>
      <c r="J125" s="54"/>
    </row>
    <row r="126" spans="1:11" s="5" customFormat="1" x14ac:dyDescent="0.2">
      <c r="A126" s="48" t="s">
        <v>194</v>
      </c>
      <c r="B126" s="49" t="s">
        <v>211</v>
      </c>
      <c r="C126" s="49" t="s">
        <v>212</v>
      </c>
      <c r="D126" s="49" t="s">
        <v>170</v>
      </c>
      <c r="E126" s="50">
        <f>J116</f>
        <v>0.65908790400000017</v>
      </c>
      <c r="F126" s="41">
        <v>0</v>
      </c>
      <c r="G126" s="55">
        <f t="shared" si="7"/>
        <v>0</v>
      </c>
      <c r="H126" s="58">
        <f t="shared" si="8"/>
        <v>0</v>
      </c>
      <c r="I126" s="54">
        <v>0</v>
      </c>
      <c r="J126" s="54"/>
    </row>
    <row r="127" spans="1:11" s="5" customFormat="1" x14ac:dyDescent="0.2">
      <c r="A127" s="113"/>
      <c r="B127" s="114"/>
      <c r="C127" s="114"/>
      <c r="D127" s="114"/>
      <c r="E127" s="115"/>
      <c r="F127" s="97"/>
      <c r="G127" s="116"/>
      <c r="H127" s="98"/>
      <c r="I127" s="99"/>
      <c r="J127" s="99"/>
    </row>
    <row r="128" spans="1:11" s="5" customFormat="1" x14ac:dyDescent="0.2">
      <c r="A128" s="113"/>
      <c r="B128" s="114"/>
      <c r="C128" s="114"/>
      <c r="D128" s="114"/>
      <c r="E128" s="115"/>
      <c r="F128" s="97"/>
      <c r="G128" s="116"/>
      <c r="H128" s="98"/>
      <c r="I128" s="99"/>
      <c r="J128" s="99"/>
    </row>
    <row r="129" spans="4:10" s="12" customFormat="1" ht="15" x14ac:dyDescent="0.25">
      <c r="D129" s="12" t="s">
        <v>213</v>
      </c>
      <c r="E129" s="117"/>
      <c r="F129" s="117"/>
      <c r="H129" s="118">
        <f>SUM(H90+H58+H51+H10+H94+H116)</f>
        <v>0</v>
      </c>
      <c r="I129" s="119"/>
      <c r="J129" s="119"/>
    </row>
    <row r="130" spans="4:10" s="12" customFormat="1" ht="15" x14ac:dyDescent="0.25">
      <c r="E130" s="117"/>
      <c r="F130" s="117"/>
      <c r="H130" s="118" t="s">
        <v>7</v>
      </c>
      <c r="I130" s="119"/>
      <c r="J130" s="119"/>
    </row>
    <row r="131" spans="4:10" s="12" customFormat="1" ht="15" x14ac:dyDescent="0.25">
      <c r="E131" s="117"/>
      <c r="F131" s="117"/>
      <c r="H131" s="118"/>
      <c r="I131" s="119"/>
      <c r="J131" s="119"/>
    </row>
    <row r="132" spans="4:10" s="12" customFormat="1" ht="15" x14ac:dyDescent="0.25">
      <c r="E132" s="117"/>
      <c r="F132" s="117"/>
      <c r="H132" s="118"/>
      <c r="I132" s="119"/>
      <c r="J132" s="119"/>
    </row>
    <row r="133" spans="4:10" s="12" customFormat="1" ht="15" x14ac:dyDescent="0.25">
      <c r="E133" s="117"/>
      <c r="F133" s="117"/>
      <c r="H133" s="118"/>
      <c r="I133" s="119"/>
      <c r="J133" s="119"/>
    </row>
    <row r="134" spans="4:10" s="12" customFormat="1" ht="15" x14ac:dyDescent="0.25">
      <c r="E134" s="117"/>
      <c r="F134" s="117"/>
      <c r="H134" s="118"/>
      <c r="I134" s="119"/>
      <c r="J134" s="119"/>
    </row>
    <row r="135" spans="4:10" s="12" customFormat="1" ht="15" x14ac:dyDescent="0.25">
      <c r="E135" s="117"/>
      <c r="F135" s="117"/>
      <c r="H135" s="118"/>
      <c r="I135" s="119"/>
      <c r="J135" s="119"/>
    </row>
    <row r="136" spans="4:10" s="12" customFormat="1" ht="15" x14ac:dyDescent="0.25">
      <c r="E136" s="117"/>
      <c r="F136" s="117"/>
      <c r="H136" s="118"/>
      <c r="I136" s="119"/>
      <c r="J136" s="119"/>
    </row>
    <row r="137" spans="4:10" s="12" customFormat="1" ht="15" x14ac:dyDescent="0.25">
      <c r="E137" s="117"/>
      <c r="F137" s="117"/>
      <c r="H137" s="118"/>
      <c r="I137" s="119"/>
      <c r="J137" s="119"/>
    </row>
    <row r="138" spans="4:10" s="12" customFormat="1" ht="15" x14ac:dyDescent="0.25">
      <c r="E138" s="117"/>
      <c r="F138" s="117"/>
      <c r="H138" s="118"/>
      <c r="I138" s="119"/>
      <c r="J138" s="119"/>
    </row>
    <row r="139" spans="4:10" s="12" customFormat="1" ht="15" x14ac:dyDescent="0.25">
      <c r="E139" s="117"/>
      <c r="F139" s="117"/>
      <c r="H139" s="118"/>
      <c r="I139" s="119"/>
      <c r="J139" s="119"/>
    </row>
    <row r="140" spans="4:10" s="12" customFormat="1" ht="15" x14ac:dyDescent="0.25">
      <c r="E140" s="117"/>
      <c r="F140" s="117"/>
      <c r="H140" s="118"/>
      <c r="I140" s="119"/>
      <c r="J140" s="119"/>
    </row>
    <row r="141" spans="4:10" s="12" customFormat="1" ht="15" x14ac:dyDescent="0.25">
      <c r="E141" s="117"/>
      <c r="F141" s="117"/>
      <c r="H141" s="118"/>
      <c r="I141" s="119"/>
      <c r="J141" s="119"/>
    </row>
    <row r="142" spans="4:10" s="12" customFormat="1" ht="15" x14ac:dyDescent="0.25">
      <c r="E142" s="117"/>
      <c r="F142" s="117"/>
      <c r="H142" s="118"/>
      <c r="I142" s="119"/>
      <c r="J142" s="119"/>
    </row>
    <row r="143" spans="4:10" s="12" customFormat="1" ht="15" x14ac:dyDescent="0.25">
      <c r="E143" s="117"/>
      <c r="F143" s="117"/>
      <c r="H143" s="118"/>
      <c r="I143" s="119"/>
      <c r="J143" s="119"/>
    </row>
    <row r="144" spans="4:10" s="12" customFormat="1" ht="10.95" customHeight="1" x14ac:dyDescent="0.25">
      <c r="E144" s="117"/>
      <c r="F144" s="117"/>
      <c r="H144" s="118"/>
      <c r="I144" s="119"/>
      <c r="J144" s="119"/>
    </row>
    <row r="145" spans="1:10" s="12" customFormat="1" ht="15" x14ac:dyDescent="0.25">
      <c r="E145" s="117"/>
      <c r="F145" s="117"/>
      <c r="H145" s="118"/>
      <c r="I145" s="119"/>
      <c r="J145" s="119"/>
    </row>
    <row r="146" spans="1:10" s="12" customFormat="1" ht="15" x14ac:dyDescent="0.25">
      <c r="E146" s="117"/>
      <c r="F146" s="117"/>
      <c r="H146" s="118"/>
      <c r="I146" s="119"/>
      <c r="J146" s="119"/>
    </row>
    <row r="147" spans="1:10" s="12" customFormat="1" ht="15" x14ac:dyDescent="0.25">
      <c r="E147" s="117"/>
      <c r="F147" s="117"/>
      <c r="H147" s="118"/>
      <c r="I147" s="119"/>
      <c r="J147" s="119"/>
    </row>
    <row r="148" spans="1:10" s="12" customFormat="1" ht="15" x14ac:dyDescent="0.25">
      <c r="E148" s="117"/>
      <c r="F148" s="117"/>
      <c r="H148" s="118"/>
      <c r="I148" s="119"/>
      <c r="J148" s="119"/>
    </row>
    <row r="149" spans="1:10" s="12" customFormat="1" ht="15" x14ac:dyDescent="0.25">
      <c r="E149" s="117"/>
      <c r="F149" s="117"/>
      <c r="H149" s="118"/>
      <c r="I149" s="119"/>
      <c r="J149" s="119"/>
    </row>
    <row r="150" spans="1:10" s="12" customFormat="1" ht="15" x14ac:dyDescent="0.25">
      <c r="E150" s="117"/>
      <c r="F150" s="117"/>
      <c r="H150" s="118"/>
      <c r="I150" s="119"/>
      <c r="J150" s="119"/>
    </row>
    <row r="151" spans="1:10" s="12" customFormat="1" ht="15" x14ac:dyDescent="0.25">
      <c r="E151" s="117"/>
      <c r="F151" s="117"/>
      <c r="H151" s="118"/>
      <c r="I151" s="119"/>
      <c r="J151" s="119"/>
    </row>
    <row r="152" spans="1:10" s="12" customFormat="1" ht="15" x14ac:dyDescent="0.25">
      <c r="E152" s="117"/>
      <c r="F152" s="117"/>
      <c r="H152" s="118"/>
      <c r="I152" s="119"/>
      <c r="J152" s="119"/>
    </row>
    <row r="153" spans="1:10" s="12" customFormat="1" ht="15" x14ac:dyDescent="0.25">
      <c r="E153" s="117"/>
      <c r="F153" s="117"/>
      <c r="H153" s="118"/>
      <c r="I153" s="119"/>
      <c r="J153" s="119"/>
    </row>
    <row r="154" spans="1:10" s="12" customFormat="1" ht="15" x14ac:dyDescent="0.25">
      <c r="E154" s="117"/>
      <c r="F154" s="117"/>
      <c r="H154" s="118"/>
      <c r="I154" s="119"/>
      <c r="J154" s="119"/>
    </row>
    <row r="155" spans="1:10" s="12" customFormat="1" ht="15" x14ac:dyDescent="0.25">
      <c r="E155" s="117"/>
      <c r="F155" s="117"/>
      <c r="H155" s="118"/>
      <c r="I155" s="119"/>
      <c r="J155" s="119"/>
    </row>
    <row r="156" spans="1:10" s="2" customFormat="1" ht="17.399999999999999" x14ac:dyDescent="0.3">
      <c r="A156" s="1" t="s">
        <v>0</v>
      </c>
      <c r="E156" s="3"/>
    </row>
    <row r="157" spans="1:10" s="5" customFormat="1" ht="16.5" customHeight="1" x14ac:dyDescent="0.2">
      <c r="A157" s="4" t="s">
        <v>1</v>
      </c>
      <c r="E157" s="6"/>
      <c r="F157" s="7"/>
      <c r="G157" s="7"/>
      <c r="H157" s="7"/>
      <c r="I157" s="8"/>
      <c r="J157" s="7"/>
    </row>
    <row r="158" spans="1:10" s="5" customFormat="1" ht="12.75" customHeight="1" x14ac:dyDescent="0.2">
      <c r="A158" s="4" t="s">
        <v>2</v>
      </c>
      <c r="E158" s="6"/>
      <c r="F158" s="7"/>
      <c r="G158" s="7"/>
      <c r="H158" s="7"/>
      <c r="I158" s="8"/>
      <c r="J158" s="7"/>
    </row>
    <row r="159" spans="1:10" s="5" customFormat="1" ht="19.5" customHeight="1" x14ac:dyDescent="0.25">
      <c r="A159" s="9" t="s">
        <v>3</v>
      </c>
      <c r="B159"/>
      <c r="C159" s="9" t="s">
        <v>4</v>
      </c>
      <c r="E159" s="6"/>
      <c r="F159" s="7"/>
      <c r="G159" s="7"/>
      <c r="H159" s="7"/>
      <c r="I159" s="8"/>
      <c r="J159" s="7"/>
    </row>
    <row r="160" spans="1:10" s="12" customFormat="1" ht="12.75" customHeight="1" x14ac:dyDescent="0.25">
      <c r="A160" s="10" t="s">
        <v>5</v>
      </c>
      <c r="B160" s="10"/>
      <c r="C160" s="10"/>
      <c r="D160" s="10"/>
      <c r="E160" s="11"/>
      <c r="F160" s="11"/>
      <c r="G160" s="10"/>
      <c r="I160" s="13"/>
    </row>
    <row r="161" spans="1:14" s="17" customFormat="1" ht="16.5" customHeight="1" x14ac:dyDescent="0.25">
      <c r="A161" s="14" t="s">
        <v>6</v>
      </c>
      <c r="B161" s="14"/>
      <c r="C161" s="14"/>
      <c r="D161" s="14"/>
      <c r="E161" s="14"/>
      <c r="F161" s="14"/>
      <c r="G161" s="14"/>
      <c r="H161" s="15"/>
      <c r="I161" s="16"/>
    </row>
    <row r="162" spans="1:14" s="12" customFormat="1" ht="12.75" customHeight="1" x14ac:dyDescent="0.25">
      <c r="A162" s="10"/>
      <c r="B162" s="10"/>
      <c r="C162" s="10"/>
      <c r="D162" s="10"/>
      <c r="E162" s="11"/>
      <c r="F162" s="11"/>
      <c r="G162" s="10"/>
      <c r="H162" s="120"/>
      <c r="I162" s="121"/>
      <c r="J162" s="119"/>
      <c r="M162" s="10"/>
      <c r="N162" s="10"/>
    </row>
    <row r="163" spans="1:14" s="12" customFormat="1" ht="12.75" customHeight="1" x14ac:dyDescent="0.25">
      <c r="A163" s="10"/>
      <c r="B163" s="10"/>
      <c r="C163" s="10"/>
      <c r="D163" s="10"/>
      <c r="E163" s="11"/>
      <c r="F163" s="11"/>
      <c r="G163" s="10"/>
      <c r="H163" s="120"/>
      <c r="I163" s="121"/>
      <c r="J163" s="119"/>
      <c r="M163" s="10"/>
      <c r="N163" s="10"/>
    </row>
    <row r="164" spans="1:14" s="12" customFormat="1" ht="12.75" customHeight="1" x14ac:dyDescent="0.25">
      <c r="A164" s="10"/>
      <c r="B164" s="10"/>
      <c r="C164" s="10"/>
      <c r="D164" s="10"/>
      <c r="E164" s="11"/>
      <c r="F164" s="11"/>
      <c r="G164" s="10"/>
      <c r="H164" s="120"/>
      <c r="I164" s="121"/>
      <c r="J164" s="119"/>
      <c r="M164" s="10"/>
      <c r="N164" s="10"/>
    </row>
    <row r="165" spans="1:14" s="12" customFormat="1" ht="15" x14ac:dyDescent="0.25">
      <c r="A165" s="30" t="s">
        <v>8</v>
      </c>
      <c r="B165" s="31" t="s">
        <v>9</v>
      </c>
      <c r="C165" s="31" t="s">
        <v>10</v>
      </c>
      <c r="D165" s="31" t="s">
        <v>11</v>
      </c>
      <c r="E165" s="32" t="s">
        <v>214</v>
      </c>
      <c r="F165" s="122"/>
      <c r="G165" s="123"/>
      <c r="H165" s="34" t="s">
        <v>14</v>
      </c>
      <c r="I165" s="72"/>
      <c r="J165" s="72"/>
    </row>
    <row r="166" spans="1:14" s="12" customFormat="1" ht="15" x14ac:dyDescent="0.25">
      <c r="A166" s="30" t="s">
        <v>17</v>
      </c>
      <c r="B166" s="31" t="s">
        <v>18</v>
      </c>
      <c r="C166" s="31" t="s">
        <v>19</v>
      </c>
      <c r="D166" s="31" t="s">
        <v>17</v>
      </c>
      <c r="E166" s="32">
        <v>0</v>
      </c>
      <c r="F166" s="122">
        <v>0</v>
      </c>
      <c r="G166" s="123">
        <v>0</v>
      </c>
      <c r="H166" s="34">
        <f>H10</f>
        <v>0</v>
      </c>
      <c r="I166" s="72">
        <v>0</v>
      </c>
      <c r="J166" s="72"/>
    </row>
    <row r="167" spans="1:14" s="12" customFormat="1" ht="15" x14ac:dyDescent="0.25">
      <c r="A167" s="30" t="s">
        <v>17</v>
      </c>
      <c r="B167" s="31" t="s">
        <v>85</v>
      </c>
      <c r="C167" s="31" t="s">
        <v>86</v>
      </c>
      <c r="D167" s="31" t="s">
        <v>17</v>
      </c>
      <c r="E167" s="32">
        <v>0</v>
      </c>
      <c r="F167" s="122">
        <v>0</v>
      </c>
      <c r="G167" s="123">
        <v>0</v>
      </c>
      <c r="H167" s="34">
        <f>H51</f>
        <v>0</v>
      </c>
      <c r="I167" s="72">
        <v>0</v>
      </c>
      <c r="J167" s="72"/>
    </row>
    <row r="168" spans="1:14" s="12" customFormat="1" ht="15" x14ac:dyDescent="0.25">
      <c r="A168" s="30" t="s">
        <v>17</v>
      </c>
      <c r="B168" s="31" t="s">
        <v>97</v>
      </c>
      <c r="C168" s="31" t="s">
        <v>98</v>
      </c>
      <c r="D168" s="31" t="s">
        <v>17</v>
      </c>
      <c r="E168" s="32">
        <v>0</v>
      </c>
      <c r="F168" s="122">
        <v>0</v>
      </c>
      <c r="G168" s="123">
        <v>0</v>
      </c>
      <c r="H168" s="34">
        <f>H58</f>
        <v>0</v>
      </c>
      <c r="I168" s="72">
        <v>0</v>
      </c>
      <c r="J168" s="72"/>
    </row>
    <row r="169" spans="1:14" s="12" customFormat="1" ht="15" x14ac:dyDescent="0.25">
      <c r="A169" s="30" t="s">
        <v>17</v>
      </c>
      <c r="B169" s="31" t="s">
        <v>166</v>
      </c>
      <c r="C169" s="31" t="s">
        <v>167</v>
      </c>
      <c r="D169" s="31" t="s">
        <v>17</v>
      </c>
      <c r="E169" s="32">
        <v>0</v>
      </c>
      <c r="F169" s="122">
        <v>0</v>
      </c>
      <c r="G169" s="123">
        <v>0</v>
      </c>
      <c r="H169" s="34">
        <f>H90</f>
        <v>0</v>
      </c>
      <c r="I169" s="72">
        <v>0</v>
      </c>
      <c r="J169" s="72"/>
    </row>
    <row r="170" spans="1:14" s="12" customFormat="1" ht="15" x14ac:dyDescent="0.25">
      <c r="A170" s="30"/>
      <c r="B170" s="61" t="s">
        <v>171</v>
      </c>
      <c r="C170" s="61" t="s">
        <v>172</v>
      </c>
      <c r="D170" s="31"/>
      <c r="E170" s="32"/>
      <c r="F170" s="122"/>
      <c r="G170" s="123"/>
      <c r="H170" s="34">
        <f>H94</f>
        <v>0</v>
      </c>
      <c r="I170" s="72"/>
      <c r="J170" s="72"/>
    </row>
    <row r="171" spans="1:14" s="12" customFormat="1" ht="15" x14ac:dyDescent="0.25">
      <c r="A171" s="30"/>
      <c r="B171" s="102" t="s">
        <v>194</v>
      </c>
      <c r="C171" s="102" t="s">
        <v>195</v>
      </c>
      <c r="D171" s="31"/>
      <c r="E171" s="32"/>
      <c r="F171" s="122"/>
      <c r="G171" s="123"/>
      <c r="H171" s="34">
        <f>H116</f>
        <v>0</v>
      </c>
      <c r="I171" s="72"/>
      <c r="J171" s="72"/>
    </row>
    <row r="172" spans="1:14" s="12" customFormat="1" ht="15" x14ac:dyDescent="0.25">
      <c r="A172" s="30"/>
      <c r="B172" s="61"/>
      <c r="C172" s="61"/>
      <c r="D172" s="31"/>
      <c r="E172" s="32"/>
      <c r="F172" s="122"/>
      <c r="G172" s="123"/>
      <c r="H172" s="34"/>
      <c r="I172" s="72"/>
      <c r="J172" s="72"/>
    </row>
    <row r="173" spans="1:14" s="12" customFormat="1" ht="15" x14ac:dyDescent="0.25">
      <c r="A173" s="30"/>
      <c r="B173" s="31"/>
      <c r="C173" s="31"/>
      <c r="D173" s="31" t="s">
        <v>213</v>
      </c>
      <c r="E173" s="32"/>
      <c r="F173" s="122"/>
      <c r="G173" s="123"/>
      <c r="H173" s="34">
        <f>SUM(H166:H172)</f>
        <v>0</v>
      </c>
      <c r="I173" s="72"/>
      <c r="J173" s="72"/>
    </row>
    <row r="174" spans="1:14" s="12" customFormat="1" ht="15" x14ac:dyDescent="0.25">
      <c r="A174" s="30"/>
      <c r="B174" s="31"/>
      <c r="C174" s="31"/>
      <c r="D174" s="31"/>
      <c r="E174" s="32"/>
      <c r="F174" s="122"/>
      <c r="G174" s="123"/>
      <c r="H174" s="34" t="s">
        <v>7</v>
      </c>
      <c r="I174" s="72"/>
      <c r="J174" s="72"/>
    </row>
    <row r="194" spans="1:10" ht="12.15" customHeight="1" x14ac:dyDescent="0.25">
      <c r="A194" s="124"/>
      <c r="B194" s="125"/>
      <c r="C194" s="125"/>
      <c r="D194" s="125"/>
      <c r="E194" s="126"/>
      <c r="F194" s="126"/>
      <c r="G194" s="125"/>
      <c r="H194" s="125"/>
      <c r="I194" s="127"/>
      <c r="J194" s="127"/>
    </row>
  </sheetData>
  <pageMargins left="3.937007874015748E-2" right="0.39370078740157483" top="0.39370078740157483" bottom="0.39370078740157483" header="0.51181102362204722" footer="0.51181102362204722"/>
  <pageSetup paperSize="9" orientation="landscape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showGridLines="0" workbookViewId="0">
      <pane ySplit="11" topLeftCell="A12" activePane="bottomLeft" state="frozenSplit"/>
      <selection pane="bottomLeft" activeCell="H6" sqref="H6"/>
    </sheetView>
  </sheetViews>
  <sheetFormatPr defaultColWidth="8.109375" defaultRowHeight="12" customHeight="1" x14ac:dyDescent="0.25"/>
  <cols>
    <col min="1" max="1" width="5.21875" style="131" customWidth="1"/>
    <col min="2" max="2" width="5.33203125" style="131" customWidth="1"/>
    <col min="3" max="3" width="12.6640625" style="131" customWidth="1"/>
    <col min="4" max="4" width="29" style="131" customWidth="1"/>
    <col min="5" max="5" width="3" style="131" customWidth="1"/>
    <col min="6" max="7" width="10.44140625" style="131" customWidth="1"/>
    <col min="8" max="8" width="11.21875" style="131" customWidth="1"/>
    <col min="9" max="256" width="8.109375" style="131"/>
    <col min="257" max="257" width="5.21875" style="131" customWidth="1"/>
    <col min="258" max="258" width="5.33203125" style="131" customWidth="1"/>
    <col min="259" max="259" width="12.6640625" style="131" customWidth="1"/>
    <col min="260" max="260" width="29" style="131" customWidth="1"/>
    <col min="261" max="261" width="3" style="131" customWidth="1"/>
    <col min="262" max="263" width="10.44140625" style="131" customWidth="1"/>
    <col min="264" max="264" width="11.21875" style="131" customWidth="1"/>
    <col min="265" max="512" width="8.109375" style="131"/>
    <col min="513" max="513" width="5.21875" style="131" customWidth="1"/>
    <col min="514" max="514" width="5.33203125" style="131" customWidth="1"/>
    <col min="515" max="515" width="12.6640625" style="131" customWidth="1"/>
    <col min="516" max="516" width="29" style="131" customWidth="1"/>
    <col min="517" max="517" width="3" style="131" customWidth="1"/>
    <col min="518" max="519" width="10.44140625" style="131" customWidth="1"/>
    <col min="520" max="520" width="11.21875" style="131" customWidth="1"/>
    <col min="521" max="768" width="8.109375" style="131"/>
    <col min="769" max="769" width="5.21875" style="131" customWidth="1"/>
    <col min="770" max="770" width="5.33203125" style="131" customWidth="1"/>
    <col min="771" max="771" width="12.6640625" style="131" customWidth="1"/>
    <col min="772" max="772" width="29" style="131" customWidth="1"/>
    <col min="773" max="773" width="3" style="131" customWidth="1"/>
    <col min="774" max="775" width="10.44140625" style="131" customWidth="1"/>
    <col min="776" max="776" width="11.21875" style="131" customWidth="1"/>
    <col min="777" max="1024" width="8.109375" style="131"/>
    <col min="1025" max="1025" width="5.21875" style="131" customWidth="1"/>
    <col min="1026" max="1026" width="5.33203125" style="131" customWidth="1"/>
    <col min="1027" max="1027" width="12.6640625" style="131" customWidth="1"/>
    <col min="1028" max="1028" width="29" style="131" customWidth="1"/>
    <col min="1029" max="1029" width="3" style="131" customWidth="1"/>
    <col min="1030" max="1031" width="10.44140625" style="131" customWidth="1"/>
    <col min="1032" max="1032" width="11.21875" style="131" customWidth="1"/>
    <col min="1033" max="1280" width="8.109375" style="131"/>
    <col min="1281" max="1281" width="5.21875" style="131" customWidth="1"/>
    <col min="1282" max="1282" width="5.33203125" style="131" customWidth="1"/>
    <col min="1283" max="1283" width="12.6640625" style="131" customWidth="1"/>
    <col min="1284" max="1284" width="29" style="131" customWidth="1"/>
    <col min="1285" max="1285" width="3" style="131" customWidth="1"/>
    <col min="1286" max="1287" width="10.44140625" style="131" customWidth="1"/>
    <col min="1288" max="1288" width="11.21875" style="131" customWidth="1"/>
    <col min="1289" max="1536" width="8.109375" style="131"/>
    <col min="1537" max="1537" width="5.21875" style="131" customWidth="1"/>
    <col min="1538" max="1538" width="5.33203125" style="131" customWidth="1"/>
    <col min="1539" max="1539" width="12.6640625" style="131" customWidth="1"/>
    <col min="1540" max="1540" width="29" style="131" customWidth="1"/>
    <col min="1541" max="1541" width="3" style="131" customWidth="1"/>
    <col min="1542" max="1543" width="10.44140625" style="131" customWidth="1"/>
    <col min="1544" max="1544" width="11.21875" style="131" customWidth="1"/>
    <col min="1545" max="1792" width="8.109375" style="131"/>
    <col min="1793" max="1793" width="5.21875" style="131" customWidth="1"/>
    <col min="1794" max="1794" width="5.33203125" style="131" customWidth="1"/>
    <col min="1795" max="1795" width="12.6640625" style="131" customWidth="1"/>
    <col min="1796" max="1796" width="29" style="131" customWidth="1"/>
    <col min="1797" max="1797" width="3" style="131" customWidth="1"/>
    <col min="1798" max="1799" width="10.44140625" style="131" customWidth="1"/>
    <col min="1800" max="1800" width="11.21875" style="131" customWidth="1"/>
    <col min="1801" max="2048" width="8.109375" style="131"/>
    <col min="2049" max="2049" width="5.21875" style="131" customWidth="1"/>
    <col min="2050" max="2050" width="5.33203125" style="131" customWidth="1"/>
    <col min="2051" max="2051" width="12.6640625" style="131" customWidth="1"/>
    <col min="2052" max="2052" width="29" style="131" customWidth="1"/>
    <col min="2053" max="2053" width="3" style="131" customWidth="1"/>
    <col min="2054" max="2055" width="10.44140625" style="131" customWidth="1"/>
    <col min="2056" max="2056" width="11.21875" style="131" customWidth="1"/>
    <col min="2057" max="2304" width="8.109375" style="131"/>
    <col min="2305" max="2305" width="5.21875" style="131" customWidth="1"/>
    <col min="2306" max="2306" width="5.33203125" style="131" customWidth="1"/>
    <col min="2307" max="2307" width="12.6640625" style="131" customWidth="1"/>
    <col min="2308" max="2308" width="29" style="131" customWidth="1"/>
    <col min="2309" max="2309" width="3" style="131" customWidth="1"/>
    <col min="2310" max="2311" width="10.44140625" style="131" customWidth="1"/>
    <col min="2312" max="2312" width="11.21875" style="131" customWidth="1"/>
    <col min="2313" max="2560" width="8.109375" style="131"/>
    <col min="2561" max="2561" width="5.21875" style="131" customWidth="1"/>
    <col min="2562" max="2562" width="5.33203125" style="131" customWidth="1"/>
    <col min="2563" max="2563" width="12.6640625" style="131" customWidth="1"/>
    <col min="2564" max="2564" width="29" style="131" customWidth="1"/>
    <col min="2565" max="2565" width="3" style="131" customWidth="1"/>
    <col min="2566" max="2567" width="10.44140625" style="131" customWidth="1"/>
    <col min="2568" max="2568" width="11.21875" style="131" customWidth="1"/>
    <col min="2569" max="2816" width="8.109375" style="131"/>
    <col min="2817" max="2817" width="5.21875" style="131" customWidth="1"/>
    <col min="2818" max="2818" width="5.33203125" style="131" customWidth="1"/>
    <col min="2819" max="2819" width="12.6640625" style="131" customWidth="1"/>
    <col min="2820" max="2820" width="29" style="131" customWidth="1"/>
    <col min="2821" max="2821" width="3" style="131" customWidth="1"/>
    <col min="2822" max="2823" width="10.44140625" style="131" customWidth="1"/>
    <col min="2824" max="2824" width="11.21875" style="131" customWidth="1"/>
    <col min="2825" max="3072" width="8.109375" style="131"/>
    <col min="3073" max="3073" width="5.21875" style="131" customWidth="1"/>
    <col min="3074" max="3074" width="5.33203125" style="131" customWidth="1"/>
    <col min="3075" max="3075" width="12.6640625" style="131" customWidth="1"/>
    <col min="3076" max="3076" width="29" style="131" customWidth="1"/>
    <col min="3077" max="3077" width="3" style="131" customWidth="1"/>
    <col min="3078" max="3079" width="10.44140625" style="131" customWidth="1"/>
    <col min="3080" max="3080" width="11.21875" style="131" customWidth="1"/>
    <col min="3081" max="3328" width="8.109375" style="131"/>
    <col min="3329" max="3329" width="5.21875" style="131" customWidth="1"/>
    <col min="3330" max="3330" width="5.33203125" style="131" customWidth="1"/>
    <col min="3331" max="3331" width="12.6640625" style="131" customWidth="1"/>
    <col min="3332" max="3332" width="29" style="131" customWidth="1"/>
    <col min="3333" max="3333" width="3" style="131" customWidth="1"/>
    <col min="3334" max="3335" width="10.44140625" style="131" customWidth="1"/>
    <col min="3336" max="3336" width="11.21875" style="131" customWidth="1"/>
    <col min="3337" max="3584" width="8.109375" style="131"/>
    <col min="3585" max="3585" width="5.21875" style="131" customWidth="1"/>
    <col min="3586" max="3586" width="5.33203125" style="131" customWidth="1"/>
    <col min="3587" max="3587" width="12.6640625" style="131" customWidth="1"/>
    <col min="3588" max="3588" width="29" style="131" customWidth="1"/>
    <col min="3589" max="3589" width="3" style="131" customWidth="1"/>
    <col min="3590" max="3591" width="10.44140625" style="131" customWidth="1"/>
    <col min="3592" max="3592" width="11.21875" style="131" customWidth="1"/>
    <col min="3593" max="3840" width="8.109375" style="131"/>
    <col min="3841" max="3841" width="5.21875" style="131" customWidth="1"/>
    <col min="3842" max="3842" width="5.33203125" style="131" customWidth="1"/>
    <col min="3843" max="3843" width="12.6640625" style="131" customWidth="1"/>
    <col min="3844" max="3844" width="29" style="131" customWidth="1"/>
    <col min="3845" max="3845" width="3" style="131" customWidth="1"/>
    <col min="3846" max="3847" width="10.44140625" style="131" customWidth="1"/>
    <col min="3848" max="3848" width="11.21875" style="131" customWidth="1"/>
    <col min="3849" max="4096" width="8.109375" style="131"/>
    <col min="4097" max="4097" width="5.21875" style="131" customWidth="1"/>
    <col min="4098" max="4098" width="5.33203125" style="131" customWidth="1"/>
    <col min="4099" max="4099" width="12.6640625" style="131" customWidth="1"/>
    <col min="4100" max="4100" width="29" style="131" customWidth="1"/>
    <col min="4101" max="4101" width="3" style="131" customWidth="1"/>
    <col min="4102" max="4103" width="10.44140625" style="131" customWidth="1"/>
    <col min="4104" max="4104" width="11.21875" style="131" customWidth="1"/>
    <col min="4105" max="4352" width="8.109375" style="131"/>
    <col min="4353" max="4353" width="5.21875" style="131" customWidth="1"/>
    <col min="4354" max="4354" width="5.33203125" style="131" customWidth="1"/>
    <col min="4355" max="4355" width="12.6640625" style="131" customWidth="1"/>
    <col min="4356" max="4356" width="29" style="131" customWidth="1"/>
    <col min="4357" max="4357" width="3" style="131" customWidth="1"/>
    <col min="4358" max="4359" width="10.44140625" style="131" customWidth="1"/>
    <col min="4360" max="4360" width="11.21875" style="131" customWidth="1"/>
    <col min="4361" max="4608" width="8.109375" style="131"/>
    <col min="4609" max="4609" width="5.21875" style="131" customWidth="1"/>
    <col min="4610" max="4610" width="5.33203125" style="131" customWidth="1"/>
    <col min="4611" max="4611" width="12.6640625" style="131" customWidth="1"/>
    <col min="4612" max="4612" width="29" style="131" customWidth="1"/>
    <col min="4613" max="4613" width="3" style="131" customWidth="1"/>
    <col min="4614" max="4615" width="10.44140625" style="131" customWidth="1"/>
    <col min="4616" max="4616" width="11.21875" style="131" customWidth="1"/>
    <col min="4617" max="4864" width="8.109375" style="131"/>
    <col min="4865" max="4865" width="5.21875" style="131" customWidth="1"/>
    <col min="4866" max="4866" width="5.33203125" style="131" customWidth="1"/>
    <col min="4867" max="4867" width="12.6640625" style="131" customWidth="1"/>
    <col min="4868" max="4868" width="29" style="131" customWidth="1"/>
    <col min="4869" max="4869" width="3" style="131" customWidth="1"/>
    <col min="4870" max="4871" width="10.44140625" style="131" customWidth="1"/>
    <col min="4872" max="4872" width="11.21875" style="131" customWidth="1"/>
    <col min="4873" max="5120" width="8.109375" style="131"/>
    <col min="5121" max="5121" width="5.21875" style="131" customWidth="1"/>
    <col min="5122" max="5122" width="5.33203125" style="131" customWidth="1"/>
    <col min="5123" max="5123" width="12.6640625" style="131" customWidth="1"/>
    <col min="5124" max="5124" width="29" style="131" customWidth="1"/>
    <col min="5125" max="5125" width="3" style="131" customWidth="1"/>
    <col min="5126" max="5127" width="10.44140625" style="131" customWidth="1"/>
    <col min="5128" max="5128" width="11.21875" style="131" customWidth="1"/>
    <col min="5129" max="5376" width="8.109375" style="131"/>
    <col min="5377" max="5377" width="5.21875" style="131" customWidth="1"/>
    <col min="5378" max="5378" width="5.33203125" style="131" customWidth="1"/>
    <col min="5379" max="5379" width="12.6640625" style="131" customWidth="1"/>
    <col min="5380" max="5380" width="29" style="131" customWidth="1"/>
    <col min="5381" max="5381" width="3" style="131" customWidth="1"/>
    <col min="5382" max="5383" width="10.44140625" style="131" customWidth="1"/>
    <col min="5384" max="5384" width="11.21875" style="131" customWidth="1"/>
    <col min="5385" max="5632" width="8.109375" style="131"/>
    <col min="5633" max="5633" width="5.21875" style="131" customWidth="1"/>
    <col min="5634" max="5634" width="5.33203125" style="131" customWidth="1"/>
    <col min="5635" max="5635" width="12.6640625" style="131" customWidth="1"/>
    <col min="5636" max="5636" width="29" style="131" customWidth="1"/>
    <col min="5637" max="5637" width="3" style="131" customWidth="1"/>
    <col min="5638" max="5639" width="10.44140625" style="131" customWidth="1"/>
    <col min="5640" max="5640" width="11.21875" style="131" customWidth="1"/>
    <col min="5641" max="5888" width="8.109375" style="131"/>
    <col min="5889" max="5889" width="5.21875" style="131" customWidth="1"/>
    <col min="5890" max="5890" width="5.33203125" style="131" customWidth="1"/>
    <col min="5891" max="5891" width="12.6640625" style="131" customWidth="1"/>
    <col min="5892" max="5892" width="29" style="131" customWidth="1"/>
    <col min="5893" max="5893" width="3" style="131" customWidth="1"/>
    <col min="5894" max="5895" width="10.44140625" style="131" customWidth="1"/>
    <col min="5896" max="5896" width="11.21875" style="131" customWidth="1"/>
    <col min="5897" max="6144" width="8.109375" style="131"/>
    <col min="6145" max="6145" width="5.21875" style="131" customWidth="1"/>
    <col min="6146" max="6146" width="5.33203125" style="131" customWidth="1"/>
    <col min="6147" max="6147" width="12.6640625" style="131" customWidth="1"/>
    <col min="6148" max="6148" width="29" style="131" customWidth="1"/>
    <col min="6149" max="6149" width="3" style="131" customWidth="1"/>
    <col min="6150" max="6151" width="10.44140625" style="131" customWidth="1"/>
    <col min="6152" max="6152" width="11.21875" style="131" customWidth="1"/>
    <col min="6153" max="6400" width="8.109375" style="131"/>
    <col min="6401" max="6401" width="5.21875" style="131" customWidth="1"/>
    <col min="6402" max="6402" width="5.33203125" style="131" customWidth="1"/>
    <col min="6403" max="6403" width="12.6640625" style="131" customWidth="1"/>
    <col min="6404" max="6404" width="29" style="131" customWidth="1"/>
    <col min="6405" max="6405" width="3" style="131" customWidth="1"/>
    <col min="6406" max="6407" width="10.44140625" style="131" customWidth="1"/>
    <col min="6408" max="6408" width="11.21875" style="131" customWidth="1"/>
    <col min="6409" max="6656" width="8.109375" style="131"/>
    <col min="6657" max="6657" width="5.21875" style="131" customWidth="1"/>
    <col min="6658" max="6658" width="5.33203125" style="131" customWidth="1"/>
    <col min="6659" max="6659" width="12.6640625" style="131" customWidth="1"/>
    <col min="6660" max="6660" width="29" style="131" customWidth="1"/>
    <col min="6661" max="6661" width="3" style="131" customWidth="1"/>
    <col min="6662" max="6663" width="10.44140625" style="131" customWidth="1"/>
    <col min="6664" max="6664" width="11.21875" style="131" customWidth="1"/>
    <col min="6665" max="6912" width="8.109375" style="131"/>
    <col min="6913" max="6913" width="5.21875" style="131" customWidth="1"/>
    <col min="6914" max="6914" width="5.33203125" style="131" customWidth="1"/>
    <col min="6915" max="6915" width="12.6640625" style="131" customWidth="1"/>
    <col min="6916" max="6916" width="29" style="131" customWidth="1"/>
    <col min="6917" max="6917" width="3" style="131" customWidth="1"/>
    <col min="6918" max="6919" width="10.44140625" style="131" customWidth="1"/>
    <col min="6920" max="6920" width="11.21875" style="131" customWidth="1"/>
    <col min="6921" max="7168" width="8.109375" style="131"/>
    <col min="7169" max="7169" width="5.21875" style="131" customWidth="1"/>
    <col min="7170" max="7170" width="5.33203125" style="131" customWidth="1"/>
    <col min="7171" max="7171" width="12.6640625" style="131" customWidth="1"/>
    <col min="7172" max="7172" width="29" style="131" customWidth="1"/>
    <col min="7173" max="7173" width="3" style="131" customWidth="1"/>
    <col min="7174" max="7175" width="10.44140625" style="131" customWidth="1"/>
    <col min="7176" max="7176" width="11.21875" style="131" customWidth="1"/>
    <col min="7177" max="7424" width="8.109375" style="131"/>
    <col min="7425" max="7425" width="5.21875" style="131" customWidth="1"/>
    <col min="7426" max="7426" width="5.33203125" style="131" customWidth="1"/>
    <col min="7427" max="7427" width="12.6640625" style="131" customWidth="1"/>
    <col min="7428" max="7428" width="29" style="131" customWidth="1"/>
    <col min="7429" max="7429" width="3" style="131" customWidth="1"/>
    <col min="7430" max="7431" width="10.44140625" style="131" customWidth="1"/>
    <col min="7432" max="7432" width="11.21875" style="131" customWidth="1"/>
    <col min="7433" max="7680" width="8.109375" style="131"/>
    <col min="7681" max="7681" width="5.21875" style="131" customWidth="1"/>
    <col min="7682" max="7682" width="5.33203125" style="131" customWidth="1"/>
    <col min="7683" max="7683" width="12.6640625" style="131" customWidth="1"/>
    <col min="7684" max="7684" width="29" style="131" customWidth="1"/>
    <col min="7685" max="7685" width="3" style="131" customWidth="1"/>
    <col min="7686" max="7687" width="10.44140625" style="131" customWidth="1"/>
    <col min="7688" max="7688" width="11.21875" style="131" customWidth="1"/>
    <col min="7689" max="7936" width="8.109375" style="131"/>
    <col min="7937" max="7937" width="5.21875" style="131" customWidth="1"/>
    <col min="7938" max="7938" width="5.33203125" style="131" customWidth="1"/>
    <col min="7939" max="7939" width="12.6640625" style="131" customWidth="1"/>
    <col min="7940" max="7940" width="29" style="131" customWidth="1"/>
    <col min="7941" max="7941" width="3" style="131" customWidth="1"/>
    <col min="7942" max="7943" width="10.44140625" style="131" customWidth="1"/>
    <col min="7944" max="7944" width="11.21875" style="131" customWidth="1"/>
    <col min="7945" max="8192" width="8.109375" style="131"/>
    <col min="8193" max="8193" width="5.21875" style="131" customWidth="1"/>
    <col min="8194" max="8194" width="5.33203125" style="131" customWidth="1"/>
    <col min="8195" max="8195" width="12.6640625" style="131" customWidth="1"/>
    <col min="8196" max="8196" width="29" style="131" customWidth="1"/>
    <col min="8197" max="8197" width="3" style="131" customWidth="1"/>
    <col min="8198" max="8199" width="10.44140625" style="131" customWidth="1"/>
    <col min="8200" max="8200" width="11.21875" style="131" customWidth="1"/>
    <col min="8201" max="8448" width="8.109375" style="131"/>
    <col min="8449" max="8449" width="5.21875" style="131" customWidth="1"/>
    <col min="8450" max="8450" width="5.33203125" style="131" customWidth="1"/>
    <col min="8451" max="8451" width="12.6640625" style="131" customWidth="1"/>
    <col min="8452" max="8452" width="29" style="131" customWidth="1"/>
    <col min="8453" max="8453" width="3" style="131" customWidth="1"/>
    <col min="8454" max="8455" width="10.44140625" style="131" customWidth="1"/>
    <col min="8456" max="8456" width="11.21875" style="131" customWidth="1"/>
    <col min="8457" max="8704" width="8.109375" style="131"/>
    <col min="8705" max="8705" width="5.21875" style="131" customWidth="1"/>
    <col min="8706" max="8706" width="5.33203125" style="131" customWidth="1"/>
    <col min="8707" max="8707" width="12.6640625" style="131" customWidth="1"/>
    <col min="8708" max="8708" width="29" style="131" customWidth="1"/>
    <col min="8709" max="8709" width="3" style="131" customWidth="1"/>
    <col min="8710" max="8711" width="10.44140625" style="131" customWidth="1"/>
    <col min="8712" max="8712" width="11.21875" style="131" customWidth="1"/>
    <col min="8713" max="8960" width="8.109375" style="131"/>
    <col min="8961" max="8961" width="5.21875" style="131" customWidth="1"/>
    <col min="8962" max="8962" width="5.33203125" style="131" customWidth="1"/>
    <col min="8963" max="8963" width="12.6640625" style="131" customWidth="1"/>
    <col min="8964" max="8964" width="29" style="131" customWidth="1"/>
    <col min="8965" max="8965" width="3" style="131" customWidth="1"/>
    <col min="8966" max="8967" width="10.44140625" style="131" customWidth="1"/>
    <col min="8968" max="8968" width="11.21875" style="131" customWidth="1"/>
    <col min="8969" max="9216" width="8.109375" style="131"/>
    <col min="9217" max="9217" width="5.21875" style="131" customWidth="1"/>
    <col min="9218" max="9218" width="5.33203125" style="131" customWidth="1"/>
    <col min="9219" max="9219" width="12.6640625" style="131" customWidth="1"/>
    <col min="9220" max="9220" width="29" style="131" customWidth="1"/>
    <col min="9221" max="9221" width="3" style="131" customWidth="1"/>
    <col min="9222" max="9223" width="10.44140625" style="131" customWidth="1"/>
    <col min="9224" max="9224" width="11.21875" style="131" customWidth="1"/>
    <col min="9225" max="9472" width="8.109375" style="131"/>
    <col min="9473" max="9473" width="5.21875" style="131" customWidth="1"/>
    <col min="9474" max="9474" width="5.33203125" style="131" customWidth="1"/>
    <col min="9475" max="9475" width="12.6640625" style="131" customWidth="1"/>
    <col min="9476" max="9476" width="29" style="131" customWidth="1"/>
    <col min="9477" max="9477" width="3" style="131" customWidth="1"/>
    <col min="9478" max="9479" width="10.44140625" style="131" customWidth="1"/>
    <col min="9480" max="9480" width="11.21875" style="131" customWidth="1"/>
    <col min="9481" max="9728" width="8.109375" style="131"/>
    <col min="9729" max="9729" width="5.21875" style="131" customWidth="1"/>
    <col min="9730" max="9730" width="5.33203125" style="131" customWidth="1"/>
    <col min="9731" max="9731" width="12.6640625" style="131" customWidth="1"/>
    <col min="9732" max="9732" width="29" style="131" customWidth="1"/>
    <col min="9733" max="9733" width="3" style="131" customWidth="1"/>
    <col min="9734" max="9735" width="10.44140625" style="131" customWidth="1"/>
    <col min="9736" max="9736" width="11.21875" style="131" customWidth="1"/>
    <col min="9737" max="9984" width="8.109375" style="131"/>
    <col min="9985" max="9985" width="5.21875" style="131" customWidth="1"/>
    <col min="9986" max="9986" width="5.33203125" style="131" customWidth="1"/>
    <col min="9987" max="9987" width="12.6640625" style="131" customWidth="1"/>
    <col min="9988" max="9988" width="29" style="131" customWidth="1"/>
    <col min="9989" max="9989" width="3" style="131" customWidth="1"/>
    <col min="9990" max="9991" width="10.44140625" style="131" customWidth="1"/>
    <col min="9992" max="9992" width="11.21875" style="131" customWidth="1"/>
    <col min="9993" max="10240" width="8.109375" style="131"/>
    <col min="10241" max="10241" width="5.21875" style="131" customWidth="1"/>
    <col min="10242" max="10242" width="5.33203125" style="131" customWidth="1"/>
    <col min="10243" max="10243" width="12.6640625" style="131" customWidth="1"/>
    <col min="10244" max="10244" width="29" style="131" customWidth="1"/>
    <col min="10245" max="10245" width="3" style="131" customWidth="1"/>
    <col min="10246" max="10247" width="10.44140625" style="131" customWidth="1"/>
    <col min="10248" max="10248" width="11.21875" style="131" customWidth="1"/>
    <col min="10249" max="10496" width="8.109375" style="131"/>
    <col min="10497" max="10497" width="5.21875" style="131" customWidth="1"/>
    <col min="10498" max="10498" width="5.33203125" style="131" customWidth="1"/>
    <col min="10499" max="10499" width="12.6640625" style="131" customWidth="1"/>
    <col min="10500" max="10500" width="29" style="131" customWidth="1"/>
    <col min="10501" max="10501" width="3" style="131" customWidth="1"/>
    <col min="10502" max="10503" width="10.44140625" style="131" customWidth="1"/>
    <col min="10504" max="10504" width="11.21875" style="131" customWidth="1"/>
    <col min="10505" max="10752" width="8.109375" style="131"/>
    <col min="10753" max="10753" width="5.21875" style="131" customWidth="1"/>
    <col min="10754" max="10754" width="5.33203125" style="131" customWidth="1"/>
    <col min="10755" max="10755" width="12.6640625" style="131" customWidth="1"/>
    <col min="10756" max="10756" width="29" style="131" customWidth="1"/>
    <col min="10757" max="10757" width="3" style="131" customWidth="1"/>
    <col min="10758" max="10759" width="10.44140625" style="131" customWidth="1"/>
    <col min="10760" max="10760" width="11.21875" style="131" customWidth="1"/>
    <col min="10761" max="11008" width="8.109375" style="131"/>
    <col min="11009" max="11009" width="5.21875" style="131" customWidth="1"/>
    <col min="11010" max="11010" width="5.33203125" style="131" customWidth="1"/>
    <col min="11011" max="11011" width="12.6640625" style="131" customWidth="1"/>
    <col min="11012" max="11012" width="29" style="131" customWidth="1"/>
    <col min="11013" max="11013" width="3" style="131" customWidth="1"/>
    <col min="11014" max="11015" width="10.44140625" style="131" customWidth="1"/>
    <col min="11016" max="11016" width="11.21875" style="131" customWidth="1"/>
    <col min="11017" max="11264" width="8.109375" style="131"/>
    <col min="11265" max="11265" width="5.21875" style="131" customWidth="1"/>
    <col min="11266" max="11266" width="5.33203125" style="131" customWidth="1"/>
    <col min="11267" max="11267" width="12.6640625" style="131" customWidth="1"/>
    <col min="11268" max="11268" width="29" style="131" customWidth="1"/>
    <col min="11269" max="11269" width="3" style="131" customWidth="1"/>
    <col min="11270" max="11271" width="10.44140625" style="131" customWidth="1"/>
    <col min="11272" max="11272" width="11.21875" style="131" customWidth="1"/>
    <col min="11273" max="11520" width="8.109375" style="131"/>
    <col min="11521" max="11521" width="5.21875" style="131" customWidth="1"/>
    <col min="11522" max="11522" width="5.33203125" style="131" customWidth="1"/>
    <col min="11523" max="11523" width="12.6640625" style="131" customWidth="1"/>
    <col min="11524" max="11524" width="29" style="131" customWidth="1"/>
    <col min="11525" max="11525" width="3" style="131" customWidth="1"/>
    <col min="11526" max="11527" width="10.44140625" style="131" customWidth="1"/>
    <col min="11528" max="11528" width="11.21875" style="131" customWidth="1"/>
    <col min="11529" max="11776" width="8.109375" style="131"/>
    <col min="11777" max="11777" width="5.21875" style="131" customWidth="1"/>
    <col min="11778" max="11778" width="5.33203125" style="131" customWidth="1"/>
    <col min="11779" max="11779" width="12.6640625" style="131" customWidth="1"/>
    <col min="11780" max="11780" width="29" style="131" customWidth="1"/>
    <col min="11781" max="11781" width="3" style="131" customWidth="1"/>
    <col min="11782" max="11783" width="10.44140625" style="131" customWidth="1"/>
    <col min="11784" max="11784" width="11.21875" style="131" customWidth="1"/>
    <col min="11785" max="12032" width="8.109375" style="131"/>
    <col min="12033" max="12033" width="5.21875" style="131" customWidth="1"/>
    <col min="12034" max="12034" width="5.33203125" style="131" customWidth="1"/>
    <col min="12035" max="12035" width="12.6640625" style="131" customWidth="1"/>
    <col min="12036" max="12036" width="29" style="131" customWidth="1"/>
    <col min="12037" max="12037" width="3" style="131" customWidth="1"/>
    <col min="12038" max="12039" width="10.44140625" style="131" customWidth="1"/>
    <col min="12040" max="12040" width="11.21875" style="131" customWidth="1"/>
    <col min="12041" max="12288" width="8.109375" style="131"/>
    <col min="12289" max="12289" width="5.21875" style="131" customWidth="1"/>
    <col min="12290" max="12290" width="5.33203125" style="131" customWidth="1"/>
    <col min="12291" max="12291" width="12.6640625" style="131" customWidth="1"/>
    <col min="12292" max="12292" width="29" style="131" customWidth="1"/>
    <col min="12293" max="12293" width="3" style="131" customWidth="1"/>
    <col min="12294" max="12295" width="10.44140625" style="131" customWidth="1"/>
    <col min="12296" max="12296" width="11.21875" style="131" customWidth="1"/>
    <col min="12297" max="12544" width="8.109375" style="131"/>
    <col min="12545" max="12545" width="5.21875" style="131" customWidth="1"/>
    <col min="12546" max="12546" width="5.33203125" style="131" customWidth="1"/>
    <col min="12547" max="12547" width="12.6640625" style="131" customWidth="1"/>
    <col min="12548" max="12548" width="29" style="131" customWidth="1"/>
    <col min="12549" max="12549" width="3" style="131" customWidth="1"/>
    <col min="12550" max="12551" width="10.44140625" style="131" customWidth="1"/>
    <col min="12552" max="12552" width="11.21875" style="131" customWidth="1"/>
    <col min="12553" max="12800" width="8.109375" style="131"/>
    <col min="12801" max="12801" width="5.21875" style="131" customWidth="1"/>
    <col min="12802" max="12802" width="5.33203125" style="131" customWidth="1"/>
    <col min="12803" max="12803" width="12.6640625" style="131" customWidth="1"/>
    <col min="12804" max="12804" width="29" style="131" customWidth="1"/>
    <col min="12805" max="12805" width="3" style="131" customWidth="1"/>
    <col min="12806" max="12807" width="10.44140625" style="131" customWidth="1"/>
    <col min="12808" max="12808" width="11.21875" style="131" customWidth="1"/>
    <col min="12809" max="13056" width="8.109375" style="131"/>
    <col min="13057" max="13057" width="5.21875" style="131" customWidth="1"/>
    <col min="13058" max="13058" width="5.33203125" style="131" customWidth="1"/>
    <col min="13059" max="13059" width="12.6640625" style="131" customWidth="1"/>
    <col min="13060" max="13060" width="29" style="131" customWidth="1"/>
    <col min="13061" max="13061" width="3" style="131" customWidth="1"/>
    <col min="13062" max="13063" width="10.44140625" style="131" customWidth="1"/>
    <col min="13064" max="13064" width="11.21875" style="131" customWidth="1"/>
    <col min="13065" max="13312" width="8.109375" style="131"/>
    <col min="13313" max="13313" width="5.21875" style="131" customWidth="1"/>
    <col min="13314" max="13314" width="5.33203125" style="131" customWidth="1"/>
    <col min="13315" max="13315" width="12.6640625" style="131" customWidth="1"/>
    <col min="13316" max="13316" width="29" style="131" customWidth="1"/>
    <col min="13317" max="13317" width="3" style="131" customWidth="1"/>
    <col min="13318" max="13319" width="10.44140625" style="131" customWidth="1"/>
    <col min="13320" max="13320" width="11.21875" style="131" customWidth="1"/>
    <col min="13321" max="13568" width="8.109375" style="131"/>
    <col min="13569" max="13569" width="5.21875" style="131" customWidth="1"/>
    <col min="13570" max="13570" width="5.33203125" style="131" customWidth="1"/>
    <col min="13571" max="13571" width="12.6640625" style="131" customWidth="1"/>
    <col min="13572" max="13572" width="29" style="131" customWidth="1"/>
    <col min="13573" max="13573" width="3" style="131" customWidth="1"/>
    <col min="13574" max="13575" width="10.44140625" style="131" customWidth="1"/>
    <col min="13576" max="13576" width="11.21875" style="131" customWidth="1"/>
    <col min="13577" max="13824" width="8.109375" style="131"/>
    <col min="13825" max="13825" width="5.21875" style="131" customWidth="1"/>
    <col min="13826" max="13826" width="5.33203125" style="131" customWidth="1"/>
    <col min="13827" max="13827" width="12.6640625" style="131" customWidth="1"/>
    <col min="13828" max="13828" width="29" style="131" customWidth="1"/>
    <col min="13829" max="13829" width="3" style="131" customWidth="1"/>
    <col min="13830" max="13831" width="10.44140625" style="131" customWidth="1"/>
    <col min="13832" max="13832" width="11.21875" style="131" customWidth="1"/>
    <col min="13833" max="14080" width="8.109375" style="131"/>
    <col min="14081" max="14081" width="5.21875" style="131" customWidth="1"/>
    <col min="14082" max="14082" width="5.33203125" style="131" customWidth="1"/>
    <col min="14083" max="14083" width="12.6640625" style="131" customWidth="1"/>
    <col min="14084" max="14084" width="29" style="131" customWidth="1"/>
    <col min="14085" max="14085" width="3" style="131" customWidth="1"/>
    <col min="14086" max="14087" width="10.44140625" style="131" customWidth="1"/>
    <col min="14088" max="14088" width="11.21875" style="131" customWidth="1"/>
    <col min="14089" max="14336" width="8.109375" style="131"/>
    <col min="14337" max="14337" width="5.21875" style="131" customWidth="1"/>
    <col min="14338" max="14338" width="5.33203125" style="131" customWidth="1"/>
    <col min="14339" max="14339" width="12.6640625" style="131" customWidth="1"/>
    <col min="14340" max="14340" width="29" style="131" customWidth="1"/>
    <col min="14341" max="14341" width="3" style="131" customWidth="1"/>
    <col min="14342" max="14343" width="10.44140625" style="131" customWidth="1"/>
    <col min="14344" max="14344" width="11.21875" style="131" customWidth="1"/>
    <col min="14345" max="14592" width="8.109375" style="131"/>
    <col min="14593" max="14593" width="5.21875" style="131" customWidth="1"/>
    <col min="14594" max="14594" width="5.33203125" style="131" customWidth="1"/>
    <col min="14595" max="14595" width="12.6640625" style="131" customWidth="1"/>
    <col min="14596" max="14596" width="29" style="131" customWidth="1"/>
    <col min="14597" max="14597" width="3" style="131" customWidth="1"/>
    <col min="14598" max="14599" width="10.44140625" style="131" customWidth="1"/>
    <col min="14600" max="14600" width="11.21875" style="131" customWidth="1"/>
    <col min="14601" max="14848" width="8.109375" style="131"/>
    <col min="14849" max="14849" width="5.21875" style="131" customWidth="1"/>
    <col min="14850" max="14850" width="5.33203125" style="131" customWidth="1"/>
    <col min="14851" max="14851" width="12.6640625" style="131" customWidth="1"/>
    <col min="14852" max="14852" width="29" style="131" customWidth="1"/>
    <col min="14853" max="14853" width="3" style="131" customWidth="1"/>
    <col min="14854" max="14855" width="10.44140625" style="131" customWidth="1"/>
    <col min="14856" max="14856" width="11.21875" style="131" customWidth="1"/>
    <col min="14857" max="15104" width="8.109375" style="131"/>
    <col min="15105" max="15105" width="5.21875" style="131" customWidth="1"/>
    <col min="15106" max="15106" width="5.33203125" style="131" customWidth="1"/>
    <col min="15107" max="15107" width="12.6640625" style="131" customWidth="1"/>
    <col min="15108" max="15108" width="29" style="131" customWidth="1"/>
    <col min="15109" max="15109" width="3" style="131" customWidth="1"/>
    <col min="15110" max="15111" width="10.44140625" style="131" customWidth="1"/>
    <col min="15112" max="15112" width="11.21875" style="131" customWidth="1"/>
    <col min="15113" max="15360" width="8.109375" style="131"/>
    <col min="15361" max="15361" width="5.21875" style="131" customWidth="1"/>
    <col min="15362" max="15362" width="5.33203125" style="131" customWidth="1"/>
    <col min="15363" max="15363" width="12.6640625" style="131" customWidth="1"/>
    <col min="15364" max="15364" width="29" style="131" customWidth="1"/>
    <col min="15365" max="15365" width="3" style="131" customWidth="1"/>
    <col min="15366" max="15367" width="10.44140625" style="131" customWidth="1"/>
    <col min="15368" max="15368" width="11.21875" style="131" customWidth="1"/>
    <col min="15369" max="15616" width="8.109375" style="131"/>
    <col min="15617" max="15617" width="5.21875" style="131" customWidth="1"/>
    <col min="15618" max="15618" width="5.33203125" style="131" customWidth="1"/>
    <col min="15619" max="15619" width="12.6640625" style="131" customWidth="1"/>
    <col min="15620" max="15620" width="29" style="131" customWidth="1"/>
    <col min="15621" max="15621" width="3" style="131" customWidth="1"/>
    <col min="15622" max="15623" width="10.44140625" style="131" customWidth="1"/>
    <col min="15624" max="15624" width="11.21875" style="131" customWidth="1"/>
    <col min="15625" max="15872" width="8.109375" style="131"/>
    <col min="15873" max="15873" width="5.21875" style="131" customWidth="1"/>
    <col min="15874" max="15874" width="5.33203125" style="131" customWidth="1"/>
    <col min="15875" max="15875" width="12.6640625" style="131" customWidth="1"/>
    <col min="15876" max="15876" width="29" style="131" customWidth="1"/>
    <col min="15877" max="15877" width="3" style="131" customWidth="1"/>
    <col min="15878" max="15879" width="10.44140625" style="131" customWidth="1"/>
    <col min="15880" max="15880" width="11.21875" style="131" customWidth="1"/>
    <col min="15881" max="16128" width="8.109375" style="131"/>
    <col min="16129" max="16129" width="5.21875" style="131" customWidth="1"/>
    <col min="16130" max="16130" width="5.33203125" style="131" customWidth="1"/>
    <col min="16131" max="16131" width="12.6640625" style="131" customWidth="1"/>
    <col min="16132" max="16132" width="29" style="131" customWidth="1"/>
    <col min="16133" max="16133" width="3" style="131" customWidth="1"/>
    <col min="16134" max="16135" width="10.44140625" style="131" customWidth="1"/>
    <col min="16136" max="16136" width="11.21875" style="131" customWidth="1"/>
    <col min="16137" max="16384" width="8.109375" style="131"/>
  </cols>
  <sheetData>
    <row r="1" spans="1:8" ht="27.75" customHeight="1" x14ac:dyDescent="0.25">
      <c r="A1" s="130" t="s">
        <v>215</v>
      </c>
      <c r="B1" s="130"/>
      <c r="C1" s="130"/>
      <c r="D1" s="130"/>
      <c r="E1" s="130"/>
      <c r="F1" s="130"/>
      <c r="G1" s="130"/>
      <c r="H1" s="130"/>
    </row>
    <row r="2" spans="1:8" ht="12.75" customHeight="1" x14ac:dyDescent="0.25">
      <c r="A2" s="132" t="s">
        <v>216</v>
      </c>
      <c r="B2" s="133"/>
      <c r="C2" s="132" t="s">
        <v>217</v>
      </c>
      <c r="D2" s="134"/>
      <c r="E2" s="134"/>
      <c r="F2" s="135"/>
      <c r="G2" s="136"/>
      <c r="H2" s="137"/>
    </row>
    <row r="3" spans="1:8" ht="12.75" customHeight="1" x14ac:dyDescent="0.25">
      <c r="A3" s="132" t="s">
        <v>218</v>
      </c>
      <c r="B3" s="133"/>
      <c r="C3" s="132" t="s">
        <v>219</v>
      </c>
      <c r="D3" s="134"/>
      <c r="E3" s="134"/>
      <c r="F3" s="138"/>
      <c r="G3" s="139"/>
      <c r="H3" s="137"/>
    </row>
    <row r="4" spans="1:8" ht="12.75" customHeight="1" x14ac:dyDescent="0.25">
      <c r="A4" s="132"/>
      <c r="B4" s="133"/>
      <c r="C4" s="132"/>
      <c r="D4" s="134"/>
      <c r="E4" s="134"/>
      <c r="F4" s="138"/>
      <c r="G4" s="139"/>
      <c r="H4" s="137"/>
    </row>
    <row r="5" spans="1:8" ht="6.75" customHeight="1" x14ac:dyDescent="0.25">
      <c r="A5" s="136"/>
      <c r="B5" s="137"/>
      <c r="C5" s="137"/>
      <c r="D5" s="137"/>
      <c r="E5" s="137"/>
      <c r="F5" s="137"/>
      <c r="G5" s="137"/>
      <c r="H5" s="137"/>
    </row>
    <row r="6" spans="1:8" ht="13.5" customHeight="1" x14ac:dyDescent="0.2">
      <c r="A6" s="140" t="s">
        <v>220</v>
      </c>
      <c r="B6" s="136"/>
      <c r="C6" s="141"/>
      <c r="D6" s="142"/>
      <c r="E6" s="143"/>
      <c r="F6" s="143"/>
      <c r="G6" s="143"/>
      <c r="H6" s="143"/>
    </row>
    <row r="7" spans="1:8" ht="14.25" customHeight="1" x14ac:dyDescent="0.2">
      <c r="A7" s="140" t="s">
        <v>221</v>
      </c>
      <c r="B7" s="143"/>
      <c r="C7" s="141"/>
      <c r="D7" s="144"/>
      <c r="E7" s="143"/>
      <c r="F7" s="140" t="s">
        <v>222</v>
      </c>
      <c r="G7" s="140"/>
      <c r="H7" s="145"/>
    </row>
    <row r="8" spans="1:8" ht="14.25" customHeight="1" x14ac:dyDescent="0.2">
      <c r="A8" s="140" t="s">
        <v>223</v>
      </c>
      <c r="B8" s="143"/>
      <c r="C8" s="141"/>
      <c r="D8" s="144"/>
      <c r="E8" s="143"/>
      <c r="F8" s="140" t="s">
        <v>224</v>
      </c>
      <c r="G8" s="140" t="s">
        <v>225</v>
      </c>
      <c r="H8" s="145"/>
    </row>
    <row r="9" spans="1:8" ht="6.75" customHeight="1" x14ac:dyDescent="0.25">
      <c r="A9" s="146"/>
      <c r="B9" s="143"/>
      <c r="C9" s="143"/>
      <c r="D9" s="143"/>
      <c r="E9" s="143"/>
      <c r="F9" s="143"/>
      <c r="G9" s="143"/>
      <c r="H9" s="143"/>
    </row>
    <row r="10" spans="1:8" ht="26.25" customHeight="1" x14ac:dyDescent="0.25">
      <c r="A10" s="147" t="s">
        <v>226</v>
      </c>
      <c r="B10" s="147" t="s">
        <v>8</v>
      </c>
      <c r="C10" s="147" t="s">
        <v>9</v>
      </c>
      <c r="D10" s="147" t="s">
        <v>227</v>
      </c>
      <c r="E10" s="147" t="s">
        <v>11</v>
      </c>
      <c r="F10" s="147" t="s">
        <v>228</v>
      </c>
      <c r="G10" s="147" t="s">
        <v>229</v>
      </c>
      <c r="H10" s="147" t="s">
        <v>14</v>
      </c>
    </row>
    <row r="11" spans="1:8" ht="12.75" hidden="1" customHeight="1" x14ac:dyDescent="0.25">
      <c r="A11" s="147" t="s">
        <v>18</v>
      </c>
      <c r="B11" s="147" t="s">
        <v>230</v>
      </c>
      <c r="C11" s="147" t="s">
        <v>231</v>
      </c>
      <c r="D11" s="147" t="s">
        <v>85</v>
      </c>
      <c r="E11" s="147" t="s">
        <v>232</v>
      </c>
      <c r="F11" s="147" t="s">
        <v>233</v>
      </c>
      <c r="G11" s="147" t="s">
        <v>234</v>
      </c>
      <c r="H11" s="147" t="s">
        <v>97</v>
      </c>
    </row>
    <row r="12" spans="1:8" ht="5.25" customHeight="1" x14ac:dyDescent="0.25">
      <c r="A12" s="136"/>
      <c r="B12" s="137"/>
      <c r="C12" s="137"/>
      <c r="D12" s="137"/>
      <c r="E12" s="137"/>
      <c r="F12" s="137"/>
      <c r="G12" s="137"/>
      <c r="H12" s="137"/>
    </row>
    <row r="13" spans="1:8" ht="9" customHeight="1" x14ac:dyDescent="0.25">
      <c r="A13" s="148"/>
      <c r="B13" s="137"/>
      <c r="C13" s="137"/>
      <c r="D13" s="137"/>
      <c r="E13" s="137"/>
      <c r="F13" s="137"/>
      <c r="G13" s="137"/>
      <c r="H13" s="137"/>
    </row>
    <row r="14" spans="1:8" ht="16.5" customHeight="1" x14ac:dyDescent="0.25">
      <c r="A14" s="149"/>
      <c r="B14" s="150"/>
      <c r="C14" s="151" t="s">
        <v>129</v>
      </c>
      <c r="D14" s="152" t="s">
        <v>235</v>
      </c>
      <c r="E14" s="150"/>
      <c r="F14" s="153"/>
      <c r="G14" s="154"/>
      <c r="H14" s="154"/>
    </row>
    <row r="15" spans="1:8" ht="28.5" customHeight="1" x14ac:dyDescent="0.2">
      <c r="A15" s="149"/>
      <c r="B15" s="150"/>
      <c r="C15" s="155" t="s">
        <v>236</v>
      </c>
      <c r="D15" s="155" t="s">
        <v>237</v>
      </c>
      <c r="E15" s="150"/>
      <c r="F15" s="153"/>
      <c r="G15" s="154"/>
      <c r="H15" s="154"/>
    </row>
    <row r="16" spans="1:8" ht="24" customHeight="1" x14ac:dyDescent="0.2">
      <c r="A16" s="156">
        <v>1</v>
      </c>
      <c r="B16" s="157" t="s">
        <v>141</v>
      </c>
      <c r="C16" s="157" t="s">
        <v>238</v>
      </c>
      <c r="D16" s="157" t="s">
        <v>239</v>
      </c>
      <c r="E16" s="157" t="s">
        <v>103</v>
      </c>
      <c r="F16" s="158">
        <v>550</v>
      </c>
      <c r="G16" s="159"/>
      <c r="H16" s="160"/>
    </row>
    <row r="17" spans="1:8" ht="24" customHeight="1" x14ac:dyDescent="0.2">
      <c r="A17" s="156">
        <v>2</v>
      </c>
      <c r="B17" s="157" t="s">
        <v>141</v>
      </c>
      <c r="C17" s="157" t="s">
        <v>240</v>
      </c>
      <c r="D17" s="157" t="s">
        <v>241</v>
      </c>
      <c r="E17" s="157" t="s">
        <v>103</v>
      </c>
      <c r="F17" s="158">
        <v>46</v>
      </c>
      <c r="G17" s="159"/>
      <c r="H17" s="160"/>
    </row>
    <row r="18" spans="1:8" ht="24" customHeight="1" x14ac:dyDescent="0.2">
      <c r="A18" s="156">
        <v>3</v>
      </c>
      <c r="B18" s="157" t="s">
        <v>141</v>
      </c>
      <c r="C18" s="157" t="s">
        <v>242</v>
      </c>
      <c r="D18" s="157" t="s">
        <v>243</v>
      </c>
      <c r="E18" s="157" t="s">
        <v>103</v>
      </c>
      <c r="F18" s="158">
        <v>145</v>
      </c>
      <c r="G18" s="159"/>
      <c r="H18" s="160"/>
    </row>
    <row r="19" spans="1:8" ht="34.5" customHeight="1" x14ac:dyDescent="0.2">
      <c r="A19" s="156">
        <v>4</v>
      </c>
      <c r="B19" s="157" t="s">
        <v>141</v>
      </c>
      <c r="C19" s="157" t="s">
        <v>244</v>
      </c>
      <c r="D19" s="157" t="s">
        <v>245</v>
      </c>
      <c r="E19" s="157" t="s">
        <v>112</v>
      </c>
      <c r="F19" s="158">
        <v>6</v>
      </c>
      <c r="G19" s="159"/>
      <c r="H19" s="160"/>
    </row>
    <row r="20" spans="1:8" ht="24" customHeight="1" x14ac:dyDescent="0.2">
      <c r="A20" s="156">
        <v>5</v>
      </c>
      <c r="B20" s="157" t="s">
        <v>141</v>
      </c>
      <c r="C20" s="157" t="s">
        <v>246</v>
      </c>
      <c r="D20" s="157" t="s">
        <v>247</v>
      </c>
      <c r="E20" s="157" t="s">
        <v>112</v>
      </c>
      <c r="F20" s="158">
        <v>39</v>
      </c>
      <c r="G20" s="159"/>
      <c r="H20" s="160"/>
    </row>
    <row r="21" spans="1:8" ht="24" customHeight="1" x14ac:dyDescent="0.2">
      <c r="A21" s="156">
        <v>6</v>
      </c>
      <c r="B21" s="157" t="s">
        <v>141</v>
      </c>
      <c r="C21" s="157" t="s">
        <v>248</v>
      </c>
      <c r="D21" s="157" t="s">
        <v>249</v>
      </c>
      <c r="E21" s="157" t="s">
        <v>112</v>
      </c>
      <c r="F21" s="158">
        <v>3</v>
      </c>
      <c r="G21" s="159"/>
      <c r="H21" s="160"/>
    </row>
    <row r="22" spans="1:8" ht="24" customHeight="1" x14ac:dyDescent="0.2">
      <c r="A22" s="156">
        <v>7</v>
      </c>
      <c r="B22" s="157" t="s">
        <v>141</v>
      </c>
      <c r="C22" s="157" t="s">
        <v>250</v>
      </c>
      <c r="D22" s="157" t="s">
        <v>251</v>
      </c>
      <c r="E22" s="157" t="s">
        <v>112</v>
      </c>
      <c r="F22" s="158">
        <v>4</v>
      </c>
      <c r="G22" s="159"/>
      <c r="H22" s="160"/>
    </row>
    <row r="23" spans="1:8" ht="13.5" customHeight="1" x14ac:dyDescent="0.2">
      <c r="A23" s="156">
        <v>8</v>
      </c>
      <c r="B23" s="157" t="s">
        <v>141</v>
      </c>
      <c r="C23" s="157" t="s">
        <v>252</v>
      </c>
      <c r="D23" s="157" t="s">
        <v>253</v>
      </c>
      <c r="E23" s="157" t="s">
        <v>112</v>
      </c>
      <c r="F23" s="158">
        <v>4</v>
      </c>
      <c r="G23" s="159"/>
      <c r="H23" s="160"/>
    </row>
    <row r="24" spans="1:8" ht="24" customHeight="1" x14ac:dyDescent="0.2">
      <c r="A24" s="156">
        <v>9</v>
      </c>
      <c r="B24" s="157" t="s">
        <v>141</v>
      </c>
      <c r="C24" s="157" t="s">
        <v>254</v>
      </c>
      <c r="D24" s="157" t="s">
        <v>255</v>
      </c>
      <c r="E24" s="157" t="s">
        <v>112</v>
      </c>
      <c r="F24" s="158">
        <v>1</v>
      </c>
      <c r="G24" s="159"/>
      <c r="H24" s="160"/>
    </row>
    <row r="25" spans="1:8" ht="24" customHeight="1" x14ac:dyDescent="0.2">
      <c r="A25" s="156">
        <v>10</v>
      </c>
      <c r="B25" s="157" t="s">
        <v>141</v>
      </c>
      <c r="C25" s="157" t="s">
        <v>256</v>
      </c>
      <c r="D25" s="157" t="s">
        <v>257</v>
      </c>
      <c r="E25" s="157" t="s">
        <v>112</v>
      </c>
      <c r="F25" s="158">
        <v>32</v>
      </c>
      <c r="G25" s="159"/>
      <c r="H25" s="160"/>
    </row>
    <row r="26" spans="1:8" ht="24" customHeight="1" x14ac:dyDescent="0.2">
      <c r="A26" s="156">
        <v>74</v>
      </c>
      <c r="B26" s="157" t="s">
        <v>258</v>
      </c>
      <c r="C26" s="157" t="s">
        <v>259</v>
      </c>
      <c r="D26" s="157" t="s">
        <v>260</v>
      </c>
      <c r="E26" s="157" t="s">
        <v>112</v>
      </c>
      <c r="F26" s="158">
        <v>13</v>
      </c>
      <c r="G26" s="159"/>
      <c r="H26" s="160"/>
    </row>
    <row r="27" spans="1:8" ht="24" customHeight="1" x14ac:dyDescent="0.2">
      <c r="A27" s="161">
        <v>75</v>
      </c>
      <c r="B27" s="162" t="s">
        <v>261</v>
      </c>
      <c r="C27" s="162" t="s">
        <v>262</v>
      </c>
      <c r="D27" s="162" t="s">
        <v>263</v>
      </c>
      <c r="E27" s="162" t="s">
        <v>112</v>
      </c>
      <c r="F27" s="163">
        <v>13</v>
      </c>
      <c r="G27" s="164"/>
      <c r="H27" s="165"/>
    </row>
    <row r="28" spans="1:8" ht="24" customHeight="1" x14ac:dyDescent="0.2">
      <c r="A28" s="156">
        <v>11</v>
      </c>
      <c r="B28" s="157" t="s">
        <v>141</v>
      </c>
      <c r="C28" s="157" t="s">
        <v>264</v>
      </c>
      <c r="D28" s="157" t="s">
        <v>265</v>
      </c>
      <c r="E28" s="157" t="s">
        <v>112</v>
      </c>
      <c r="F28" s="158">
        <v>8</v>
      </c>
      <c r="G28" s="159"/>
      <c r="H28" s="160"/>
    </row>
    <row r="29" spans="1:8" ht="13.5" customHeight="1" x14ac:dyDescent="0.2">
      <c r="A29" s="156">
        <v>12</v>
      </c>
      <c r="B29" s="157" t="s">
        <v>141</v>
      </c>
      <c r="C29" s="157" t="s">
        <v>266</v>
      </c>
      <c r="D29" s="157" t="s">
        <v>267</v>
      </c>
      <c r="E29" s="157" t="s">
        <v>112</v>
      </c>
      <c r="F29" s="158">
        <v>32</v>
      </c>
      <c r="G29" s="159"/>
      <c r="H29" s="160"/>
    </row>
    <row r="30" spans="1:8" ht="13.5" customHeight="1" x14ac:dyDescent="0.2">
      <c r="A30" s="156">
        <v>13</v>
      </c>
      <c r="B30" s="157" t="s">
        <v>141</v>
      </c>
      <c r="C30" s="157" t="s">
        <v>268</v>
      </c>
      <c r="D30" s="157" t="s">
        <v>269</v>
      </c>
      <c r="E30" s="157" t="s">
        <v>112</v>
      </c>
      <c r="F30" s="158">
        <v>10</v>
      </c>
      <c r="G30" s="159"/>
      <c r="H30" s="160"/>
    </row>
    <row r="31" spans="1:8" ht="24" customHeight="1" x14ac:dyDescent="0.2">
      <c r="A31" s="156">
        <v>14</v>
      </c>
      <c r="B31" s="157" t="s">
        <v>141</v>
      </c>
      <c r="C31" s="157" t="s">
        <v>270</v>
      </c>
      <c r="D31" s="157" t="s">
        <v>271</v>
      </c>
      <c r="E31" s="157" t="s">
        <v>112</v>
      </c>
      <c r="F31" s="158">
        <v>7</v>
      </c>
      <c r="G31" s="159"/>
      <c r="H31" s="160"/>
    </row>
    <row r="32" spans="1:8" ht="24" customHeight="1" x14ac:dyDescent="0.2">
      <c r="A32" s="156">
        <v>15</v>
      </c>
      <c r="B32" s="157" t="s">
        <v>141</v>
      </c>
      <c r="C32" s="157" t="s">
        <v>272</v>
      </c>
      <c r="D32" s="157" t="s">
        <v>273</v>
      </c>
      <c r="E32" s="157" t="s">
        <v>112</v>
      </c>
      <c r="F32" s="158">
        <v>3</v>
      </c>
      <c r="G32" s="159"/>
      <c r="H32" s="160"/>
    </row>
    <row r="33" spans="1:8" ht="13.5" customHeight="1" x14ac:dyDescent="0.2">
      <c r="A33" s="156">
        <v>16</v>
      </c>
      <c r="B33" s="157" t="s">
        <v>141</v>
      </c>
      <c r="C33" s="157" t="s">
        <v>274</v>
      </c>
      <c r="D33" s="157" t="s">
        <v>275</v>
      </c>
      <c r="E33" s="157" t="s">
        <v>112</v>
      </c>
      <c r="F33" s="158">
        <v>7</v>
      </c>
      <c r="G33" s="159"/>
      <c r="H33" s="160"/>
    </row>
    <row r="34" spans="1:8" ht="13.5" customHeight="1" x14ac:dyDescent="0.2">
      <c r="A34" s="156">
        <v>17</v>
      </c>
      <c r="B34" s="157" t="s">
        <v>141</v>
      </c>
      <c r="C34" s="157" t="s">
        <v>276</v>
      </c>
      <c r="D34" s="157" t="s">
        <v>277</v>
      </c>
      <c r="E34" s="157" t="s">
        <v>112</v>
      </c>
      <c r="F34" s="158">
        <v>3</v>
      </c>
      <c r="G34" s="159"/>
      <c r="H34" s="160"/>
    </row>
    <row r="35" spans="1:8" ht="24" customHeight="1" x14ac:dyDescent="0.2">
      <c r="A35" s="156">
        <v>18</v>
      </c>
      <c r="B35" s="157" t="s">
        <v>141</v>
      </c>
      <c r="C35" s="157" t="s">
        <v>278</v>
      </c>
      <c r="D35" s="157" t="s">
        <v>279</v>
      </c>
      <c r="E35" s="157" t="s">
        <v>103</v>
      </c>
      <c r="F35" s="158">
        <v>160</v>
      </c>
      <c r="G35" s="159"/>
      <c r="H35" s="160"/>
    </row>
    <row r="36" spans="1:8" ht="24" customHeight="1" x14ac:dyDescent="0.2">
      <c r="A36" s="156">
        <v>19</v>
      </c>
      <c r="B36" s="157" t="s">
        <v>141</v>
      </c>
      <c r="C36" s="157" t="s">
        <v>280</v>
      </c>
      <c r="D36" s="157" t="s">
        <v>281</v>
      </c>
      <c r="E36" s="157" t="s">
        <v>103</v>
      </c>
      <c r="F36" s="158">
        <v>26</v>
      </c>
      <c r="G36" s="159"/>
      <c r="H36" s="160"/>
    </row>
    <row r="37" spans="1:8" ht="24" customHeight="1" x14ac:dyDescent="0.2">
      <c r="A37" s="156">
        <v>20</v>
      </c>
      <c r="B37" s="157" t="s">
        <v>141</v>
      </c>
      <c r="C37" s="157" t="s">
        <v>282</v>
      </c>
      <c r="D37" s="157" t="s">
        <v>283</v>
      </c>
      <c r="E37" s="157" t="s">
        <v>103</v>
      </c>
      <c r="F37" s="158">
        <v>6</v>
      </c>
      <c r="G37" s="159"/>
      <c r="H37" s="160"/>
    </row>
    <row r="38" spans="1:8" ht="13.5" customHeight="1" x14ac:dyDescent="0.2">
      <c r="A38" s="156">
        <v>21</v>
      </c>
      <c r="B38" s="157" t="s">
        <v>141</v>
      </c>
      <c r="C38" s="157" t="s">
        <v>284</v>
      </c>
      <c r="D38" s="157" t="s">
        <v>285</v>
      </c>
      <c r="E38" s="157" t="s">
        <v>112</v>
      </c>
      <c r="F38" s="158">
        <v>10</v>
      </c>
      <c r="G38" s="159"/>
      <c r="H38" s="160"/>
    </row>
    <row r="39" spans="1:8" ht="13.5" customHeight="1" x14ac:dyDescent="0.2">
      <c r="A39" s="156">
        <v>22</v>
      </c>
      <c r="B39" s="157" t="s">
        <v>141</v>
      </c>
      <c r="C39" s="157" t="s">
        <v>286</v>
      </c>
      <c r="D39" s="157" t="s">
        <v>287</v>
      </c>
      <c r="E39" s="157" t="s">
        <v>112</v>
      </c>
      <c r="F39" s="158">
        <v>12</v>
      </c>
      <c r="G39" s="159"/>
      <c r="H39" s="160"/>
    </row>
    <row r="40" spans="1:8" ht="24" customHeight="1" x14ac:dyDescent="0.2">
      <c r="A40" s="156">
        <v>23</v>
      </c>
      <c r="B40" s="157" t="s">
        <v>141</v>
      </c>
      <c r="C40" s="157" t="s">
        <v>288</v>
      </c>
      <c r="D40" s="157" t="s">
        <v>289</v>
      </c>
      <c r="E40" s="157" t="s">
        <v>112</v>
      </c>
      <c r="F40" s="158">
        <v>2</v>
      </c>
      <c r="G40" s="159"/>
      <c r="H40" s="160"/>
    </row>
    <row r="41" spans="1:8" ht="13.5" customHeight="1" x14ac:dyDescent="0.2">
      <c r="A41" s="156">
        <v>24</v>
      </c>
      <c r="B41" s="157" t="s">
        <v>141</v>
      </c>
      <c r="C41" s="157" t="s">
        <v>290</v>
      </c>
      <c r="D41" s="157" t="s">
        <v>291</v>
      </c>
      <c r="E41" s="157" t="s">
        <v>112</v>
      </c>
      <c r="F41" s="158">
        <v>2</v>
      </c>
      <c r="G41" s="159"/>
      <c r="H41" s="160"/>
    </row>
    <row r="42" spans="1:8" ht="24" customHeight="1" x14ac:dyDescent="0.2">
      <c r="A42" s="156">
        <v>25</v>
      </c>
      <c r="B42" s="157" t="s">
        <v>141</v>
      </c>
      <c r="C42" s="157" t="s">
        <v>292</v>
      </c>
      <c r="D42" s="157" t="s">
        <v>293</v>
      </c>
      <c r="E42" s="157" t="s">
        <v>103</v>
      </c>
      <c r="F42" s="158">
        <v>280</v>
      </c>
      <c r="G42" s="159"/>
      <c r="H42" s="160"/>
    </row>
    <row r="43" spans="1:8" ht="24" customHeight="1" x14ac:dyDescent="0.2">
      <c r="A43" s="156">
        <v>26</v>
      </c>
      <c r="B43" s="157" t="s">
        <v>141</v>
      </c>
      <c r="C43" s="157" t="s">
        <v>294</v>
      </c>
      <c r="D43" s="157" t="s">
        <v>295</v>
      </c>
      <c r="E43" s="157" t="s">
        <v>112</v>
      </c>
      <c r="F43" s="158">
        <v>4</v>
      </c>
      <c r="G43" s="159"/>
      <c r="H43" s="160"/>
    </row>
    <row r="44" spans="1:8" ht="24" customHeight="1" x14ac:dyDescent="0.2">
      <c r="A44" s="156">
        <v>27</v>
      </c>
      <c r="B44" s="157" t="s">
        <v>141</v>
      </c>
      <c r="C44" s="157" t="s">
        <v>296</v>
      </c>
      <c r="D44" s="157" t="s">
        <v>297</v>
      </c>
      <c r="E44" s="157" t="s">
        <v>103</v>
      </c>
      <c r="F44" s="158">
        <v>942</v>
      </c>
      <c r="G44" s="159"/>
      <c r="H44" s="160"/>
    </row>
    <row r="45" spans="1:8" ht="24" customHeight="1" x14ac:dyDescent="0.2">
      <c r="A45" s="156">
        <v>28</v>
      </c>
      <c r="B45" s="157" t="s">
        <v>141</v>
      </c>
      <c r="C45" s="157" t="s">
        <v>298</v>
      </c>
      <c r="D45" s="157" t="s">
        <v>299</v>
      </c>
      <c r="E45" s="157" t="s">
        <v>103</v>
      </c>
      <c r="F45" s="158">
        <v>277</v>
      </c>
      <c r="G45" s="159"/>
      <c r="H45" s="160"/>
    </row>
    <row r="46" spans="1:8" ht="24" customHeight="1" x14ac:dyDescent="0.2">
      <c r="A46" s="156">
        <v>29</v>
      </c>
      <c r="B46" s="157" t="s">
        <v>141</v>
      </c>
      <c r="C46" s="157" t="s">
        <v>300</v>
      </c>
      <c r="D46" s="157" t="s">
        <v>301</v>
      </c>
      <c r="E46" s="157" t="s">
        <v>103</v>
      </c>
      <c r="F46" s="158">
        <v>52</v>
      </c>
      <c r="G46" s="159"/>
      <c r="H46" s="160"/>
    </row>
    <row r="47" spans="1:8" ht="24" customHeight="1" x14ac:dyDescent="0.2">
      <c r="A47" s="156">
        <v>30</v>
      </c>
      <c r="B47" s="157" t="s">
        <v>141</v>
      </c>
      <c r="C47" s="157" t="s">
        <v>302</v>
      </c>
      <c r="D47" s="157" t="s">
        <v>303</v>
      </c>
      <c r="E47" s="157" t="s">
        <v>103</v>
      </c>
      <c r="F47" s="158">
        <v>330</v>
      </c>
      <c r="G47" s="159"/>
      <c r="H47" s="160"/>
    </row>
    <row r="48" spans="1:8" ht="24" customHeight="1" x14ac:dyDescent="0.2">
      <c r="A48" s="156">
        <v>31</v>
      </c>
      <c r="B48" s="157" t="s">
        <v>141</v>
      </c>
      <c r="C48" s="157" t="s">
        <v>304</v>
      </c>
      <c r="D48" s="157" t="s">
        <v>305</v>
      </c>
      <c r="E48" s="157" t="s">
        <v>103</v>
      </c>
      <c r="F48" s="158">
        <v>15</v>
      </c>
      <c r="G48" s="159"/>
      <c r="H48" s="160"/>
    </row>
    <row r="49" spans="1:8" ht="13.5" customHeight="1" x14ac:dyDescent="0.2">
      <c r="A49" s="156">
        <v>32</v>
      </c>
      <c r="B49" s="157" t="s">
        <v>141</v>
      </c>
      <c r="C49" s="157" t="s">
        <v>306</v>
      </c>
      <c r="D49" s="157" t="s">
        <v>307</v>
      </c>
      <c r="E49" s="157" t="s">
        <v>308</v>
      </c>
      <c r="F49" s="158"/>
      <c r="G49" s="159"/>
      <c r="H49" s="160"/>
    </row>
    <row r="50" spans="1:8" ht="28.5" customHeight="1" x14ac:dyDescent="0.2">
      <c r="A50" s="149"/>
      <c r="B50" s="150"/>
      <c r="C50" s="155" t="s">
        <v>309</v>
      </c>
      <c r="D50" s="155" t="s">
        <v>310</v>
      </c>
      <c r="E50" s="150"/>
      <c r="F50" s="153"/>
      <c r="G50" s="154"/>
      <c r="H50" s="154"/>
    </row>
    <row r="51" spans="1:8" ht="34.5" customHeight="1" x14ac:dyDescent="0.2">
      <c r="A51" s="161">
        <v>33</v>
      </c>
      <c r="B51" s="162" t="s">
        <v>311</v>
      </c>
      <c r="C51" s="162" t="s">
        <v>312</v>
      </c>
      <c r="D51" s="162" t="s">
        <v>313</v>
      </c>
      <c r="E51" s="162" t="s">
        <v>103</v>
      </c>
      <c r="F51" s="163">
        <v>46</v>
      </c>
      <c r="G51" s="164"/>
      <c r="H51" s="165"/>
    </row>
    <row r="52" spans="1:8" ht="13.5" customHeight="1" x14ac:dyDescent="0.2">
      <c r="A52" s="161">
        <v>34</v>
      </c>
      <c r="B52" s="162" t="s">
        <v>311</v>
      </c>
      <c r="C52" s="162" t="s">
        <v>314</v>
      </c>
      <c r="D52" s="162" t="s">
        <v>315</v>
      </c>
      <c r="E52" s="162" t="s">
        <v>103</v>
      </c>
      <c r="F52" s="163">
        <v>550</v>
      </c>
      <c r="G52" s="164"/>
      <c r="H52" s="165"/>
    </row>
    <row r="53" spans="1:8" ht="13.5" customHeight="1" x14ac:dyDescent="0.2">
      <c r="A53" s="161">
        <v>35</v>
      </c>
      <c r="B53" s="162" t="s">
        <v>311</v>
      </c>
      <c r="C53" s="162" t="s">
        <v>316</v>
      </c>
      <c r="D53" s="162" t="s">
        <v>317</v>
      </c>
      <c r="E53" s="162" t="s">
        <v>112</v>
      </c>
      <c r="F53" s="163">
        <v>1100</v>
      </c>
      <c r="G53" s="164"/>
      <c r="H53" s="165"/>
    </row>
    <row r="54" spans="1:8" ht="13.5" customHeight="1" x14ac:dyDescent="0.2">
      <c r="A54" s="161">
        <v>36</v>
      </c>
      <c r="B54" s="162" t="s">
        <v>311</v>
      </c>
      <c r="C54" s="162" t="s">
        <v>318</v>
      </c>
      <c r="D54" s="162" t="s">
        <v>319</v>
      </c>
      <c r="E54" s="162" t="s">
        <v>103</v>
      </c>
      <c r="F54" s="163">
        <v>145</v>
      </c>
      <c r="G54" s="164"/>
      <c r="H54" s="165"/>
    </row>
    <row r="55" spans="1:8" ht="24" customHeight="1" x14ac:dyDescent="0.2">
      <c r="A55" s="161">
        <v>37</v>
      </c>
      <c r="B55" s="162" t="s">
        <v>311</v>
      </c>
      <c r="C55" s="162" t="s">
        <v>320</v>
      </c>
      <c r="D55" s="162" t="s">
        <v>321</v>
      </c>
      <c r="E55" s="162" t="s">
        <v>112</v>
      </c>
      <c r="F55" s="163">
        <v>6</v>
      </c>
      <c r="G55" s="164"/>
      <c r="H55" s="165"/>
    </row>
    <row r="56" spans="1:8" ht="24" customHeight="1" x14ac:dyDescent="0.2">
      <c r="A56" s="161">
        <v>38</v>
      </c>
      <c r="B56" s="162" t="s">
        <v>322</v>
      </c>
      <c r="C56" s="162" t="s">
        <v>323</v>
      </c>
      <c r="D56" s="162" t="s">
        <v>324</v>
      </c>
      <c r="E56" s="162" t="s">
        <v>112</v>
      </c>
      <c r="F56" s="163">
        <v>4</v>
      </c>
      <c r="G56" s="164"/>
      <c r="H56" s="165"/>
    </row>
    <row r="57" spans="1:8" ht="13.5" customHeight="1" x14ac:dyDescent="0.2">
      <c r="A57" s="161">
        <v>39</v>
      </c>
      <c r="B57" s="162" t="s">
        <v>311</v>
      </c>
      <c r="C57" s="162" t="s">
        <v>325</v>
      </c>
      <c r="D57" s="162" t="s">
        <v>326</v>
      </c>
      <c r="E57" s="162" t="s">
        <v>112</v>
      </c>
      <c r="F57" s="163">
        <v>1</v>
      </c>
      <c r="G57" s="164"/>
      <c r="H57" s="165"/>
    </row>
    <row r="58" spans="1:8" ht="34.5" customHeight="1" x14ac:dyDescent="0.2">
      <c r="A58" s="161">
        <v>40</v>
      </c>
      <c r="B58" s="162" t="s">
        <v>261</v>
      </c>
      <c r="C58" s="162" t="s">
        <v>327</v>
      </c>
      <c r="D58" s="162" t="s">
        <v>328</v>
      </c>
      <c r="E58" s="162" t="s">
        <v>112</v>
      </c>
      <c r="F58" s="163">
        <v>32</v>
      </c>
      <c r="G58" s="164"/>
      <c r="H58" s="165"/>
    </row>
    <row r="59" spans="1:8" ht="13.5" customHeight="1" x14ac:dyDescent="0.2">
      <c r="A59" s="161">
        <v>41</v>
      </c>
      <c r="B59" s="162" t="s">
        <v>261</v>
      </c>
      <c r="C59" s="162" t="s">
        <v>329</v>
      </c>
      <c r="D59" s="162" t="s">
        <v>330</v>
      </c>
      <c r="E59" s="162" t="s">
        <v>112</v>
      </c>
      <c r="F59" s="163">
        <v>8</v>
      </c>
      <c r="G59" s="164"/>
      <c r="H59" s="165"/>
    </row>
    <row r="60" spans="1:8" ht="13.5" customHeight="1" x14ac:dyDescent="0.2">
      <c r="A60" s="161">
        <v>42</v>
      </c>
      <c r="B60" s="162" t="s">
        <v>331</v>
      </c>
      <c r="C60" s="162" t="s">
        <v>332</v>
      </c>
      <c r="D60" s="162" t="s">
        <v>333</v>
      </c>
      <c r="E60" s="162" t="s">
        <v>112</v>
      </c>
      <c r="F60" s="163">
        <v>8</v>
      </c>
      <c r="G60" s="164"/>
      <c r="H60" s="165"/>
    </row>
    <row r="61" spans="1:8" ht="13.5" customHeight="1" x14ac:dyDescent="0.2">
      <c r="A61" s="161">
        <v>43</v>
      </c>
      <c r="B61" s="162" t="s">
        <v>331</v>
      </c>
      <c r="C61" s="162" t="s">
        <v>334</v>
      </c>
      <c r="D61" s="162" t="s">
        <v>335</v>
      </c>
      <c r="E61" s="162" t="s">
        <v>112</v>
      </c>
      <c r="F61" s="163">
        <v>2</v>
      </c>
      <c r="G61" s="164"/>
      <c r="H61" s="165"/>
    </row>
    <row r="62" spans="1:8" ht="13.5" customHeight="1" x14ac:dyDescent="0.2">
      <c r="A62" s="161">
        <v>44</v>
      </c>
      <c r="B62" s="162" t="s">
        <v>331</v>
      </c>
      <c r="C62" s="162" t="s">
        <v>336</v>
      </c>
      <c r="D62" s="162" t="s">
        <v>337</v>
      </c>
      <c r="E62" s="162" t="s">
        <v>112</v>
      </c>
      <c r="F62" s="163">
        <v>7</v>
      </c>
      <c r="G62" s="164"/>
      <c r="H62" s="165"/>
    </row>
    <row r="63" spans="1:8" ht="13.5" customHeight="1" x14ac:dyDescent="0.2">
      <c r="A63" s="161">
        <v>45</v>
      </c>
      <c r="B63" s="162" t="s">
        <v>331</v>
      </c>
      <c r="C63" s="162" t="s">
        <v>338</v>
      </c>
      <c r="D63" s="162" t="s">
        <v>339</v>
      </c>
      <c r="E63" s="162" t="s">
        <v>112</v>
      </c>
      <c r="F63" s="163">
        <v>3</v>
      </c>
      <c r="G63" s="164"/>
      <c r="H63" s="165"/>
    </row>
    <row r="64" spans="1:8" ht="13.5" customHeight="1" x14ac:dyDescent="0.2">
      <c r="A64" s="161">
        <v>46</v>
      </c>
      <c r="B64" s="162" t="s">
        <v>311</v>
      </c>
      <c r="C64" s="162" t="s">
        <v>340</v>
      </c>
      <c r="D64" s="162" t="s">
        <v>341</v>
      </c>
      <c r="E64" s="162" t="s">
        <v>112</v>
      </c>
      <c r="F64" s="163">
        <v>7</v>
      </c>
      <c r="G64" s="164"/>
      <c r="H64" s="165"/>
    </row>
    <row r="65" spans="1:8" ht="13.5" customHeight="1" x14ac:dyDescent="0.2">
      <c r="A65" s="161">
        <v>47</v>
      </c>
      <c r="B65" s="162" t="s">
        <v>311</v>
      </c>
      <c r="C65" s="162" t="s">
        <v>342</v>
      </c>
      <c r="D65" s="162" t="s">
        <v>343</v>
      </c>
      <c r="E65" s="162" t="s">
        <v>112</v>
      </c>
      <c r="F65" s="163">
        <v>3</v>
      </c>
      <c r="G65" s="164"/>
      <c r="H65" s="165"/>
    </row>
    <row r="66" spans="1:8" ht="13.5" customHeight="1" x14ac:dyDescent="0.2">
      <c r="A66" s="161">
        <v>48</v>
      </c>
      <c r="B66" s="162" t="s">
        <v>344</v>
      </c>
      <c r="C66" s="162" t="s">
        <v>345</v>
      </c>
      <c r="D66" s="162" t="s">
        <v>346</v>
      </c>
      <c r="E66" s="162" t="s">
        <v>347</v>
      </c>
      <c r="F66" s="163">
        <v>103.11</v>
      </c>
      <c r="G66" s="164"/>
      <c r="H66" s="165"/>
    </row>
    <row r="67" spans="1:8" ht="13.5" customHeight="1" x14ac:dyDescent="0.2">
      <c r="A67" s="161">
        <v>49</v>
      </c>
      <c r="B67" s="162" t="s">
        <v>344</v>
      </c>
      <c r="C67" s="162" t="s">
        <v>348</v>
      </c>
      <c r="D67" s="162" t="s">
        <v>349</v>
      </c>
      <c r="E67" s="162" t="s">
        <v>347</v>
      </c>
      <c r="F67" s="163">
        <v>24.492000000000001</v>
      </c>
      <c r="G67" s="164"/>
      <c r="H67" s="165"/>
    </row>
    <row r="68" spans="1:8" ht="24" customHeight="1" x14ac:dyDescent="0.2">
      <c r="A68" s="161">
        <v>50</v>
      </c>
      <c r="B68" s="162" t="s">
        <v>344</v>
      </c>
      <c r="C68" s="162" t="s">
        <v>350</v>
      </c>
      <c r="D68" s="162" t="s">
        <v>351</v>
      </c>
      <c r="E68" s="162" t="s">
        <v>112</v>
      </c>
      <c r="F68" s="163">
        <v>10</v>
      </c>
      <c r="G68" s="164"/>
      <c r="H68" s="165"/>
    </row>
    <row r="69" spans="1:8" ht="13.5" customHeight="1" x14ac:dyDescent="0.2">
      <c r="A69" s="161">
        <v>51</v>
      </c>
      <c r="B69" s="162" t="s">
        <v>344</v>
      </c>
      <c r="C69" s="162" t="s">
        <v>352</v>
      </c>
      <c r="D69" s="162" t="s">
        <v>353</v>
      </c>
      <c r="E69" s="162" t="s">
        <v>112</v>
      </c>
      <c r="F69" s="163">
        <v>12</v>
      </c>
      <c r="G69" s="164"/>
      <c r="H69" s="165"/>
    </row>
    <row r="70" spans="1:8" ht="24" customHeight="1" x14ac:dyDescent="0.2">
      <c r="A70" s="161">
        <v>52</v>
      </c>
      <c r="B70" s="162" t="s">
        <v>344</v>
      </c>
      <c r="C70" s="162" t="s">
        <v>354</v>
      </c>
      <c r="D70" s="162" t="s">
        <v>355</v>
      </c>
      <c r="E70" s="162" t="s">
        <v>112</v>
      </c>
      <c r="F70" s="163">
        <v>2</v>
      </c>
      <c r="G70" s="164"/>
      <c r="H70" s="165"/>
    </row>
    <row r="71" spans="1:8" ht="24" customHeight="1" x14ac:dyDescent="0.2">
      <c r="A71" s="161">
        <v>53</v>
      </c>
      <c r="B71" s="162" t="s">
        <v>344</v>
      </c>
      <c r="C71" s="162" t="s">
        <v>356</v>
      </c>
      <c r="D71" s="162" t="s">
        <v>357</v>
      </c>
      <c r="E71" s="162" t="s">
        <v>112</v>
      </c>
      <c r="F71" s="163">
        <v>2</v>
      </c>
      <c r="G71" s="164"/>
      <c r="H71" s="165"/>
    </row>
    <row r="72" spans="1:8" ht="34.5" customHeight="1" x14ac:dyDescent="0.2">
      <c r="A72" s="161">
        <v>54</v>
      </c>
      <c r="B72" s="162" t="s">
        <v>358</v>
      </c>
      <c r="C72" s="162" t="s">
        <v>359</v>
      </c>
      <c r="D72" s="162" t="s">
        <v>360</v>
      </c>
      <c r="E72" s="162" t="s">
        <v>112</v>
      </c>
      <c r="F72" s="163">
        <v>4</v>
      </c>
      <c r="G72" s="164"/>
      <c r="H72" s="165"/>
    </row>
    <row r="73" spans="1:8" ht="24" customHeight="1" x14ac:dyDescent="0.2">
      <c r="A73" s="161">
        <v>55</v>
      </c>
      <c r="B73" s="162" t="s">
        <v>358</v>
      </c>
      <c r="C73" s="162" t="s">
        <v>361</v>
      </c>
      <c r="D73" s="162" t="s">
        <v>362</v>
      </c>
      <c r="E73" s="162" t="s">
        <v>363</v>
      </c>
      <c r="F73" s="163">
        <v>4</v>
      </c>
      <c r="G73" s="164"/>
      <c r="H73" s="165"/>
    </row>
    <row r="74" spans="1:8" ht="13.5" customHeight="1" x14ac:dyDescent="0.2">
      <c r="A74" s="161">
        <v>56</v>
      </c>
      <c r="B74" s="162" t="s">
        <v>358</v>
      </c>
      <c r="C74" s="162" t="s">
        <v>364</v>
      </c>
      <c r="D74" s="162" t="s">
        <v>365</v>
      </c>
      <c r="E74" s="162" t="s">
        <v>103</v>
      </c>
      <c r="F74" s="163">
        <v>942</v>
      </c>
      <c r="G74" s="164"/>
      <c r="H74" s="165"/>
    </row>
    <row r="75" spans="1:8" ht="13.5" customHeight="1" x14ac:dyDescent="0.2">
      <c r="A75" s="161">
        <v>57</v>
      </c>
      <c r="B75" s="162" t="s">
        <v>358</v>
      </c>
      <c r="C75" s="162" t="s">
        <v>366</v>
      </c>
      <c r="D75" s="162" t="s">
        <v>367</v>
      </c>
      <c r="E75" s="162" t="s">
        <v>103</v>
      </c>
      <c r="F75" s="163">
        <v>277</v>
      </c>
      <c r="G75" s="164"/>
      <c r="H75" s="165"/>
    </row>
    <row r="76" spans="1:8" ht="13.5" customHeight="1" x14ac:dyDescent="0.2">
      <c r="A76" s="161">
        <v>58</v>
      </c>
      <c r="B76" s="162" t="s">
        <v>358</v>
      </c>
      <c r="C76" s="162" t="s">
        <v>368</v>
      </c>
      <c r="D76" s="162" t="s">
        <v>369</v>
      </c>
      <c r="E76" s="162" t="s">
        <v>103</v>
      </c>
      <c r="F76" s="163">
        <v>52</v>
      </c>
      <c r="G76" s="164"/>
      <c r="H76" s="165"/>
    </row>
    <row r="77" spans="1:8" ht="13.5" customHeight="1" x14ac:dyDescent="0.2">
      <c r="A77" s="161">
        <v>59</v>
      </c>
      <c r="B77" s="162" t="s">
        <v>358</v>
      </c>
      <c r="C77" s="162" t="s">
        <v>370</v>
      </c>
      <c r="D77" s="162" t="s">
        <v>371</v>
      </c>
      <c r="E77" s="162" t="s">
        <v>103</v>
      </c>
      <c r="F77" s="163">
        <v>330</v>
      </c>
      <c r="G77" s="164"/>
      <c r="H77" s="165"/>
    </row>
    <row r="78" spans="1:8" ht="13.5" customHeight="1" x14ac:dyDescent="0.2">
      <c r="A78" s="161">
        <v>60</v>
      </c>
      <c r="B78" s="162" t="s">
        <v>358</v>
      </c>
      <c r="C78" s="162" t="s">
        <v>372</v>
      </c>
      <c r="D78" s="162" t="s">
        <v>373</v>
      </c>
      <c r="E78" s="162" t="s">
        <v>103</v>
      </c>
      <c r="F78" s="163">
        <v>15</v>
      </c>
      <c r="G78" s="164"/>
      <c r="H78" s="165"/>
    </row>
    <row r="79" spans="1:8" ht="13.5" customHeight="1" x14ac:dyDescent="0.2">
      <c r="A79" s="156">
        <v>61</v>
      </c>
      <c r="B79" s="157" t="s">
        <v>141</v>
      </c>
      <c r="C79" s="157" t="s">
        <v>374</v>
      </c>
      <c r="D79" s="157" t="s">
        <v>375</v>
      </c>
      <c r="E79" s="157" t="s">
        <v>308</v>
      </c>
      <c r="F79" s="158"/>
      <c r="G79" s="159"/>
      <c r="H79" s="160"/>
    </row>
    <row r="80" spans="1:8" ht="28.5" customHeight="1" x14ac:dyDescent="0.2">
      <c r="A80" s="149"/>
      <c r="B80" s="150"/>
      <c r="C80" s="155" t="s">
        <v>376</v>
      </c>
      <c r="D80" s="155" t="s">
        <v>377</v>
      </c>
      <c r="E80" s="150"/>
      <c r="F80" s="153"/>
      <c r="G80" s="154"/>
      <c r="H80" s="154"/>
    </row>
    <row r="81" spans="1:8" ht="34.5" customHeight="1" x14ac:dyDescent="0.2">
      <c r="A81" s="156">
        <v>62</v>
      </c>
      <c r="B81" s="157" t="s">
        <v>141</v>
      </c>
      <c r="C81" s="157" t="s">
        <v>378</v>
      </c>
      <c r="D81" s="157" t="s">
        <v>379</v>
      </c>
      <c r="E81" s="157" t="s">
        <v>112</v>
      </c>
      <c r="F81" s="158">
        <v>2</v>
      </c>
      <c r="G81" s="159"/>
      <c r="H81" s="160"/>
    </row>
    <row r="82" spans="1:8" ht="24" customHeight="1" x14ac:dyDescent="0.2">
      <c r="A82" s="156">
        <v>63</v>
      </c>
      <c r="B82" s="157" t="s">
        <v>141</v>
      </c>
      <c r="C82" s="157" t="s">
        <v>380</v>
      </c>
      <c r="D82" s="157" t="s">
        <v>381</v>
      </c>
      <c r="E82" s="157" t="s">
        <v>112</v>
      </c>
      <c r="F82" s="158">
        <v>2</v>
      </c>
      <c r="G82" s="159"/>
      <c r="H82" s="160"/>
    </row>
    <row r="83" spans="1:8" ht="13.5" customHeight="1" x14ac:dyDescent="0.2">
      <c r="A83" s="161">
        <v>64</v>
      </c>
      <c r="B83" s="162" t="s">
        <v>382</v>
      </c>
      <c r="C83" s="162" t="s">
        <v>383</v>
      </c>
      <c r="D83" s="162" t="s">
        <v>384</v>
      </c>
      <c r="E83" s="162" t="s">
        <v>112</v>
      </c>
      <c r="F83" s="163">
        <v>2</v>
      </c>
      <c r="G83" s="164"/>
      <c r="H83" s="165"/>
    </row>
    <row r="84" spans="1:8" ht="24" customHeight="1" x14ac:dyDescent="0.2">
      <c r="A84" s="156">
        <v>65</v>
      </c>
      <c r="B84" s="157" t="s">
        <v>141</v>
      </c>
      <c r="C84" s="157" t="s">
        <v>385</v>
      </c>
      <c r="D84" s="157" t="s">
        <v>386</v>
      </c>
      <c r="E84" s="157" t="s">
        <v>103</v>
      </c>
      <c r="F84" s="158">
        <v>46</v>
      </c>
      <c r="G84" s="159"/>
      <c r="H84" s="160"/>
    </row>
    <row r="85" spans="1:8" ht="24" customHeight="1" x14ac:dyDescent="0.2">
      <c r="A85" s="156">
        <v>66</v>
      </c>
      <c r="B85" s="157" t="s">
        <v>141</v>
      </c>
      <c r="C85" s="157" t="s">
        <v>387</v>
      </c>
      <c r="D85" s="157" t="s">
        <v>388</v>
      </c>
      <c r="E85" s="157" t="s">
        <v>103</v>
      </c>
      <c r="F85" s="158">
        <v>46</v>
      </c>
      <c r="G85" s="159"/>
      <c r="H85" s="160"/>
    </row>
    <row r="86" spans="1:8" ht="24" customHeight="1" x14ac:dyDescent="0.2">
      <c r="A86" s="161">
        <v>67</v>
      </c>
      <c r="B86" s="162" t="s">
        <v>389</v>
      </c>
      <c r="C86" s="162" t="s">
        <v>390</v>
      </c>
      <c r="D86" s="162" t="s">
        <v>391</v>
      </c>
      <c r="E86" s="162" t="s">
        <v>103</v>
      </c>
      <c r="F86" s="163">
        <v>46</v>
      </c>
      <c r="G86" s="164"/>
      <c r="H86" s="165"/>
    </row>
    <row r="87" spans="1:8" ht="34.5" customHeight="1" x14ac:dyDescent="0.2">
      <c r="A87" s="156">
        <v>68</v>
      </c>
      <c r="B87" s="157" t="s">
        <v>141</v>
      </c>
      <c r="C87" s="157" t="s">
        <v>392</v>
      </c>
      <c r="D87" s="157" t="s">
        <v>393</v>
      </c>
      <c r="E87" s="157" t="s">
        <v>103</v>
      </c>
      <c r="F87" s="158">
        <v>46</v>
      </c>
      <c r="G87" s="159"/>
      <c r="H87" s="160"/>
    </row>
    <row r="88" spans="1:8" ht="13.5" customHeight="1" x14ac:dyDescent="0.2">
      <c r="A88" s="156">
        <v>69</v>
      </c>
      <c r="B88" s="157" t="s">
        <v>141</v>
      </c>
      <c r="C88" s="157" t="s">
        <v>306</v>
      </c>
      <c r="D88" s="157" t="s">
        <v>307</v>
      </c>
      <c r="E88" s="157" t="s">
        <v>308</v>
      </c>
      <c r="F88" s="158"/>
      <c r="G88" s="159"/>
      <c r="H88" s="160"/>
    </row>
    <row r="89" spans="1:8" ht="28.5" customHeight="1" x14ac:dyDescent="0.2">
      <c r="A89" s="149"/>
      <c r="B89" s="150"/>
      <c r="C89" s="155" t="s">
        <v>394</v>
      </c>
      <c r="D89" s="155" t="s">
        <v>395</v>
      </c>
      <c r="E89" s="150"/>
      <c r="F89" s="153"/>
      <c r="G89" s="154"/>
      <c r="H89" s="154"/>
    </row>
    <row r="90" spans="1:8" ht="13.5" customHeight="1" x14ac:dyDescent="0.2">
      <c r="A90" s="156">
        <v>70</v>
      </c>
      <c r="B90" s="157" t="s">
        <v>141</v>
      </c>
      <c r="C90" s="157" t="s">
        <v>396</v>
      </c>
      <c r="D90" s="157" t="s">
        <v>397</v>
      </c>
      <c r="E90" s="157" t="s">
        <v>398</v>
      </c>
      <c r="F90" s="158">
        <v>20</v>
      </c>
      <c r="G90" s="159"/>
      <c r="H90" s="160"/>
    </row>
    <row r="91" spans="1:8" ht="13.5" customHeight="1" x14ac:dyDescent="0.2">
      <c r="A91" s="156">
        <v>71</v>
      </c>
      <c r="B91" s="157" t="s">
        <v>141</v>
      </c>
      <c r="C91" s="157" t="s">
        <v>396</v>
      </c>
      <c r="D91" s="157" t="s">
        <v>399</v>
      </c>
      <c r="E91" s="157" t="s">
        <v>398</v>
      </c>
      <c r="F91" s="158">
        <v>4</v>
      </c>
      <c r="G91" s="159"/>
      <c r="H91" s="160"/>
    </row>
    <row r="92" spans="1:8" ht="13.5" customHeight="1" x14ac:dyDescent="0.2">
      <c r="A92" s="156">
        <v>72</v>
      </c>
      <c r="B92" s="157" t="s">
        <v>141</v>
      </c>
      <c r="C92" s="157" t="s">
        <v>400</v>
      </c>
      <c r="D92" s="157" t="s">
        <v>401</v>
      </c>
      <c r="E92" s="157" t="s">
        <v>402</v>
      </c>
      <c r="F92" s="158">
        <v>1</v>
      </c>
      <c r="G92" s="159"/>
      <c r="H92" s="160"/>
    </row>
    <row r="93" spans="1:8" ht="13.5" customHeight="1" x14ac:dyDescent="0.2">
      <c r="A93" s="156">
        <v>73</v>
      </c>
      <c r="B93" s="157" t="s">
        <v>141</v>
      </c>
      <c r="C93" s="157" t="s">
        <v>403</v>
      </c>
      <c r="D93" s="157" t="s">
        <v>404</v>
      </c>
      <c r="E93" s="157" t="s">
        <v>402</v>
      </c>
      <c r="F93" s="158">
        <v>1</v>
      </c>
      <c r="G93" s="159"/>
      <c r="H93" s="160"/>
    </row>
    <row r="94" spans="1:8" ht="8.25" customHeight="1" x14ac:dyDescent="0.25">
      <c r="A94" s="148"/>
      <c r="B94" s="137"/>
      <c r="C94" s="137"/>
      <c r="D94" s="137"/>
      <c r="E94" s="137"/>
      <c r="F94" s="137"/>
      <c r="G94" s="137"/>
      <c r="H94" s="137"/>
    </row>
    <row r="95" spans="1:8" ht="30.75" customHeight="1" x14ac:dyDescent="0.25">
      <c r="A95" s="166"/>
      <c r="B95" s="167"/>
      <c r="C95" s="168"/>
      <c r="D95" s="169" t="s">
        <v>405</v>
      </c>
      <c r="E95" s="167"/>
      <c r="F95" s="170"/>
      <c r="G95" s="171"/>
      <c r="H95" s="171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horizontalDpi="0" verticalDpi="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daždová kanalizácia</vt:lpstr>
      <vt:lpstr>Osvetlenie</vt:lpstr>
      <vt:lpstr>Osvetlenie!Názvy_tlače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Verejné obstarávanie</dc:creator>
  <cp:lastModifiedBy>Verejné obstarávanie</cp:lastModifiedBy>
  <dcterms:created xsi:type="dcterms:W3CDTF">2022-06-23T16:23:02Z</dcterms:created>
  <dcterms:modified xsi:type="dcterms:W3CDTF">2022-06-23T16:25:22Z</dcterms:modified>
</cp:coreProperties>
</file>