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0730" windowHeight="11160"/>
  </bookViews>
  <sheets>
    <sheet name="Kuchyňa 1NP" sheetId="2" r:id="rId1"/>
  </sheets>
  <definedNames>
    <definedName name="_xlnm._FilterDatabase" localSheetId="0" hidden="1">'Kuchyňa 1NP'!$C$17:$K$80</definedName>
    <definedName name="_xlnm.Print_Titles" localSheetId="0">'Kuchyňa 1NP'!$17:$17</definedName>
    <definedName name="_xlnm.Print_Area" localSheetId="0">'Kuchyňa 1NP'!#REF!,'Kuchyňa 1NP'!#REF!,'Kuchyňa 1NP'!$C$5:$K$80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K76" i="2" l="1"/>
  <c r="BK64" i="2" l="1"/>
  <c r="BK38" i="2"/>
  <c r="BK37" i="2"/>
  <c r="BF39" i="2"/>
  <c r="P39" i="2"/>
  <c r="R39" i="2"/>
  <c r="T39" i="2"/>
  <c r="BE39" i="2"/>
  <c r="BG39" i="2"/>
  <c r="BH39" i="2"/>
  <c r="BI39" i="2"/>
  <c r="BK39" i="2"/>
  <c r="BF40" i="2"/>
  <c r="P40" i="2"/>
  <c r="R40" i="2"/>
  <c r="T40" i="2"/>
  <c r="BE40" i="2"/>
  <c r="BG40" i="2"/>
  <c r="BH40" i="2"/>
  <c r="BI40" i="2"/>
  <c r="BK40" i="2"/>
  <c r="BF22" i="2" l="1"/>
  <c r="P22" i="2"/>
  <c r="R22" i="2"/>
  <c r="T22" i="2"/>
  <c r="BE22" i="2"/>
  <c r="BG22" i="2"/>
  <c r="BH22" i="2"/>
  <c r="BI22" i="2"/>
  <c r="BK22" i="2"/>
  <c r="BF23" i="2"/>
  <c r="P23" i="2"/>
  <c r="R23" i="2"/>
  <c r="T23" i="2"/>
  <c r="BE23" i="2"/>
  <c r="BG23" i="2"/>
  <c r="BH23" i="2"/>
  <c r="BI23" i="2"/>
  <c r="BK23" i="2"/>
  <c r="BF24" i="2"/>
  <c r="P24" i="2"/>
  <c r="R24" i="2"/>
  <c r="T24" i="2"/>
  <c r="BE24" i="2"/>
  <c r="BG24" i="2"/>
  <c r="BH24" i="2"/>
  <c r="BI24" i="2"/>
  <c r="BK24" i="2"/>
  <c r="BF25" i="2"/>
  <c r="P25" i="2"/>
  <c r="R25" i="2"/>
  <c r="T25" i="2"/>
  <c r="BE25" i="2"/>
  <c r="BG25" i="2"/>
  <c r="BH25" i="2"/>
  <c r="BI25" i="2"/>
  <c r="BK25" i="2"/>
  <c r="BI80" i="2" l="1"/>
  <c r="BH80" i="2"/>
  <c r="BG80" i="2"/>
  <c r="BE80" i="2"/>
  <c r="T80" i="2"/>
  <c r="R80" i="2"/>
  <c r="P80" i="2"/>
  <c r="BK80" i="2"/>
  <c r="BF80" i="2"/>
  <c r="BI79" i="2"/>
  <c r="BH79" i="2"/>
  <c r="BG79" i="2"/>
  <c r="BE79" i="2"/>
  <c r="T79" i="2"/>
  <c r="R79" i="2"/>
  <c r="P79" i="2"/>
  <c r="BK79" i="2"/>
  <c r="BF79" i="2"/>
  <c r="BI78" i="2"/>
  <c r="BH78" i="2"/>
  <c r="BG78" i="2"/>
  <c r="BE78" i="2"/>
  <c r="T78" i="2"/>
  <c r="R78" i="2"/>
  <c r="P78" i="2"/>
  <c r="BK78" i="2"/>
  <c r="BF78" i="2"/>
  <c r="BI77" i="2"/>
  <c r="BH77" i="2"/>
  <c r="BG77" i="2"/>
  <c r="BE77" i="2"/>
  <c r="T77" i="2"/>
  <c r="R77" i="2"/>
  <c r="P77" i="2"/>
  <c r="BK77" i="2"/>
  <c r="BF77" i="2"/>
  <c r="BI75" i="2"/>
  <c r="BH75" i="2"/>
  <c r="BG75" i="2"/>
  <c r="BE75" i="2"/>
  <c r="T75" i="2"/>
  <c r="R75" i="2"/>
  <c r="P75" i="2"/>
  <c r="BK75" i="2"/>
  <c r="BF75" i="2"/>
  <c r="BI74" i="2"/>
  <c r="BH74" i="2"/>
  <c r="BG74" i="2"/>
  <c r="BE74" i="2"/>
  <c r="T74" i="2"/>
  <c r="R74" i="2"/>
  <c r="P74" i="2"/>
  <c r="BK74" i="2"/>
  <c r="BF74" i="2"/>
  <c r="BI73" i="2"/>
  <c r="BH73" i="2"/>
  <c r="BG73" i="2"/>
  <c r="BE73" i="2"/>
  <c r="T73" i="2"/>
  <c r="R73" i="2"/>
  <c r="P73" i="2"/>
  <c r="BK73" i="2"/>
  <c r="BF73" i="2"/>
  <c r="BI71" i="2"/>
  <c r="BH71" i="2"/>
  <c r="BG71" i="2"/>
  <c r="BE71" i="2"/>
  <c r="T71" i="2"/>
  <c r="R71" i="2"/>
  <c r="P71" i="2"/>
  <c r="BK71" i="2"/>
  <c r="BF71" i="2"/>
  <c r="BI70" i="2"/>
  <c r="BH70" i="2"/>
  <c r="BG70" i="2"/>
  <c r="BE70" i="2"/>
  <c r="T70" i="2"/>
  <c r="R70" i="2"/>
  <c r="P70" i="2"/>
  <c r="BK70" i="2"/>
  <c r="BF70" i="2"/>
  <c r="BI69" i="2"/>
  <c r="BH69" i="2"/>
  <c r="BG69" i="2"/>
  <c r="BE69" i="2"/>
  <c r="T69" i="2"/>
  <c r="R69" i="2"/>
  <c r="P69" i="2"/>
  <c r="BK69" i="2"/>
  <c r="BF69" i="2"/>
  <c r="BI68" i="2"/>
  <c r="BH68" i="2"/>
  <c r="BG68" i="2"/>
  <c r="BE68" i="2"/>
  <c r="T68" i="2"/>
  <c r="R68" i="2"/>
  <c r="P68" i="2"/>
  <c r="BK68" i="2"/>
  <c r="BF68" i="2"/>
  <c r="BI67" i="2"/>
  <c r="BH67" i="2"/>
  <c r="BG67" i="2"/>
  <c r="BE67" i="2"/>
  <c r="T67" i="2"/>
  <c r="R67" i="2"/>
  <c r="P67" i="2"/>
  <c r="BK67" i="2"/>
  <c r="BF67" i="2"/>
  <c r="BI66" i="2"/>
  <c r="BH66" i="2"/>
  <c r="BG66" i="2"/>
  <c r="BE66" i="2"/>
  <c r="T66" i="2"/>
  <c r="R66" i="2"/>
  <c r="P66" i="2"/>
  <c r="BK66" i="2"/>
  <c r="BF66" i="2"/>
  <c r="BI65" i="2"/>
  <c r="BH65" i="2"/>
  <c r="BG65" i="2"/>
  <c r="BE65" i="2"/>
  <c r="T65" i="2"/>
  <c r="R65" i="2"/>
  <c r="P65" i="2"/>
  <c r="BK65" i="2"/>
  <c r="BF65" i="2"/>
  <c r="BI63" i="2"/>
  <c r="BH63" i="2"/>
  <c r="BG63" i="2"/>
  <c r="BE63" i="2"/>
  <c r="T63" i="2"/>
  <c r="R63" i="2"/>
  <c r="P63" i="2"/>
  <c r="BK63" i="2"/>
  <c r="BF63" i="2"/>
  <c r="BI62" i="2"/>
  <c r="BH62" i="2"/>
  <c r="BG62" i="2"/>
  <c r="BE62" i="2"/>
  <c r="T62" i="2"/>
  <c r="R62" i="2"/>
  <c r="P62" i="2"/>
  <c r="BK62" i="2"/>
  <c r="BF62" i="2"/>
  <c r="BI60" i="2"/>
  <c r="BH60" i="2"/>
  <c r="BG60" i="2"/>
  <c r="BE60" i="2"/>
  <c r="T60" i="2"/>
  <c r="R60" i="2"/>
  <c r="P60" i="2"/>
  <c r="BK60" i="2"/>
  <c r="BF60" i="2"/>
  <c r="BI59" i="2"/>
  <c r="BH59" i="2"/>
  <c r="BG59" i="2"/>
  <c r="BE59" i="2"/>
  <c r="T59" i="2"/>
  <c r="R59" i="2"/>
  <c r="P59" i="2"/>
  <c r="BK59" i="2"/>
  <c r="BF59" i="2"/>
  <c r="BI58" i="2"/>
  <c r="BH58" i="2"/>
  <c r="BG58" i="2"/>
  <c r="BE58" i="2"/>
  <c r="T58" i="2"/>
  <c r="R58" i="2"/>
  <c r="P58" i="2"/>
  <c r="BK58" i="2"/>
  <c r="BF58" i="2"/>
  <c r="BI56" i="2"/>
  <c r="BH56" i="2"/>
  <c r="BG56" i="2"/>
  <c r="BE56" i="2"/>
  <c r="T56" i="2"/>
  <c r="T55" i="2" s="1"/>
  <c r="R56" i="2"/>
  <c r="R55" i="2" s="1"/>
  <c r="P56" i="2"/>
  <c r="P55" i="2" s="1"/>
  <c r="BK56" i="2"/>
  <c r="BK55" i="2" s="1"/>
  <c r="BF56" i="2"/>
  <c r="BI54" i="2"/>
  <c r="BH54" i="2"/>
  <c r="BG54" i="2"/>
  <c r="BE54" i="2"/>
  <c r="T54" i="2"/>
  <c r="R54" i="2"/>
  <c r="P54" i="2"/>
  <c r="BK54" i="2"/>
  <c r="BF54" i="2"/>
  <c r="BI53" i="2"/>
  <c r="BH53" i="2"/>
  <c r="BG53" i="2"/>
  <c r="BE53" i="2"/>
  <c r="T53" i="2"/>
  <c r="R53" i="2"/>
  <c r="P53" i="2"/>
  <c r="BK53" i="2"/>
  <c r="BF53" i="2"/>
  <c r="BI52" i="2"/>
  <c r="BH52" i="2"/>
  <c r="BG52" i="2"/>
  <c r="BE52" i="2"/>
  <c r="T52" i="2"/>
  <c r="R52" i="2"/>
  <c r="P52" i="2"/>
  <c r="BK52" i="2"/>
  <c r="BF52" i="2"/>
  <c r="BI51" i="2"/>
  <c r="BH51" i="2"/>
  <c r="BG51" i="2"/>
  <c r="BE51" i="2"/>
  <c r="T51" i="2"/>
  <c r="R51" i="2"/>
  <c r="P51" i="2"/>
  <c r="BK51" i="2"/>
  <c r="BF51" i="2"/>
  <c r="BI49" i="2"/>
  <c r="BH49" i="2"/>
  <c r="BG49" i="2"/>
  <c r="BE49" i="2"/>
  <c r="T49" i="2"/>
  <c r="R49" i="2"/>
  <c r="P49" i="2"/>
  <c r="BK49" i="2"/>
  <c r="BF49" i="2"/>
  <c r="BI48" i="2"/>
  <c r="BH48" i="2"/>
  <c r="BG48" i="2"/>
  <c r="BE48" i="2"/>
  <c r="T48" i="2"/>
  <c r="R48" i="2"/>
  <c r="P48" i="2"/>
  <c r="BK48" i="2"/>
  <c r="BF48" i="2"/>
  <c r="BI46" i="2"/>
  <c r="BH46" i="2"/>
  <c r="BG46" i="2"/>
  <c r="BE46" i="2"/>
  <c r="T46" i="2"/>
  <c r="T45" i="2" s="1"/>
  <c r="R46" i="2"/>
  <c r="R45" i="2" s="1"/>
  <c r="P46" i="2"/>
  <c r="P45" i="2" s="1"/>
  <c r="BK46" i="2"/>
  <c r="BK45" i="2" s="1"/>
  <c r="BF46" i="2"/>
  <c r="BI44" i="2"/>
  <c r="BH44" i="2"/>
  <c r="BG44" i="2"/>
  <c r="BE44" i="2"/>
  <c r="T44" i="2"/>
  <c r="R44" i="2"/>
  <c r="P44" i="2"/>
  <c r="BK44" i="2"/>
  <c r="BF44" i="2"/>
  <c r="BI43" i="2"/>
  <c r="BH43" i="2"/>
  <c r="BG43" i="2"/>
  <c r="BE43" i="2"/>
  <c r="T43" i="2"/>
  <c r="R43" i="2"/>
  <c r="P43" i="2"/>
  <c r="BK43" i="2"/>
  <c r="BF43" i="2"/>
  <c r="BI42" i="2"/>
  <c r="BH42" i="2"/>
  <c r="BG42" i="2"/>
  <c r="BE42" i="2"/>
  <c r="T42" i="2"/>
  <c r="R42" i="2"/>
  <c r="P42" i="2"/>
  <c r="BK42" i="2"/>
  <c r="BF42" i="2"/>
  <c r="BI41" i="2"/>
  <c r="BH41" i="2"/>
  <c r="BG41" i="2"/>
  <c r="BE41" i="2"/>
  <c r="T41" i="2"/>
  <c r="R41" i="2"/>
  <c r="P41" i="2"/>
  <c r="BK41" i="2"/>
  <c r="BF41" i="2"/>
  <c r="BI36" i="2"/>
  <c r="BH36" i="2"/>
  <c r="BG36" i="2"/>
  <c r="BE36" i="2"/>
  <c r="T36" i="2"/>
  <c r="R36" i="2"/>
  <c r="P36" i="2"/>
  <c r="BK36" i="2"/>
  <c r="BF36" i="2"/>
  <c r="BI35" i="2"/>
  <c r="BH35" i="2"/>
  <c r="BG35" i="2"/>
  <c r="BE35" i="2"/>
  <c r="T35" i="2"/>
  <c r="R35" i="2"/>
  <c r="P35" i="2"/>
  <c r="BK35" i="2"/>
  <c r="BF35" i="2"/>
  <c r="BI34" i="2"/>
  <c r="BH34" i="2"/>
  <c r="BG34" i="2"/>
  <c r="BE34" i="2"/>
  <c r="T34" i="2"/>
  <c r="R34" i="2"/>
  <c r="P34" i="2"/>
  <c r="BK34" i="2"/>
  <c r="BF34" i="2"/>
  <c r="BI33" i="2"/>
  <c r="BH33" i="2"/>
  <c r="BG33" i="2"/>
  <c r="BE33" i="2"/>
  <c r="T33" i="2"/>
  <c r="R33" i="2"/>
  <c r="P33" i="2"/>
  <c r="BK33" i="2"/>
  <c r="BF33" i="2"/>
  <c r="BI32" i="2"/>
  <c r="BH32" i="2"/>
  <c r="BG32" i="2"/>
  <c r="BE32" i="2"/>
  <c r="T32" i="2"/>
  <c r="R32" i="2"/>
  <c r="P32" i="2"/>
  <c r="BK32" i="2"/>
  <c r="BF32" i="2"/>
  <c r="BI31" i="2"/>
  <c r="BH31" i="2"/>
  <c r="BG31" i="2"/>
  <c r="BE31" i="2"/>
  <c r="T31" i="2"/>
  <c r="R31" i="2"/>
  <c r="P31" i="2"/>
  <c r="BK31" i="2"/>
  <c r="BF31" i="2"/>
  <c r="BI30" i="2"/>
  <c r="BH30" i="2"/>
  <c r="BG30" i="2"/>
  <c r="BE30" i="2"/>
  <c r="T30" i="2"/>
  <c r="R30" i="2"/>
  <c r="P30" i="2"/>
  <c r="BK30" i="2"/>
  <c r="BF30" i="2"/>
  <c r="BI28" i="2"/>
  <c r="BH28" i="2"/>
  <c r="BG28" i="2"/>
  <c r="BE28" i="2"/>
  <c r="T28" i="2"/>
  <c r="R28" i="2"/>
  <c r="P28" i="2"/>
  <c r="BK28" i="2"/>
  <c r="BF28" i="2"/>
  <c r="BI27" i="2"/>
  <c r="BH27" i="2"/>
  <c r="BG27" i="2"/>
  <c r="BE27" i="2"/>
  <c r="T27" i="2"/>
  <c r="R27" i="2"/>
  <c r="P27" i="2"/>
  <c r="BK27" i="2"/>
  <c r="BF27" i="2"/>
  <c r="BI26" i="2"/>
  <c r="BH26" i="2"/>
  <c r="BG26" i="2"/>
  <c r="BE26" i="2"/>
  <c r="T26" i="2"/>
  <c r="R26" i="2"/>
  <c r="P26" i="2"/>
  <c r="BK26" i="2"/>
  <c r="BF26" i="2"/>
  <c r="T47" i="2" l="1"/>
  <c r="P29" i="2"/>
  <c r="R61" i="2"/>
  <c r="R57" i="2"/>
  <c r="T20" i="2"/>
  <c r="BK29" i="2"/>
  <c r="T29" i="2"/>
  <c r="R72" i="2"/>
  <c r="R50" i="2"/>
  <c r="P47" i="2"/>
  <c r="P57" i="2"/>
  <c r="BK47" i="2"/>
  <c r="P20" i="2"/>
  <c r="R20" i="2"/>
  <c r="R29" i="2"/>
  <c r="T50" i="2"/>
  <c r="BK57" i="2"/>
  <c r="P50" i="2"/>
  <c r="BK50" i="2"/>
  <c r="R47" i="2"/>
  <c r="T57" i="2"/>
  <c r="T61" i="2"/>
  <c r="BK61" i="2"/>
  <c r="P61" i="2"/>
  <c r="BK72" i="2"/>
  <c r="BK20" i="2"/>
  <c r="T72" i="2"/>
  <c r="P72" i="2"/>
  <c r="BK19" i="2" l="1"/>
  <c r="P19" i="2"/>
  <c r="T19" i="2"/>
  <c r="J20" i="2"/>
  <c r="J83" i="2" s="1"/>
  <c r="R19" i="2"/>
  <c r="BK18" i="2" l="1"/>
  <c r="P18" i="2"/>
  <c r="T18" i="2"/>
  <c r="R18" i="2"/>
</calcChain>
</file>

<file path=xl/sharedStrings.xml><?xml version="1.0" encoding="utf-8"?>
<sst xmlns="http://schemas.openxmlformats.org/spreadsheetml/2006/main" count="782" uniqueCount="259">
  <si>
    <t/>
  </si>
  <si>
    <t>20</t>
  </si>
  <si>
    <t>Stavba:</t>
  </si>
  <si>
    <t>Miesto:</t>
  </si>
  <si>
    <t>Dátum:</t>
  </si>
  <si>
    <t>Objednávateľ:</t>
  </si>
  <si>
    <t>Zhotoviteľ:</t>
  </si>
  <si>
    <t>Projektant:</t>
  </si>
  <si>
    <t>Spracovateľ:</t>
  </si>
  <si>
    <t>DPH</t>
  </si>
  <si>
    <t>znížená</t>
  </si>
  <si>
    <t>Kód</t>
  </si>
  <si>
    <t>Popis</t>
  </si>
  <si>
    <t>Typ</t>
  </si>
  <si>
    <t>D</t>
  </si>
  <si>
    <t>0</t>
  </si>
  <si>
    <t>1</t>
  </si>
  <si>
    <t>Objekt:</t>
  </si>
  <si>
    <t>Cena celkom [EUR]</t>
  </si>
  <si>
    <t>Náklady z rozpočtu</t>
  </si>
  <si>
    <t>-1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</si>
  <si>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</si>
  <si>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</si>
  <si>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</si>
  <si>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</si>
  <si>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</si>
  <si>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</si>
  <si>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</si>
  <si>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</si>
  <si>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</si>
  <si>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</si>
  <si>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</si>
  <si>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</si>
  <si>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</si>
  <si>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</si>
  <si>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</si>
  <si>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</si>
  <si>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</si>
  <si>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</si>
  <si>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611421221.S0</t>
  </si>
  <si>
    <t>Oprava vnútorných vápenno-cementových omietok stropov železobetónových rovných tvárnicových a klenieb, opravovaná plocha nad 5 do 10 %,hladká</t>
  </si>
  <si>
    <t>m2</t>
  </si>
  <si>
    <t>4</t>
  </si>
  <si>
    <t>2</t>
  </si>
  <si>
    <t>612421221.S0</t>
  </si>
  <si>
    <t>Oprava vnútorných vápenno-cementových omietok stien, opravovaná plocha nad 5 do 10 %,hladká</t>
  </si>
  <si>
    <t>3</t>
  </si>
  <si>
    <t>612460361.S0</t>
  </si>
  <si>
    <t>Vnútorná omietka stien vápennocementová jednovrstvová, vr.finálneho prehladenia</t>
  </si>
  <si>
    <t>612460361.S1</t>
  </si>
  <si>
    <t>Vyspravenie povrchu pod obklad</t>
  </si>
  <si>
    <t>8</t>
  </si>
  <si>
    <t>5</t>
  </si>
  <si>
    <t>612460361.S3</t>
  </si>
  <si>
    <t>Vnútorná omietka stropov vápennocementová jednovrstvová, vr.finálneho prehladenia</t>
  </si>
  <si>
    <t>10</t>
  </si>
  <si>
    <t>622481119.S</t>
  </si>
  <si>
    <t>16</t>
  </si>
  <si>
    <t>9</t>
  </si>
  <si>
    <t>26</t>
  </si>
  <si>
    <t>32</t>
  </si>
  <si>
    <t>632452611.S0</t>
  </si>
  <si>
    <t>40</t>
  </si>
  <si>
    <t>Ostatné konštrukcie a práce-búranie</t>
  </si>
  <si>
    <t>42</t>
  </si>
  <si>
    <t>44</t>
  </si>
  <si>
    <t>46</t>
  </si>
  <si>
    <t>25</t>
  </si>
  <si>
    <t>941955001.S</t>
  </si>
  <si>
    <t>Lešenie ľahké pracovné pomocné, s výškou lešeňovej podlahy do 1,20 m</t>
  </si>
  <si>
    <t>50</t>
  </si>
  <si>
    <t>952901111.S</t>
  </si>
  <si>
    <t>Vyčistenie budov pri výške podlaží do 4 m</t>
  </si>
  <si>
    <t>52</t>
  </si>
  <si>
    <t>29</t>
  </si>
  <si>
    <t>965081712.S0</t>
  </si>
  <si>
    <t>Búranie dlažieb, bez podklad. lôžka z xylolit., alebo keramických dlaždíc hr. do 10 mm,vrátane soklov</t>
  </si>
  <si>
    <t>58</t>
  </si>
  <si>
    <t>31</t>
  </si>
  <si>
    <t>968061125.S</t>
  </si>
  <si>
    <t>Vyvesenie dreveného dverného krídla do suti plochy do 2 m2, -0,02400t</t>
  </si>
  <si>
    <t>ks</t>
  </si>
  <si>
    <t>62</t>
  </si>
  <si>
    <t>37</t>
  </si>
  <si>
    <t>968072455.S</t>
  </si>
  <si>
    <t>Vybúranie kovových dverových zárubní plochy do 2 m2,  -0,07600t</t>
  </si>
  <si>
    <t>74</t>
  </si>
  <si>
    <t>974083111.S</t>
  </si>
  <si>
    <t>m</t>
  </si>
  <si>
    <t>80</t>
  </si>
  <si>
    <t>41</t>
  </si>
  <si>
    <t>978059531.S</t>
  </si>
  <si>
    <t>Odsekanie a odobratie obkladov stien z obkladačiek vnútorných vrátane podkladovej omietky nad 2 m2,  -0,06800t</t>
  </si>
  <si>
    <t>82</t>
  </si>
  <si>
    <t>979011111.S</t>
  </si>
  <si>
    <t>Zvislá doprava sutiny a vybúraných hmôt za prvé podlažie nad alebo pod základným podlažím</t>
  </si>
  <si>
    <t>t</t>
  </si>
  <si>
    <t>84</t>
  </si>
  <si>
    <t>43</t>
  </si>
  <si>
    <t>979081111.S</t>
  </si>
  <si>
    <t>Odvoz sutiny a vybúraných hmôt na skládku do 1 km</t>
  </si>
  <si>
    <t>86</t>
  </si>
  <si>
    <t>979081121.S</t>
  </si>
  <si>
    <t>Odvoz sutiny a vybúraných hmôt na skládku za každý ďalší 1 km-uvažovaný odvoz na skládku do 15km, dodávateľ nacení podľa svojich možností</t>
  </si>
  <si>
    <t>88</t>
  </si>
  <si>
    <t>45</t>
  </si>
  <si>
    <t>979082111.S</t>
  </si>
  <si>
    <t>Vnútrostavenisková doprava sutiny a vybúraných hmôt do 10 m</t>
  </si>
  <si>
    <t>90</t>
  </si>
  <si>
    <t>979082121.S</t>
  </si>
  <si>
    <t>Vnútrostavenisková doprava sutiny a vybúraných hmôt za každých ďalších 5 m</t>
  </si>
  <si>
    <t>92</t>
  </si>
  <si>
    <t>47</t>
  </si>
  <si>
    <t>979089012.S</t>
  </si>
  <si>
    <t>Poplatok za skladovanie - betón, tehly, dlaždice (17 01) ostatné</t>
  </si>
  <si>
    <t>94</t>
  </si>
  <si>
    <t>99</t>
  </si>
  <si>
    <t>Presun hmôt HSV</t>
  </si>
  <si>
    <t>999281111.S</t>
  </si>
  <si>
    <t>Presun hmôt pre opravy a údržbu objektov vrátane vonkajších plášťov výšky do 25 m</t>
  </si>
  <si>
    <t>100</t>
  </si>
  <si>
    <t>M</t>
  </si>
  <si>
    <t>120</t>
  </si>
  <si>
    <t>124</t>
  </si>
  <si>
    <t>%</t>
  </si>
  <si>
    <t>128</t>
  </si>
  <si>
    <t>130</t>
  </si>
  <si>
    <t>158</t>
  </si>
  <si>
    <t>762</t>
  </si>
  <si>
    <t>763</t>
  </si>
  <si>
    <t>Konštrukcie - drevostavby</t>
  </si>
  <si>
    <t>93</t>
  </si>
  <si>
    <t>763120010.S</t>
  </si>
  <si>
    <t>Sadrokartónová inštalačná predstena pre sanitárne zariadenia, kca CD+UD, jednoducho opláštená doskou impregnovanou H2 12,5 mm</t>
  </si>
  <si>
    <t>186</t>
  </si>
  <si>
    <t>998763401.S</t>
  </si>
  <si>
    <t>Presun hmôt pre sádrokartónové konštrukcie v stavbách (objektoch) výšky do 7 m</t>
  </si>
  <si>
    <t>188</t>
  </si>
  <si>
    <t>764</t>
  </si>
  <si>
    <t>771</t>
  </si>
  <si>
    <t>Podlahy z dlaždíc</t>
  </si>
  <si>
    <t>119</t>
  </si>
  <si>
    <t>771415004</t>
  </si>
  <si>
    <t>Montáž soklíkov z obkladačiek do tmelu</t>
  </si>
  <si>
    <t>238</t>
  </si>
  <si>
    <t>771541115</t>
  </si>
  <si>
    <t>Montáž podláh z obkladačiek keramických kladených do tmelu</t>
  </si>
  <si>
    <t>240</t>
  </si>
  <si>
    <t>121</t>
  </si>
  <si>
    <t>597865PC01</t>
  </si>
  <si>
    <t>Keramická dlažba  - podľa špecifikácie investora!</t>
  </si>
  <si>
    <t>242</t>
  </si>
  <si>
    <t>244</t>
  </si>
  <si>
    <t>998771202.S</t>
  </si>
  <si>
    <t>Presun hmôt pre podlahy z dlaždíc v objektoch výšky nad 6 do 12 m</t>
  </si>
  <si>
    <t>248</t>
  </si>
  <si>
    <t>783</t>
  </si>
  <si>
    <t>Nátery</t>
  </si>
  <si>
    <t>783801812.S</t>
  </si>
  <si>
    <t>Odstránenie starých náterov z omietok oškrabaním s obrúsením stien</t>
  </si>
  <si>
    <t>256</t>
  </si>
  <si>
    <t>784</t>
  </si>
  <si>
    <t>Dokončovacie práce - maľby</t>
  </si>
  <si>
    <t>129</t>
  </si>
  <si>
    <t>784402801.S</t>
  </si>
  <si>
    <t>Odstránenie malieb oškrabaním, výšky do 3,80 m, -0,0003 t</t>
  </si>
  <si>
    <t>258</t>
  </si>
  <si>
    <t>784410100</t>
  </si>
  <si>
    <t>Penetrovanie jednonásobné jemnozrnných podkladov výšky do 3, 80 m</t>
  </si>
  <si>
    <t>260</t>
  </si>
  <si>
    <t>131</t>
  </si>
  <si>
    <t>784452271</t>
  </si>
  <si>
    <t>Maľby z maliarskych zmesí  dvojnásobné základné na podklad jemnozrnný výšky do 3, 80 m</t>
  </si>
  <si>
    <t>262</t>
  </si>
  <si>
    <t>OST</t>
  </si>
  <si>
    <t>Zdravotechnické inštalácie</t>
  </si>
  <si>
    <t>262144</t>
  </si>
  <si>
    <t>143</t>
  </si>
  <si>
    <t>612403399.S</t>
  </si>
  <si>
    <t>Hrubá výplň rýh na stenách akoukoľvek maltou, akejkoľvek šírky ryhy</t>
  </si>
  <si>
    <t>286</t>
  </si>
  <si>
    <t>292</t>
  </si>
  <si>
    <t>294</t>
  </si>
  <si>
    <t>974031142.S</t>
  </si>
  <si>
    <t>Vysekávanie rýh v akomkoľvek murive tehlovom na akúkoľvek maltu do hĺbky 70 mm a š. do 70 mm,  -0,00900t</t>
  </si>
  <si>
    <t>316</t>
  </si>
  <si>
    <t>322</t>
  </si>
  <si>
    <t>332</t>
  </si>
  <si>
    <t>378</t>
  </si>
  <si>
    <t>380</t>
  </si>
  <si>
    <t>382</t>
  </si>
  <si>
    <t>243</t>
  </si>
  <si>
    <t>721290111.S</t>
  </si>
  <si>
    <t>Ostatné - skúška tesnosti kanalizácie v objektoch vodou do DN 125</t>
  </si>
  <si>
    <t>486</t>
  </si>
  <si>
    <t>998721201.S</t>
  </si>
  <si>
    <t>Presun hmôt pre vnútornú kanalizáciu v objektoch výšky do 6 m</t>
  </si>
  <si>
    <t>488</t>
  </si>
  <si>
    <t>722290226.S</t>
  </si>
  <si>
    <t>Tlaková skúška vodovodného potrubia závitového do DN 50</t>
  </si>
  <si>
    <t>584</t>
  </si>
  <si>
    <t>293</t>
  </si>
  <si>
    <t>722290234.S</t>
  </si>
  <si>
    <t>Prepláchnutie a dezinfekcia vodovodného potrubia do DN 80</t>
  </si>
  <si>
    <t>586</t>
  </si>
  <si>
    <t>998722201.S</t>
  </si>
  <si>
    <t>Presun hmôt pre vnútorný vodovod v objektoch výšky do 6 m</t>
  </si>
  <si>
    <t>588</t>
  </si>
  <si>
    <t>súb.</t>
  </si>
  <si>
    <t>725333360.S</t>
  </si>
  <si>
    <t>644</t>
  </si>
  <si>
    <t>725820810.S</t>
  </si>
  <si>
    <t>Demontáž batérie drezovej, umývadlovej nástennej,  -0,0026t</t>
  </si>
  <si>
    <t>664</t>
  </si>
  <si>
    <t>OST_E</t>
  </si>
  <si>
    <t>Elektroinštalácie</t>
  </si>
  <si>
    <t>hod</t>
  </si>
  <si>
    <t>377</t>
  </si>
  <si>
    <t>ELVN39</t>
  </si>
  <si>
    <t>zisť. Skut. Stavu</t>
  </si>
  <si>
    <t>754</t>
  </si>
  <si>
    <t>ELVN40</t>
  </si>
  <si>
    <t>demontáže</t>
  </si>
  <si>
    <t>756</t>
  </si>
  <si>
    <t>379</t>
  </si>
  <si>
    <t>ELVN41</t>
  </si>
  <si>
    <t>úprava jestv, elektrinštal</t>
  </si>
  <si>
    <t>758</t>
  </si>
  <si>
    <t>ELVN43</t>
  </si>
  <si>
    <t>zabezp. Vyp stavu</t>
  </si>
  <si>
    <t>760</t>
  </si>
  <si>
    <t>381</t>
  </si>
  <si>
    <t>ELVN44</t>
  </si>
  <si>
    <t>východzia revízia</t>
  </si>
  <si>
    <t>ELVN45</t>
  </si>
  <si>
    <t>preberacie konanie</t>
  </si>
  <si>
    <t>383</t>
  </si>
  <si>
    <t>ELEVN46</t>
  </si>
  <si>
    <t>Úradná skúška</t>
  </si>
  <si>
    <t>kpl</t>
  </si>
  <si>
    <t>1740072790</t>
  </si>
  <si>
    <t>610991111.S</t>
  </si>
  <si>
    <t>Zakrývanie výplní vnútorných okenných otvorov, predmetov a konštrukcií</t>
  </si>
  <si>
    <t>Kuchyňa 1NP</t>
  </si>
  <si>
    <t>Potiahnutie vnutornych stien sklotextílnou mriežkou s celoplošným prilepením</t>
  </si>
  <si>
    <t>Cementová samonivelizačná stierka, pevnosti v tlaku 20 MPa, hr. Do 10 mm,hrúbka sa upresní podľa skutkového stavu a potreby po vybúraní nášlap.vrstiev</t>
  </si>
  <si>
    <t>Rezanie stien z keramickych tvarnic</t>
  </si>
  <si>
    <t>979011201</t>
  </si>
  <si>
    <t>Plastový sklz na stavebnú suť výšky do 10 m - montáž</t>
  </si>
  <si>
    <t>979011231</t>
  </si>
  <si>
    <t>Demontáž sklzu na stavebnú suť výšky do 10 m</t>
  </si>
  <si>
    <t>Demontáž výlevky keramickej voľne stojacej bez výtokovej armatúry</t>
  </si>
  <si>
    <t>Uprava rozvodov vody a kanalizacie pre novu kuchynsku linku</t>
  </si>
  <si>
    <t>00000000000</t>
  </si>
  <si>
    <t>Rekonštrukcia priestorov kuchynky Olejkarska 1 BA</t>
  </si>
  <si>
    <t>Bratislava</t>
  </si>
  <si>
    <t>ELVN42</t>
  </si>
  <si>
    <t>Svietidlla vr montaze</t>
  </si>
  <si>
    <t>DPB,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</si>
</sst>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000"/>
    <numFmt numFmtId="166" formatCode="#,##0.000"/>
    <numFmt numFmtId="167" formatCode="0.000"/>
  </numFmts>
  <fonts count="17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b/>
      <sz val="14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9"/>
      <name val="Arial CE"/>
      <family val="2"/>
      <charset val="238"/>
    </font>
    <font>
      <b/>
      <sz val="10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D2D2D2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/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0" fillId="0" borderId="7" xfId="0" applyBorder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Protection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10" fillId="0" borderId="0" xfId="0" applyNumberFormat="1" applyFont="1" applyAlignment="1"/>
    <xf numFmtId="165" fontId="11" fillId="0" borderId="7" xfId="0" applyNumberFormat="1" applyFont="1" applyBorder="1" applyAlignment="1"/>
    <xf numFmtId="165" fontId="11" fillId="0" borderId="8" xfId="0" applyNumberFormat="1" applyFont="1" applyBorder="1" applyAlignment="1"/>
    <xf numFmtId="166" fontId="12" fillId="0" borderId="0" xfId="0" applyNumberFormat="1" applyFont="1" applyAlignment="1">
      <alignment vertical="center"/>
    </xf>
    <xf numFmtId="0" fontId="6" fillId="0" borderId="3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6" fontId="4" fillId="0" borderId="0" xfId="0" applyNumberFormat="1" applyFont="1" applyAlignment="1"/>
    <xf numFmtId="0" fontId="6" fillId="0" borderId="9" xfId="0" applyFont="1" applyBorder="1" applyAlignment="1"/>
    <xf numFmtId="0" fontId="6" fillId="0" borderId="0" xfId="0" applyFont="1" applyBorder="1" applyAlignment="1"/>
    <xf numFmtId="165" fontId="6" fillId="0" borderId="0" xfId="0" applyNumberFormat="1" applyFont="1" applyBorder="1" applyAlignment="1"/>
    <xf numFmtId="165" fontId="6" fillId="0" borderId="10" xfId="0" applyNumberFormat="1" applyFont="1" applyBorder="1" applyAlignment="1"/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166" fontId="8" fillId="0" borderId="17" xfId="0" applyNumberFormat="1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9" fillId="0" borderId="9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65" fontId="9" fillId="0" borderId="0" xfId="0" applyNumberFormat="1" applyFont="1" applyBorder="1" applyAlignment="1">
      <alignment vertical="center"/>
    </xf>
    <xf numFmtId="165" fontId="9" fillId="0" borderId="10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0" fontId="13" fillId="0" borderId="17" xfId="0" applyFont="1" applyBorder="1" applyAlignment="1" applyProtection="1">
      <alignment horizontal="center" vertical="center"/>
      <protection locked="0"/>
    </xf>
    <xf numFmtId="49" fontId="13" fillId="0" borderId="17" xfId="0" applyNumberFormat="1" applyFont="1" applyBorder="1" applyAlignment="1" applyProtection="1">
      <alignment horizontal="left" vertical="center" wrapText="1"/>
      <protection locked="0"/>
    </xf>
    <xf numFmtId="0" fontId="13" fillId="0" borderId="17" xfId="0" applyFont="1" applyBorder="1" applyAlignment="1" applyProtection="1">
      <alignment horizontal="left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166" fontId="13" fillId="0" borderId="17" xfId="0" applyNumberFormat="1" applyFont="1" applyBorder="1" applyAlignment="1" applyProtection="1">
      <alignment vertical="center"/>
      <protection locked="0"/>
    </xf>
    <xf numFmtId="0" fontId="14" fillId="0" borderId="17" xfId="0" applyFont="1" applyBorder="1" applyAlignment="1" applyProtection="1">
      <alignment vertical="center"/>
      <protection locked="0"/>
    </xf>
    <xf numFmtId="0" fontId="13" fillId="0" borderId="9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165" fontId="9" fillId="0" borderId="15" xfId="0" applyNumberFormat="1" applyFont="1" applyBorder="1" applyAlignment="1">
      <alignment vertical="center"/>
    </xf>
    <xf numFmtId="165" fontId="9" fillId="0" borderId="16" xfId="0" applyNumberFormat="1" applyFont="1" applyBorder="1" applyAlignment="1">
      <alignment vertical="center"/>
    </xf>
    <xf numFmtId="167" fontId="0" fillId="0" borderId="3" xfId="0" applyNumberFormat="1" applyFont="1" applyBorder="1" applyAlignment="1">
      <alignment vertical="center"/>
    </xf>
    <xf numFmtId="167" fontId="14" fillId="0" borderId="3" xfId="0" applyNumberFormat="1" applyFont="1" applyBorder="1" applyAlignment="1">
      <alignment vertical="center"/>
    </xf>
    <xf numFmtId="166" fontId="16" fillId="0" borderId="0" xfId="0" applyNumberFormat="1" applyFont="1"/>
    <xf numFmtId="0" fontId="0" fillId="0" borderId="0" xfId="0" applyFont="1" applyAlignment="1">
      <alignment vertical="center"/>
    </xf>
    <xf numFmtId="0" fontId="15" fillId="0" borderId="17" xfId="0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center" wrapText="1"/>
    </xf>
    <xf numFmtId="166" fontId="15" fillId="0" borderId="17" xfId="0" applyNumberFormat="1" applyFont="1" applyBorder="1" applyAlignment="1">
      <alignment vertical="center"/>
    </xf>
    <xf numFmtId="4" fontId="15" fillId="0" borderId="17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Font="1" applyAlignment="1">
      <alignment vertical="center"/>
    </xf>
    <xf numFmtId="49" fontId="8" fillId="0" borderId="17" xfId="0" applyNumberFormat="1" applyFont="1" applyBorder="1" applyAlignment="1" applyProtection="1">
      <alignment horizontal="left" vertical="center" wrapText="1"/>
    </xf>
    <xf numFmtId="0" fontId="8" fillId="0" borderId="17" xfId="0" applyFont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</cellXfs>
  <cellStyles count="1"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3"/>
  <sheetViews>
    <sheetView showGridLines="0" tabSelected="1" workbookViewId="0">
      <selection activeCell="I21" sqref="I21:J80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31" x14ac:dyDescent="0.2">
      <c r="A1" s="25"/>
    </row>
    <row r="4" spans="1:31" s="2" customFormat="1" ht="6.95" customHeight="1" x14ac:dyDescent="0.2">
      <c r="A4" s="10"/>
      <c r="B4" s="15"/>
      <c r="C4" s="16"/>
      <c r="D4" s="16"/>
      <c r="E4" s="16"/>
      <c r="F4" s="16"/>
      <c r="G4" s="16"/>
      <c r="H4" s="16"/>
      <c r="I4" s="16"/>
      <c r="J4" s="16"/>
      <c r="K4" s="16"/>
      <c r="L4" s="12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s="2" customFormat="1" ht="24.95" customHeight="1" x14ac:dyDescent="0.2">
      <c r="A5" s="10"/>
      <c r="B5" s="11"/>
      <c r="C5" s="6" t="s">
        <v>21</v>
      </c>
      <c r="D5" s="10"/>
      <c r="E5" s="10"/>
      <c r="F5" s="10"/>
      <c r="G5" s="10"/>
      <c r="H5" s="10"/>
      <c r="I5" s="10"/>
      <c r="J5" s="10"/>
      <c r="K5" s="10"/>
      <c r="L5" s="12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s="2" customFormat="1" ht="6.95" customHeight="1" x14ac:dyDescent="0.2">
      <c r="A6" s="10"/>
      <c r="B6" s="11"/>
      <c r="C6" s="10"/>
      <c r="D6" s="10"/>
      <c r="E6" s="10"/>
      <c r="F6" s="10"/>
      <c r="G6" s="10"/>
      <c r="H6" s="10"/>
      <c r="I6" s="10"/>
      <c r="J6" s="10"/>
      <c r="K6" s="10"/>
      <c r="L6" s="12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2" customFormat="1" ht="12" customHeight="1" x14ac:dyDescent="0.2">
      <c r="A7" s="10"/>
      <c r="B7" s="11"/>
      <c r="C7" s="8" t="s">
        <v>2</v>
      </c>
      <c r="D7" s="10"/>
      <c r="E7" s="10"/>
      <c r="F7" s="10"/>
      <c r="G7" s="10"/>
      <c r="H7" s="10"/>
      <c r="I7" s="10"/>
      <c r="J7" s="10"/>
      <c r="K7" s="10"/>
      <c r="L7" s="12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s="2" customFormat="1" ht="16.5" customHeight="1" x14ac:dyDescent="0.2">
      <c r="A8" s="10"/>
      <c r="B8" s="11"/>
      <c r="C8" s="10"/>
      <c r="D8" s="10"/>
      <c r="E8" s="89" t="s">
        <v>254</v>
      </c>
      <c r="F8" s="90"/>
      <c r="G8" s="90"/>
      <c r="H8" s="90"/>
      <c r="I8" s="10"/>
      <c r="J8" s="10"/>
      <c r="K8" s="10"/>
      <c r="L8" s="12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s="2" customFormat="1" ht="12" customHeight="1" x14ac:dyDescent="0.2">
      <c r="A9" s="10"/>
      <c r="B9" s="11"/>
      <c r="C9" s="8" t="s">
        <v>17</v>
      </c>
      <c r="D9" s="10"/>
      <c r="E9" s="10"/>
      <c r="F9" s="10"/>
      <c r="G9" s="10"/>
      <c r="H9" s="10"/>
      <c r="I9" s="10"/>
      <c r="J9" s="10"/>
      <c r="K9" s="10"/>
      <c r="L9" s="12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s="2" customFormat="1" ht="16.5" customHeight="1" x14ac:dyDescent="0.2">
      <c r="A10" s="10"/>
      <c r="B10" s="11"/>
      <c r="C10" s="10"/>
      <c r="D10" s="10"/>
      <c r="E10" s="91" t="s">
        <v>243</v>
      </c>
      <c r="F10" s="92"/>
      <c r="G10" s="92"/>
      <c r="H10" s="92"/>
      <c r="I10" s="10"/>
      <c r="J10" s="10"/>
      <c r="K10" s="10"/>
      <c r="L10" s="12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s="2" customFormat="1" ht="6.95" customHeight="1" x14ac:dyDescent="0.2">
      <c r="A11" s="10"/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2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s="2" customFormat="1" ht="12" customHeight="1" x14ac:dyDescent="0.2">
      <c r="A12" s="10"/>
      <c r="B12" s="11"/>
      <c r="C12" s="8" t="s">
        <v>3</v>
      </c>
      <c r="D12" s="10"/>
      <c r="E12" s="10"/>
      <c r="F12" s="7" t="s">
        <v>255</v>
      </c>
      <c r="G12" s="10"/>
      <c r="H12" s="10"/>
      <c r="I12" s="8" t="s">
        <v>4</v>
      </c>
      <c r="J12" s="17"/>
      <c r="K12" s="10"/>
      <c r="L12" s="12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s="2" customFormat="1" ht="6.95" customHeight="1" x14ac:dyDescent="0.2">
      <c r="A13" s="10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2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s="2" customFormat="1" ht="15.2" customHeight="1" x14ac:dyDescent="0.2">
      <c r="A14" s="10"/>
      <c r="B14" s="11"/>
      <c r="C14" s="8" t="s">
        <v>5</v>
      </c>
      <c r="D14" s="10"/>
      <c r="E14" s="10"/>
      <c r="F14" s="7" t="s">
        <v>258</v>
      </c>
      <c r="G14" s="10"/>
      <c r="H14" s="10"/>
      <c r="I14" s="8" t="s">
        <v>7</v>
      </c>
      <c r="J14" s="9"/>
      <c r="K14" s="10"/>
      <c r="L14" s="12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s="2" customFormat="1" ht="15.2" customHeight="1" x14ac:dyDescent="0.2">
      <c r="A15" s="10"/>
      <c r="B15" s="11"/>
      <c r="C15" s="8" t="s">
        <v>6</v>
      </c>
      <c r="D15" s="10"/>
      <c r="E15" s="10"/>
      <c r="F15" s="7"/>
      <c r="G15" s="10"/>
      <c r="H15" s="10"/>
      <c r="I15" s="8" t="s">
        <v>8</v>
      </c>
      <c r="J15" s="9"/>
      <c r="K15" s="10"/>
      <c r="L15" s="12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s="2" customFormat="1" ht="10.35" customHeight="1" x14ac:dyDescent="0.2">
      <c r="A16" s="10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2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65" s="3" customFormat="1" ht="29.25" customHeight="1" x14ac:dyDescent="0.2">
      <c r="A17" s="26"/>
      <c r="B17" s="27"/>
      <c r="C17" s="28" t="s">
        <v>22</v>
      </c>
      <c r="D17" s="29" t="s">
        <v>13</v>
      </c>
      <c r="E17" s="29" t="s">
        <v>11</v>
      </c>
      <c r="F17" s="29" t="s">
        <v>12</v>
      </c>
      <c r="G17" s="29" t="s">
        <v>23</v>
      </c>
      <c r="H17" s="29" t="s">
        <v>24</v>
      </c>
      <c r="I17" s="29" t="s">
        <v>25</v>
      </c>
      <c r="J17" s="30" t="s">
        <v>18</v>
      </c>
      <c r="K17" s="31" t="s">
        <v>26</v>
      </c>
      <c r="L17" s="32"/>
      <c r="M17" s="19" t="s">
        <v>0</v>
      </c>
      <c r="N17" s="20" t="s">
        <v>9</v>
      </c>
      <c r="O17" s="20" t="s">
        <v>27</v>
      </c>
      <c r="P17" s="20" t="s">
        <v>28</v>
      </c>
      <c r="Q17" s="20" t="s">
        <v>29</v>
      </c>
      <c r="R17" s="20" t="s">
        <v>30</v>
      </c>
      <c r="S17" s="20" t="s">
        <v>31</v>
      </c>
      <c r="T17" s="21" t="s">
        <v>32</v>
      </c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65" s="2" customFormat="1" ht="22.9" customHeight="1" x14ac:dyDescent="0.25">
      <c r="A18" s="10"/>
      <c r="B18" s="11"/>
      <c r="C18" s="24" t="s">
        <v>19</v>
      </c>
      <c r="D18" s="10"/>
      <c r="E18" s="10"/>
      <c r="F18" s="10"/>
      <c r="G18" s="10"/>
      <c r="H18" s="10"/>
      <c r="I18" s="10"/>
      <c r="J18" s="33"/>
      <c r="K18" s="10"/>
      <c r="L18" s="11"/>
      <c r="M18" s="22"/>
      <c r="N18" s="18"/>
      <c r="O18" s="23"/>
      <c r="P18" s="34" t="e">
        <f>P19+#REF!+P61+P72</f>
        <v>#REF!</v>
      </c>
      <c r="Q18" s="23"/>
      <c r="R18" s="34" t="e">
        <f>R19+#REF!+R61+R72</f>
        <v>#REF!</v>
      </c>
      <c r="S18" s="23"/>
      <c r="T18" s="35" t="e">
        <f>T19+#REF!+T61+T72</f>
        <v>#REF!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T18" s="5" t="s">
        <v>14</v>
      </c>
      <c r="AU18" s="5" t="s">
        <v>20</v>
      </c>
      <c r="BK18" s="36" t="e">
        <f>BK19+#REF!+BK61+BK72</f>
        <v>#REF!</v>
      </c>
    </row>
    <row r="19" spans="1:65" s="4" customFormat="1" ht="25.9" customHeight="1" x14ac:dyDescent="0.2">
      <c r="B19" s="37"/>
      <c r="D19" s="38" t="s">
        <v>14</v>
      </c>
      <c r="E19" s="39" t="s">
        <v>33</v>
      </c>
      <c r="F19" s="39" t="s">
        <v>34</v>
      </c>
      <c r="J19" s="40"/>
      <c r="L19" s="37"/>
      <c r="M19" s="41"/>
      <c r="N19" s="42"/>
      <c r="O19" s="42"/>
      <c r="P19" s="43">
        <f>P20+P29+P45</f>
        <v>0</v>
      </c>
      <c r="Q19" s="42"/>
      <c r="R19" s="43">
        <f>R20+R29+R45</f>
        <v>0</v>
      </c>
      <c r="S19" s="42"/>
      <c r="T19" s="44">
        <f>T20+T29+T45</f>
        <v>0</v>
      </c>
      <c r="AR19" s="38" t="s">
        <v>16</v>
      </c>
      <c r="AT19" s="45" t="s">
        <v>14</v>
      </c>
      <c r="AU19" s="45" t="s">
        <v>15</v>
      </c>
      <c r="AY19" s="38" t="s">
        <v>35</v>
      </c>
      <c r="BK19" s="46">
        <f>BK20+BK29+BK45</f>
        <v>0</v>
      </c>
    </row>
    <row r="20" spans="1:65" s="4" customFormat="1" ht="22.9" customHeight="1" x14ac:dyDescent="0.2">
      <c r="B20" s="37"/>
      <c r="D20" s="38" t="s">
        <v>14</v>
      </c>
      <c r="E20" s="47" t="s">
        <v>36</v>
      </c>
      <c r="F20" s="47" t="s">
        <v>37</v>
      </c>
      <c r="J20" s="48">
        <f>BK20</f>
        <v>0</v>
      </c>
      <c r="L20" s="37"/>
      <c r="M20" s="41"/>
      <c r="N20" s="42"/>
      <c r="O20" s="42"/>
      <c r="P20" s="43">
        <f>SUM(P22:P28)</f>
        <v>0</v>
      </c>
      <c r="Q20" s="42"/>
      <c r="R20" s="43">
        <f>SUM(R22:R28)</f>
        <v>0</v>
      </c>
      <c r="S20" s="42"/>
      <c r="T20" s="44">
        <f>SUM(T22:T28)</f>
        <v>0</v>
      </c>
      <c r="AR20" s="38" t="s">
        <v>16</v>
      </c>
      <c r="AT20" s="45" t="s">
        <v>14</v>
      </c>
      <c r="AU20" s="45" t="s">
        <v>16</v>
      </c>
      <c r="AY20" s="38" t="s">
        <v>35</v>
      </c>
      <c r="BK20" s="46">
        <f>SUM(BK22:BK28)</f>
        <v>0</v>
      </c>
    </row>
    <row r="21" spans="1:65" s="4" customFormat="1" ht="22.9" customHeight="1" x14ac:dyDescent="0.2">
      <c r="B21" s="37"/>
      <c r="C21" s="79" t="s">
        <v>16</v>
      </c>
      <c r="D21" s="79" t="s">
        <v>38</v>
      </c>
      <c r="E21" s="80" t="s">
        <v>241</v>
      </c>
      <c r="F21" s="81" t="s">
        <v>242</v>
      </c>
      <c r="G21" s="82" t="s">
        <v>41</v>
      </c>
      <c r="H21" s="83">
        <v>50</v>
      </c>
      <c r="I21" s="84"/>
      <c r="J21" s="84"/>
      <c r="K21" s="85"/>
      <c r="L21" s="37"/>
      <c r="M21" s="41"/>
      <c r="N21" s="42"/>
      <c r="O21" s="42"/>
      <c r="P21" s="43"/>
      <c r="Q21" s="42"/>
      <c r="R21" s="43"/>
      <c r="S21" s="42"/>
      <c r="T21" s="44"/>
      <c r="AR21" s="38"/>
      <c r="AT21" s="45"/>
      <c r="AU21" s="45"/>
      <c r="AY21" s="38"/>
      <c r="BK21" s="46"/>
    </row>
    <row r="22" spans="1:65" s="2" customFormat="1" ht="36" customHeight="1" x14ac:dyDescent="0.2">
      <c r="A22" s="10"/>
      <c r="B22" s="49"/>
      <c r="C22" s="50" t="s">
        <v>16</v>
      </c>
      <c r="D22" s="50" t="s">
        <v>38</v>
      </c>
      <c r="E22" s="51" t="s">
        <v>39</v>
      </c>
      <c r="F22" s="52" t="s">
        <v>40</v>
      </c>
      <c r="G22" s="53" t="s">
        <v>41</v>
      </c>
      <c r="H22" s="54">
        <v>27.31</v>
      </c>
      <c r="I22" s="54"/>
      <c r="J22" s="54"/>
      <c r="K22" s="55"/>
      <c r="L22" s="75"/>
      <c r="M22" s="56" t="s">
        <v>0</v>
      </c>
      <c r="N22" s="57" t="s">
        <v>10</v>
      </c>
      <c r="O22" s="58">
        <v>0</v>
      </c>
      <c r="P22" s="58">
        <f t="shared" ref="P22:P28" si="0">O22*H22</f>
        <v>0</v>
      </c>
      <c r="Q22" s="58">
        <v>0</v>
      </c>
      <c r="R22" s="58">
        <f t="shared" ref="R22:R28" si="1">Q22*H22</f>
        <v>0</v>
      </c>
      <c r="S22" s="58">
        <v>0</v>
      </c>
      <c r="T22" s="59">
        <f t="shared" ref="T22:T28" si="2">S22*H22</f>
        <v>0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R22" s="60" t="s">
        <v>42</v>
      </c>
      <c r="AT22" s="60" t="s">
        <v>38</v>
      </c>
      <c r="AU22" s="60" t="s">
        <v>43</v>
      </c>
      <c r="AY22" s="5" t="s">
        <v>35</v>
      </c>
      <c r="BE22" s="61">
        <f t="shared" ref="BE22:BE28" si="3">IF(N22="základná",J22,0)</f>
        <v>0</v>
      </c>
      <c r="BF22" s="61">
        <f t="shared" ref="BF22:BF28" si="4">IF(N22="znížená",J22,0)</f>
        <v>0</v>
      </c>
      <c r="BG22" s="61">
        <f t="shared" ref="BG22:BG28" si="5">IF(N22="zákl. prenesená",J22,0)</f>
        <v>0</v>
      </c>
      <c r="BH22" s="61">
        <f t="shared" ref="BH22:BH28" si="6">IF(N22="zníž. prenesená",J22,0)</f>
        <v>0</v>
      </c>
      <c r="BI22" s="61">
        <f t="shared" ref="BI22:BI28" si="7">IF(N22="nulová",J22,0)</f>
        <v>0</v>
      </c>
      <c r="BJ22" s="5" t="s">
        <v>43</v>
      </c>
      <c r="BK22" s="62">
        <f t="shared" ref="BK22:BK28" si="8">ROUND(I22*H22,3)</f>
        <v>0</v>
      </c>
      <c r="BL22" s="5" t="s">
        <v>42</v>
      </c>
      <c r="BM22" s="60" t="s">
        <v>43</v>
      </c>
    </row>
    <row r="23" spans="1:65" s="2" customFormat="1" ht="24" customHeight="1" x14ac:dyDescent="0.2">
      <c r="A23" s="10"/>
      <c r="B23" s="49"/>
      <c r="C23" s="50" t="s">
        <v>43</v>
      </c>
      <c r="D23" s="50" t="s">
        <v>38</v>
      </c>
      <c r="E23" s="51" t="s">
        <v>44</v>
      </c>
      <c r="F23" s="52" t="s">
        <v>45</v>
      </c>
      <c r="G23" s="53" t="s">
        <v>41</v>
      </c>
      <c r="H23" s="54">
        <v>62.7</v>
      </c>
      <c r="I23" s="54"/>
      <c r="J23" s="54"/>
      <c r="K23" s="55"/>
      <c r="L23" s="75"/>
      <c r="M23" s="56" t="s">
        <v>0</v>
      </c>
      <c r="N23" s="57" t="s">
        <v>10</v>
      </c>
      <c r="O23" s="58">
        <v>0</v>
      </c>
      <c r="P23" s="58">
        <f t="shared" si="0"/>
        <v>0</v>
      </c>
      <c r="Q23" s="58">
        <v>0</v>
      </c>
      <c r="R23" s="58">
        <f t="shared" si="1"/>
        <v>0</v>
      </c>
      <c r="S23" s="58">
        <v>0</v>
      </c>
      <c r="T23" s="59">
        <f t="shared" si="2"/>
        <v>0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R23" s="60" t="s">
        <v>42</v>
      </c>
      <c r="AT23" s="60" t="s">
        <v>38</v>
      </c>
      <c r="AU23" s="60" t="s">
        <v>43</v>
      </c>
      <c r="AY23" s="5" t="s">
        <v>35</v>
      </c>
      <c r="BE23" s="61">
        <f t="shared" si="3"/>
        <v>0</v>
      </c>
      <c r="BF23" s="61">
        <f t="shared" si="4"/>
        <v>0</v>
      </c>
      <c r="BG23" s="61">
        <f t="shared" si="5"/>
        <v>0</v>
      </c>
      <c r="BH23" s="61">
        <f t="shared" si="6"/>
        <v>0</v>
      </c>
      <c r="BI23" s="61">
        <f t="shared" si="7"/>
        <v>0</v>
      </c>
      <c r="BJ23" s="5" t="s">
        <v>43</v>
      </c>
      <c r="BK23" s="62">
        <f t="shared" si="8"/>
        <v>0</v>
      </c>
      <c r="BL23" s="5" t="s">
        <v>42</v>
      </c>
      <c r="BM23" s="60" t="s">
        <v>42</v>
      </c>
    </row>
    <row r="24" spans="1:65" s="2" customFormat="1" ht="24" customHeight="1" x14ac:dyDescent="0.2">
      <c r="A24" s="10"/>
      <c r="B24" s="49"/>
      <c r="C24" s="50" t="s">
        <v>46</v>
      </c>
      <c r="D24" s="50" t="s">
        <v>38</v>
      </c>
      <c r="E24" s="51" t="s">
        <v>47</v>
      </c>
      <c r="F24" s="52" t="s">
        <v>48</v>
      </c>
      <c r="G24" s="53" t="s">
        <v>41</v>
      </c>
      <c r="H24" s="54">
        <v>62.7</v>
      </c>
      <c r="I24" s="54"/>
      <c r="J24" s="54"/>
      <c r="K24" s="55"/>
      <c r="L24" s="75"/>
      <c r="M24" s="56" t="s">
        <v>0</v>
      </c>
      <c r="N24" s="57" t="s">
        <v>10</v>
      </c>
      <c r="O24" s="58">
        <v>0</v>
      </c>
      <c r="P24" s="58">
        <f t="shared" si="0"/>
        <v>0</v>
      </c>
      <c r="Q24" s="58">
        <v>0</v>
      </c>
      <c r="R24" s="58">
        <f t="shared" si="1"/>
        <v>0</v>
      </c>
      <c r="S24" s="58">
        <v>0</v>
      </c>
      <c r="T24" s="59">
        <f t="shared" si="2"/>
        <v>0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R24" s="60" t="s">
        <v>42</v>
      </c>
      <c r="AT24" s="60" t="s">
        <v>38</v>
      </c>
      <c r="AU24" s="60" t="s">
        <v>43</v>
      </c>
      <c r="AY24" s="5" t="s">
        <v>35</v>
      </c>
      <c r="BE24" s="61">
        <f t="shared" si="3"/>
        <v>0</v>
      </c>
      <c r="BF24" s="61">
        <f t="shared" si="4"/>
        <v>0</v>
      </c>
      <c r="BG24" s="61">
        <f t="shared" si="5"/>
        <v>0</v>
      </c>
      <c r="BH24" s="61">
        <f t="shared" si="6"/>
        <v>0</v>
      </c>
      <c r="BI24" s="61">
        <f t="shared" si="7"/>
        <v>0</v>
      </c>
      <c r="BJ24" s="5" t="s">
        <v>43</v>
      </c>
      <c r="BK24" s="62">
        <f t="shared" si="8"/>
        <v>0</v>
      </c>
      <c r="BL24" s="5" t="s">
        <v>42</v>
      </c>
      <c r="BM24" s="60" t="s">
        <v>36</v>
      </c>
    </row>
    <row r="25" spans="1:65" s="2" customFormat="1" ht="16.5" customHeight="1" x14ac:dyDescent="0.2">
      <c r="A25" s="10"/>
      <c r="B25" s="49"/>
      <c r="C25" s="50" t="s">
        <v>42</v>
      </c>
      <c r="D25" s="50" t="s">
        <v>38</v>
      </c>
      <c r="E25" s="51" t="s">
        <v>49</v>
      </c>
      <c r="F25" s="52" t="s">
        <v>50</v>
      </c>
      <c r="G25" s="53" t="s">
        <v>41</v>
      </c>
      <c r="H25" s="54">
        <v>22.8</v>
      </c>
      <c r="I25" s="54"/>
      <c r="J25" s="54"/>
      <c r="K25" s="55"/>
      <c r="L25" s="75"/>
      <c r="M25" s="56" t="s">
        <v>0</v>
      </c>
      <c r="N25" s="57" t="s">
        <v>10</v>
      </c>
      <c r="O25" s="58">
        <v>0</v>
      </c>
      <c r="P25" s="58">
        <f t="shared" si="0"/>
        <v>0</v>
      </c>
      <c r="Q25" s="58">
        <v>0</v>
      </c>
      <c r="R25" s="58">
        <f t="shared" si="1"/>
        <v>0</v>
      </c>
      <c r="S25" s="58">
        <v>0</v>
      </c>
      <c r="T25" s="59">
        <f t="shared" si="2"/>
        <v>0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R25" s="60" t="s">
        <v>42</v>
      </c>
      <c r="AT25" s="60" t="s">
        <v>38</v>
      </c>
      <c r="AU25" s="60" t="s">
        <v>43</v>
      </c>
      <c r="AY25" s="5" t="s">
        <v>35</v>
      </c>
      <c r="BE25" s="61">
        <f t="shared" si="3"/>
        <v>0</v>
      </c>
      <c r="BF25" s="61">
        <f t="shared" si="4"/>
        <v>0</v>
      </c>
      <c r="BG25" s="61">
        <f t="shared" si="5"/>
        <v>0</v>
      </c>
      <c r="BH25" s="61">
        <f t="shared" si="6"/>
        <v>0</v>
      </c>
      <c r="BI25" s="61">
        <f t="shared" si="7"/>
        <v>0</v>
      </c>
      <c r="BJ25" s="5" t="s">
        <v>43</v>
      </c>
      <c r="BK25" s="62">
        <f t="shared" si="8"/>
        <v>0</v>
      </c>
      <c r="BL25" s="5" t="s">
        <v>42</v>
      </c>
      <c r="BM25" s="60" t="s">
        <v>51</v>
      </c>
    </row>
    <row r="26" spans="1:65" s="2" customFormat="1" ht="24" customHeight="1" x14ac:dyDescent="0.2">
      <c r="A26" s="10"/>
      <c r="B26" s="49"/>
      <c r="C26" s="50" t="s">
        <v>52</v>
      </c>
      <c r="D26" s="50" t="s">
        <v>38</v>
      </c>
      <c r="E26" s="51" t="s">
        <v>53</v>
      </c>
      <c r="F26" s="52" t="s">
        <v>54</v>
      </c>
      <c r="G26" s="53" t="s">
        <v>41</v>
      </c>
      <c r="H26" s="54">
        <v>27.31</v>
      </c>
      <c r="I26" s="54"/>
      <c r="J26" s="54"/>
      <c r="K26" s="55"/>
      <c r="L26" s="75"/>
      <c r="M26" s="56" t="s">
        <v>0</v>
      </c>
      <c r="N26" s="57" t="s">
        <v>10</v>
      </c>
      <c r="O26" s="58">
        <v>0</v>
      </c>
      <c r="P26" s="58">
        <f t="shared" si="0"/>
        <v>0</v>
      </c>
      <c r="Q26" s="58">
        <v>0</v>
      </c>
      <c r="R26" s="58">
        <f t="shared" si="1"/>
        <v>0</v>
      </c>
      <c r="S26" s="58">
        <v>0</v>
      </c>
      <c r="T26" s="59">
        <f t="shared" si="2"/>
        <v>0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R26" s="60" t="s">
        <v>42</v>
      </c>
      <c r="AT26" s="60" t="s">
        <v>38</v>
      </c>
      <c r="AU26" s="60" t="s">
        <v>43</v>
      </c>
      <c r="AY26" s="5" t="s">
        <v>35</v>
      </c>
      <c r="BE26" s="61">
        <f t="shared" si="3"/>
        <v>0</v>
      </c>
      <c r="BF26" s="61">
        <f t="shared" si="4"/>
        <v>0</v>
      </c>
      <c r="BG26" s="61">
        <f t="shared" si="5"/>
        <v>0</v>
      </c>
      <c r="BH26" s="61">
        <f t="shared" si="6"/>
        <v>0</v>
      </c>
      <c r="BI26" s="61">
        <f t="shared" si="7"/>
        <v>0</v>
      </c>
      <c r="BJ26" s="5" t="s">
        <v>43</v>
      </c>
      <c r="BK26" s="62">
        <f t="shared" si="8"/>
        <v>0</v>
      </c>
      <c r="BL26" s="5" t="s">
        <v>42</v>
      </c>
      <c r="BM26" s="60" t="s">
        <v>55</v>
      </c>
    </row>
    <row r="27" spans="1:65" s="2" customFormat="1" ht="24" customHeight="1" x14ac:dyDescent="0.2">
      <c r="A27" s="10"/>
      <c r="B27" s="49"/>
      <c r="C27" s="50" t="s">
        <v>51</v>
      </c>
      <c r="D27" s="50" t="s">
        <v>38</v>
      </c>
      <c r="E27" s="51" t="s">
        <v>56</v>
      </c>
      <c r="F27" s="52" t="s">
        <v>244</v>
      </c>
      <c r="G27" s="53" t="s">
        <v>41</v>
      </c>
      <c r="H27" s="54">
        <v>90.01</v>
      </c>
      <c r="I27" s="54"/>
      <c r="J27" s="54"/>
      <c r="K27" s="55"/>
      <c r="L27" s="75"/>
      <c r="M27" s="56" t="s">
        <v>0</v>
      </c>
      <c r="N27" s="57" t="s">
        <v>10</v>
      </c>
      <c r="O27" s="58">
        <v>0</v>
      </c>
      <c r="P27" s="58">
        <f t="shared" si="0"/>
        <v>0</v>
      </c>
      <c r="Q27" s="58">
        <v>0</v>
      </c>
      <c r="R27" s="58">
        <f t="shared" si="1"/>
        <v>0</v>
      </c>
      <c r="S27" s="58">
        <v>0</v>
      </c>
      <c r="T27" s="59">
        <f t="shared" si="2"/>
        <v>0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R27" s="60" t="s">
        <v>42</v>
      </c>
      <c r="AT27" s="60" t="s">
        <v>38</v>
      </c>
      <c r="AU27" s="60" t="s">
        <v>43</v>
      </c>
      <c r="AY27" s="5" t="s">
        <v>35</v>
      </c>
      <c r="BE27" s="61">
        <f t="shared" si="3"/>
        <v>0</v>
      </c>
      <c r="BF27" s="61">
        <f t="shared" si="4"/>
        <v>0</v>
      </c>
      <c r="BG27" s="61">
        <f t="shared" si="5"/>
        <v>0</v>
      </c>
      <c r="BH27" s="61">
        <f t="shared" si="6"/>
        <v>0</v>
      </c>
      <c r="BI27" s="61">
        <f t="shared" si="7"/>
        <v>0</v>
      </c>
      <c r="BJ27" s="5" t="s">
        <v>43</v>
      </c>
      <c r="BK27" s="62">
        <f t="shared" si="8"/>
        <v>0</v>
      </c>
      <c r="BL27" s="5" t="s">
        <v>42</v>
      </c>
      <c r="BM27" s="60" t="s">
        <v>57</v>
      </c>
    </row>
    <row r="28" spans="1:65" s="2" customFormat="1" ht="36" customHeight="1" x14ac:dyDescent="0.2">
      <c r="A28" s="10"/>
      <c r="B28" s="49"/>
      <c r="C28" s="50" t="s">
        <v>1</v>
      </c>
      <c r="D28" s="50" t="s">
        <v>38</v>
      </c>
      <c r="E28" s="51" t="s">
        <v>61</v>
      </c>
      <c r="F28" s="52" t="s">
        <v>245</v>
      </c>
      <c r="G28" s="53" t="s">
        <v>41</v>
      </c>
      <c r="H28" s="54">
        <v>23</v>
      </c>
      <c r="I28" s="54"/>
      <c r="J28" s="54"/>
      <c r="K28" s="55"/>
      <c r="L28" s="75"/>
      <c r="M28" s="56" t="s">
        <v>0</v>
      </c>
      <c r="N28" s="57" t="s">
        <v>10</v>
      </c>
      <c r="O28" s="58">
        <v>0</v>
      </c>
      <c r="P28" s="58">
        <f t="shared" si="0"/>
        <v>0</v>
      </c>
      <c r="Q28" s="58">
        <v>0</v>
      </c>
      <c r="R28" s="58">
        <f t="shared" si="1"/>
        <v>0</v>
      </c>
      <c r="S28" s="58">
        <v>0</v>
      </c>
      <c r="T28" s="59">
        <f t="shared" si="2"/>
        <v>0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R28" s="60" t="s">
        <v>42</v>
      </c>
      <c r="AT28" s="60" t="s">
        <v>38</v>
      </c>
      <c r="AU28" s="60" t="s">
        <v>43</v>
      </c>
      <c r="AY28" s="5" t="s">
        <v>35</v>
      </c>
      <c r="BE28" s="61">
        <f t="shared" si="3"/>
        <v>0</v>
      </c>
      <c r="BF28" s="61">
        <f t="shared" si="4"/>
        <v>0</v>
      </c>
      <c r="BG28" s="61">
        <f t="shared" si="5"/>
        <v>0</v>
      </c>
      <c r="BH28" s="61">
        <f t="shared" si="6"/>
        <v>0</v>
      </c>
      <c r="BI28" s="61">
        <f t="shared" si="7"/>
        <v>0</v>
      </c>
      <c r="BJ28" s="5" t="s">
        <v>43</v>
      </c>
      <c r="BK28" s="62">
        <f t="shared" si="8"/>
        <v>0</v>
      </c>
      <c r="BL28" s="5" t="s">
        <v>42</v>
      </c>
      <c r="BM28" s="60" t="s">
        <v>62</v>
      </c>
    </row>
    <row r="29" spans="1:65" s="4" customFormat="1" ht="22.9" customHeight="1" x14ac:dyDescent="0.2">
      <c r="B29" s="37"/>
      <c r="D29" s="38" t="s">
        <v>14</v>
      </c>
      <c r="E29" s="47" t="s">
        <v>58</v>
      </c>
      <c r="F29" s="47" t="s">
        <v>63</v>
      </c>
      <c r="J29" s="48"/>
      <c r="L29" s="37"/>
      <c r="M29" s="41"/>
      <c r="N29" s="42"/>
      <c r="O29" s="42"/>
      <c r="P29" s="43">
        <f>SUM(P30:P44)</f>
        <v>0</v>
      </c>
      <c r="Q29" s="42"/>
      <c r="R29" s="43">
        <f>SUM(R30:R44)</f>
        <v>0</v>
      </c>
      <c r="S29" s="42"/>
      <c r="T29" s="44">
        <f>SUM(T30:T44)</f>
        <v>0</v>
      </c>
      <c r="AR29" s="38" t="s">
        <v>16</v>
      </c>
      <c r="AT29" s="45" t="s">
        <v>14</v>
      </c>
      <c r="AU29" s="45" t="s">
        <v>16</v>
      </c>
      <c r="AY29" s="38" t="s">
        <v>35</v>
      </c>
      <c r="BK29" s="46">
        <f>SUM(BK30:BK44)</f>
        <v>0</v>
      </c>
    </row>
    <row r="30" spans="1:65" s="2" customFormat="1" ht="24" customHeight="1" x14ac:dyDescent="0.2">
      <c r="A30" s="10"/>
      <c r="B30" s="49"/>
      <c r="C30" s="50" t="s">
        <v>67</v>
      </c>
      <c r="D30" s="50" t="s">
        <v>38</v>
      </c>
      <c r="E30" s="51" t="s">
        <v>68</v>
      </c>
      <c r="F30" s="52" t="s">
        <v>69</v>
      </c>
      <c r="G30" s="53" t="s">
        <v>41</v>
      </c>
      <c r="H30" s="54">
        <v>73</v>
      </c>
      <c r="I30" s="54"/>
      <c r="J30" s="54"/>
      <c r="K30" s="55"/>
      <c r="L30" s="75"/>
      <c r="M30" s="56" t="s">
        <v>0</v>
      </c>
      <c r="N30" s="57" t="s">
        <v>10</v>
      </c>
      <c r="O30" s="58">
        <v>0</v>
      </c>
      <c r="P30" s="58">
        <f t="shared" ref="P30:P44" si="9">O30*H30</f>
        <v>0</v>
      </c>
      <c r="Q30" s="58">
        <v>0</v>
      </c>
      <c r="R30" s="58">
        <f t="shared" ref="R30:R44" si="10">Q30*H30</f>
        <v>0</v>
      </c>
      <c r="S30" s="58">
        <v>0</v>
      </c>
      <c r="T30" s="59">
        <f t="shared" ref="T30:T44" si="11">S30*H30</f>
        <v>0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R30" s="60" t="s">
        <v>42</v>
      </c>
      <c r="AT30" s="60" t="s">
        <v>38</v>
      </c>
      <c r="AU30" s="60" t="s">
        <v>43</v>
      </c>
      <c r="AY30" s="5" t="s">
        <v>35</v>
      </c>
      <c r="BE30" s="61">
        <f t="shared" ref="BE30:BE44" si="12">IF(N30="základná",J30,0)</f>
        <v>0</v>
      </c>
      <c r="BF30" s="61">
        <f t="shared" ref="BF30:BF44" si="13">IF(N30="znížená",J30,0)</f>
        <v>0</v>
      </c>
      <c r="BG30" s="61">
        <f t="shared" ref="BG30:BG44" si="14">IF(N30="zákl. prenesená",J30,0)</f>
        <v>0</v>
      </c>
      <c r="BH30" s="61">
        <f t="shared" ref="BH30:BH44" si="15">IF(N30="zníž. prenesená",J30,0)</f>
        <v>0</v>
      </c>
      <c r="BI30" s="61">
        <f t="shared" ref="BI30:BI44" si="16">IF(N30="nulová",J30,0)</f>
        <v>0</v>
      </c>
      <c r="BJ30" s="5" t="s">
        <v>43</v>
      </c>
      <c r="BK30" s="62">
        <f t="shared" ref="BK30:BK44" si="17">ROUND(I30*H30,3)</f>
        <v>0</v>
      </c>
      <c r="BL30" s="5" t="s">
        <v>42</v>
      </c>
      <c r="BM30" s="60" t="s">
        <v>70</v>
      </c>
    </row>
    <row r="31" spans="1:65" s="2" customFormat="1" ht="16.5" customHeight="1" x14ac:dyDescent="0.2">
      <c r="A31" s="10"/>
      <c r="B31" s="49"/>
      <c r="C31" s="50" t="s">
        <v>59</v>
      </c>
      <c r="D31" s="50" t="s">
        <v>38</v>
      </c>
      <c r="E31" s="51" t="s">
        <v>71</v>
      </c>
      <c r="F31" s="52" t="s">
        <v>72</v>
      </c>
      <c r="G31" s="53" t="s">
        <v>41</v>
      </c>
      <c r="H31" s="54">
        <v>50.744</v>
      </c>
      <c r="I31" s="54"/>
      <c r="J31" s="54"/>
      <c r="K31" s="55"/>
      <c r="L31" s="75"/>
      <c r="M31" s="56" t="s">
        <v>0</v>
      </c>
      <c r="N31" s="57" t="s">
        <v>10</v>
      </c>
      <c r="O31" s="58">
        <v>0</v>
      </c>
      <c r="P31" s="58">
        <f t="shared" si="9"/>
        <v>0</v>
      </c>
      <c r="Q31" s="58">
        <v>0</v>
      </c>
      <c r="R31" s="58">
        <f t="shared" si="10"/>
        <v>0</v>
      </c>
      <c r="S31" s="58">
        <v>0</v>
      </c>
      <c r="T31" s="59">
        <f t="shared" si="11"/>
        <v>0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R31" s="60" t="s">
        <v>42</v>
      </c>
      <c r="AT31" s="60" t="s">
        <v>38</v>
      </c>
      <c r="AU31" s="60" t="s">
        <v>43</v>
      </c>
      <c r="AY31" s="5" t="s">
        <v>35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15"/>
        <v>0</v>
      </c>
      <c r="BI31" s="61">
        <f t="shared" si="16"/>
        <v>0</v>
      </c>
      <c r="BJ31" s="5" t="s">
        <v>43</v>
      </c>
      <c r="BK31" s="62">
        <f t="shared" si="17"/>
        <v>0</v>
      </c>
      <c r="BL31" s="5" t="s">
        <v>42</v>
      </c>
      <c r="BM31" s="60" t="s">
        <v>73</v>
      </c>
    </row>
    <row r="32" spans="1:65" s="2" customFormat="1" ht="24" customHeight="1" x14ac:dyDescent="0.2">
      <c r="A32" s="10"/>
      <c r="B32" s="49"/>
      <c r="C32" s="50" t="s">
        <v>74</v>
      </c>
      <c r="D32" s="50" t="s">
        <v>38</v>
      </c>
      <c r="E32" s="51" t="s">
        <v>75</v>
      </c>
      <c r="F32" s="52" t="s">
        <v>76</v>
      </c>
      <c r="G32" s="53" t="s">
        <v>41</v>
      </c>
      <c r="H32" s="54">
        <v>22.31</v>
      </c>
      <c r="I32" s="54"/>
      <c r="J32" s="54"/>
      <c r="K32" s="55"/>
      <c r="L32" s="75"/>
      <c r="M32" s="56" t="s">
        <v>0</v>
      </c>
      <c r="N32" s="57" t="s">
        <v>10</v>
      </c>
      <c r="O32" s="58">
        <v>0</v>
      </c>
      <c r="P32" s="58">
        <f t="shared" si="9"/>
        <v>0</v>
      </c>
      <c r="Q32" s="58">
        <v>0</v>
      </c>
      <c r="R32" s="58">
        <f t="shared" si="10"/>
        <v>0</v>
      </c>
      <c r="S32" s="58">
        <v>0</v>
      </c>
      <c r="T32" s="59">
        <f t="shared" si="11"/>
        <v>0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R32" s="60" t="s">
        <v>42</v>
      </c>
      <c r="AT32" s="60" t="s">
        <v>38</v>
      </c>
      <c r="AU32" s="60" t="s">
        <v>43</v>
      </c>
      <c r="AY32" s="5" t="s">
        <v>35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15"/>
        <v>0</v>
      </c>
      <c r="BI32" s="61">
        <f t="shared" si="16"/>
        <v>0</v>
      </c>
      <c r="BJ32" s="5" t="s">
        <v>43</v>
      </c>
      <c r="BK32" s="62">
        <f t="shared" si="17"/>
        <v>0</v>
      </c>
      <c r="BL32" s="5" t="s">
        <v>42</v>
      </c>
      <c r="BM32" s="60" t="s">
        <v>77</v>
      </c>
    </row>
    <row r="33" spans="1:65" s="2" customFormat="1" ht="24" customHeight="1" x14ac:dyDescent="0.2">
      <c r="A33" s="10"/>
      <c r="B33" s="49"/>
      <c r="C33" s="50" t="s">
        <v>78</v>
      </c>
      <c r="D33" s="50" t="s">
        <v>38</v>
      </c>
      <c r="E33" s="51" t="s">
        <v>79</v>
      </c>
      <c r="F33" s="52" t="s">
        <v>80</v>
      </c>
      <c r="G33" s="53" t="s">
        <v>81</v>
      </c>
      <c r="H33" s="54">
        <v>2</v>
      </c>
      <c r="I33" s="54"/>
      <c r="J33" s="54"/>
      <c r="K33" s="55"/>
      <c r="L33" s="75"/>
      <c r="M33" s="56" t="s">
        <v>0</v>
      </c>
      <c r="N33" s="57" t="s">
        <v>10</v>
      </c>
      <c r="O33" s="58">
        <v>0</v>
      </c>
      <c r="P33" s="58">
        <f t="shared" si="9"/>
        <v>0</v>
      </c>
      <c r="Q33" s="58">
        <v>0</v>
      </c>
      <c r="R33" s="58">
        <f t="shared" si="10"/>
        <v>0</v>
      </c>
      <c r="S33" s="58">
        <v>0</v>
      </c>
      <c r="T33" s="59">
        <f t="shared" si="11"/>
        <v>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R33" s="60" t="s">
        <v>42</v>
      </c>
      <c r="AT33" s="60" t="s">
        <v>38</v>
      </c>
      <c r="AU33" s="60" t="s">
        <v>43</v>
      </c>
      <c r="AY33" s="5" t="s">
        <v>35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15"/>
        <v>0</v>
      </c>
      <c r="BI33" s="61">
        <f t="shared" si="16"/>
        <v>0</v>
      </c>
      <c r="BJ33" s="5" t="s">
        <v>43</v>
      </c>
      <c r="BK33" s="62">
        <f t="shared" si="17"/>
        <v>0</v>
      </c>
      <c r="BL33" s="5" t="s">
        <v>42</v>
      </c>
      <c r="BM33" s="60" t="s">
        <v>82</v>
      </c>
    </row>
    <row r="34" spans="1:65" s="2" customFormat="1" ht="24" customHeight="1" x14ac:dyDescent="0.2">
      <c r="A34" s="10"/>
      <c r="B34" s="49"/>
      <c r="C34" s="50" t="s">
        <v>83</v>
      </c>
      <c r="D34" s="50" t="s">
        <v>38</v>
      </c>
      <c r="E34" s="51" t="s">
        <v>84</v>
      </c>
      <c r="F34" s="52" t="s">
        <v>85</v>
      </c>
      <c r="G34" s="53" t="s">
        <v>41</v>
      </c>
      <c r="H34" s="54">
        <v>3.6</v>
      </c>
      <c r="I34" s="54"/>
      <c r="J34" s="54"/>
      <c r="K34" s="55"/>
      <c r="L34" s="75"/>
      <c r="M34" s="56" t="s">
        <v>0</v>
      </c>
      <c r="N34" s="57" t="s">
        <v>10</v>
      </c>
      <c r="O34" s="58">
        <v>0</v>
      </c>
      <c r="P34" s="58">
        <f t="shared" si="9"/>
        <v>0</v>
      </c>
      <c r="Q34" s="58">
        <v>0</v>
      </c>
      <c r="R34" s="58">
        <f t="shared" si="10"/>
        <v>0</v>
      </c>
      <c r="S34" s="58">
        <v>0</v>
      </c>
      <c r="T34" s="59">
        <f t="shared" si="11"/>
        <v>0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R34" s="60" t="s">
        <v>42</v>
      </c>
      <c r="AT34" s="60" t="s">
        <v>38</v>
      </c>
      <c r="AU34" s="60" t="s">
        <v>43</v>
      </c>
      <c r="AY34" s="5" t="s">
        <v>35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15"/>
        <v>0</v>
      </c>
      <c r="BI34" s="61">
        <f t="shared" si="16"/>
        <v>0</v>
      </c>
      <c r="BJ34" s="5" t="s">
        <v>43</v>
      </c>
      <c r="BK34" s="62">
        <f t="shared" si="17"/>
        <v>0</v>
      </c>
      <c r="BL34" s="5" t="s">
        <v>42</v>
      </c>
      <c r="BM34" s="60" t="s">
        <v>86</v>
      </c>
    </row>
    <row r="35" spans="1:65" s="2" customFormat="1" ht="24" customHeight="1" x14ac:dyDescent="0.2">
      <c r="A35" s="10"/>
      <c r="B35" s="49"/>
      <c r="C35" s="50" t="s">
        <v>62</v>
      </c>
      <c r="D35" s="50" t="s">
        <v>38</v>
      </c>
      <c r="E35" s="51" t="s">
        <v>87</v>
      </c>
      <c r="F35" s="52" t="s">
        <v>246</v>
      </c>
      <c r="G35" s="53" t="s">
        <v>88</v>
      </c>
      <c r="H35" s="54">
        <v>12</v>
      </c>
      <c r="I35" s="54"/>
      <c r="J35" s="54"/>
      <c r="K35" s="55"/>
      <c r="L35" s="75"/>
      <c r="M35" s="56" t="s">
        <v>0</v>
      </c>
      <c r="N35" s="57" t="s">
        <v>10</v>
      </c>
      <c r="O35" s="58">
        <v>0</v>
      </c>
      <c r="P35" s="58">
        <f t="shared" si="9"/>
        <v>0</v>
      </c>
      <c r="Q35" s="58">
        <v>0</v>
      </c>
      <c r="R35" s="58">
        <f t="shared" si="10"/>
        <v>0</v>
      </c>
      <c r="S35" s="58">
        <v>0</v>
      </c>
      <c r="T35" s="59">
        <f t="shared" si="11"/>
        <v>0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R35" s="60" t="s">
        <v>42</v>
      </c>
      <c r="AT35" s="60" t="s">
        <v>38</v>
      </c>
      <c r="AU35" s="60" t="s">
        <v>43</v>
      </c>
      <c r="AY35" s="5" t="s">
        <v>35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15"/>
        <v>0</v>
      </c>
      <c r="BI35" s="61">
        <f t="shared" si="16"/>
        <v>0</v>
      </c>
      <c r="BJ35" s="5" t="s">
        <v>43</v>
      </c>
      <c r="BK35" s="62">
        <f t="shared" si="17"/>
        <v>0</v>
      </c>
      <c r="BL35" s="5" t="s">
        <v>42</v>
      </c>
      <c r="BM35" s="60" t="s">
        <v>89</v>
      </c>
    </row>
    <row r="36" spans="1:65" s="2" customFormat="1" ht="36" customHeight="1" x14ac:dyDescent="0.2">
      <c r="A36" s="10"/>
      <c r="B36" s="49"/>
      <c r="C36" s="50" t="s">
        <v>90</v>
      </c>
      <c r="D36" s="50" t="s">
        <v>38</v>
      </c>
      <c r="E36" s="51" t="s">
        <v>91</v>
      </c>
      <c r="F36" s="52" t="s">
        <v>92</v>
      </c>
      <c r="G36" s="53" t="s">
        <v>41</v>
      </c>
      <c r="H36" s="54">
        <v>22.8</v>
      </c>
      <c r="I36" s="54"/>
      <c r="J36" s="54"/>
      <c r="K36" s="55"/>
      <c r="L36" s="75"/>
      <c r="M36" s="56" t="s">
        <v>0</v>
      </c>
      <c r="N36" s="57" t="s">
        <v>10</v>
      </c>
      <c r="O36" s="58">
        <v>0</v>
      </c>
      <c r="P36" s="58">
        <f t="shared" si="9"/>
        <v>0</v>
      </c>
      <c r="Q36" s="58">
        <v>0</v>
      </c>
      <c r="R36" s="58">
        <f t="shared" si="10"/>
        <v>0</v>
      </c>
      <c r="S36" s="58">
        <v>0</v>
      </c>
      <c r="T36" s="59">
        <f t="shared" si="11"/>
        <v>0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R36" s="60" t="s">
        <v>42</v>
      </c>
      <c r="AT36" s="60" t="s">
        <v>38</v>
      </c>
      <c r="AU36" s="60" t="s">
        <v>43</v>
      </c>
      <c r="AY36" s="5" t="s">
        <v>35</v>
      </c>
      <c r="BE36" s="61">
        <f t="shared" si="12"/>
        <v>0</v>
      </c>
      <c r="BF36" s="61">
        <f t="shared" si="13"/>
        <v>0</v>
      </c>
      <c r="BG36" s="61">
        <f t="shared" si="14"/>
        <v>0</v>
      </c>
      <c r="BH36" s="61">
        <f t="shared" si="15"/>
        <v>0</v>
      </c>
      <c r="BI36" s="61">
        <f t="shared" si="16"/>
        <v>0</v>
      </c>
      <c r="BJ36" s="5" t="s">
        <v>43</v>
      </c>
      <c r="BK36" s="62">
        <f t="shared" si="17"/>
        <v>0</v>
      </c>
      <c r="BL36" s="5" t="s">
        <v>42</v>
      </c>
      <c r="BM36" s="60" t="s">
        <v>93</v>
      </c>
    </row>
    <row r="37" spans="1:65" s="2" customFormat="1" ht="19.5" customHeight="1" x14ac:dyDescent="0.2">
      <c r="A37" s="78"/>
      <c r="B37" s="49"/>
      <c r="C37" s="50"/>
      <c r="D37" s="50" t="s">
        <v>38</v>
      </c>
      <c r="E37" s="87" t="s">
        <v>247</v>
      </c>
      <c r="F37" s="88" t="s">
        <v>248</v>
      </c>
      <c r="G37" s="53" t="s">
        <v>81</v>
      </c>
      <c r="H37" s="54">
        <v>1</v>
      </c>
      <c r="I37" s="54"/>
      <c r="J37" s="54"/>
      <c r="K37" s="55"/>
      <c r="L37" s="75"/>
      <c r="M37" s="56"/>
      <c r="N37" s="57"/>
      <c r="O37" s="58"/>
      <c r="P37" s="58"/>
      <c r="Q37" s="58"/>
      <c r="R37" s="58"/>
      <c r="S37" s="58"/>
      <c r="T37" s="59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R37" s="60"/>
      <c r="AT37" s="60"/>
      <c r="AU37" s="60"/>
      <c r="AY37" s="5"/>
      <c r="BE37" s="61"/>
      <c r="BF37" s="61"/>
      <c r="BG37" s="61"/>
      <c r="BH37" s="61"/>
      <c r="BI37" s="61"/>
      <c r="BJ37" s="5"/>
      <c r="BK37" s="62">
        <f t="shared" si="17"/>
        <v>0</v>
      </c>
      <c r="BL37" s="5"/>
      <c r="BM37" s="60"/>
    </row>
    <row r="38" spans="1:65" s="2" customFormat="1" ht="22.5" customHeight="1" x14ac:dyDescent="0.2">
      <c r="A38" s="78"/>
      <c r="B38" s="49"/>
      <c r="C38" s="50"/>
      <c r="D38" s="50" t="s">
        <v>38</v>
      </c>
      <c r="E38" s="87" t="s">
        <v>249</v>
      </c>
      <c r="F38" s="88" t="s">
        <v>250</v>
      </c>
      <c r="G38" s="53" t="s">
        <v>81</v>
      </c>
      <c r="H38" s="54">
        <v>1</v>
      </c>
      <c r="I38" s="54"/>
      <c r="J38" s="54"/>
      <c r="K38" s="55"/>
      <c r="L38" s="75"/>
      <c r="M38" s="56"/>
      <c r="N38" s="57"/>
      <c r="O38" s="58"/>
      <c r="P38" s="58"/>
      <c r="Q38" s="58"/>
      <c r="R38" s="58"/>
      <c r="S38" s="58"/>
      <c r="T38" s="59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R38" s="60"/>
      <c r="AT38" s="60"/>
      <c r="AU38" s="60"/>
      <c r="AY38" s="5"/>
      <c r="BE38" s="61"/>
      <c r="BF38" s="61"/>
      <c r="BG38" s="61"/>
      <c r="BH38" s="61"/>
      <c r="BI38" s="61"/>
      <c r="BJ38" s="5"/>
      <c r="BK38" s="62">
        <f t="shared" si="17"/>
        <v>0</v>
      </c>
      <c r="BL38" s="5"/>
      <c r="BM38" s="60"/>
    </row>
    <row r="39" spans="1:65" s="2" customFormat="1" ht="24" customHeight="1" x14ac:dyDescent="0.2">
      <c r="A39" s="10"/>
      <c r="B39" s="49"/>
      <c r="C39" s="50" t="s">
        <v>64</v>
      </c>
      <c r="D39" s="50" t="s">
        <v>38</v>
      </c>
      <c r="E39" s="51" t="s">
        <v>94</v>
      </c>
      <c r="F39" s="52" t="s">
        <v>95</v>
      </c>
      <c r="G39" s="53" t="s">
        <v>96</v>
      </c>
      <c r="H39" s="54">
        <v>9.8000000000000007</v>
      </c>
      <c r="I39" s="54"/>
      <c r="J39" s="54"/>
      <c r="K39" s="55"/>
      <c r="L39" s="75"/>
      <c r="M39" s="56" t="s">
        <v>0</v>
      </c>
      <c r="N39" s="57" t="s">
        <v>10</v>
      </c>
      <c r="O39" s="58">
        <v>0</v>
      </c>
      <c r="P39" s="58">
        <f t="shared" si="9"/>
        <v>0</v>
      </c>
      <c r="Q39" s="58">
        <v>0</v>
      </c>
      <c r="R39" s="58">
        <f t="shared" si="10"/>
        <v>0</v>
      </c>
      <c r="S39" s="58">
        <v>0</v>
      </c>
      <c r="T39" s="59">
        <f t="shared" si="11"/>
        <v>0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R39" s="60" t="s">
        <v>42</v>
      </c>
      <c r="AT39" s="60" t="s">
        <v>38</v>
      </c>
      <c r="AU39" s="60" t="s">
        <v>43</v>
      </c>
      <c r="AY39" s="5" t="s">
        <v>35</v>
      </c>
      <c r="BE39" s="61">
        <f t="shared" si="12"/>
        <v>0</v>
      </c>
      <c r="BF39" s="61">
        <f t="shared" si="13"/>
        <v>0</v>
      </c>
      <c r="BG39" s="61">
        <f t="shared" si="14"/>
        <v>0</v>
      </c>
      <c r="BH39" s="61">
        <f t="shared" si="15"/>
        <v>0</v>
      </c>
      <c r="BI39" s="61">
        <f t="shared" si="16"/>
        <v>0</v>
      </c>
      <c r="BJ39" s="5" t="s">
        <v>43</v>
      </c>
      <c r="BK39" s="62">
        <f t="shared" si="17"/>
        <v>0</v>
      </c>
      <c r="BL39" s="5" t="s">
        <v>42</v>
      </c>
      <c r="BM39" s="60" t="s">
        <v>97</v>
      </c>
    </row>
    <row r="40" spans="1:65" s="2" customFormat="1" ht="16.5" customHeight="1" x14ac:dyDescent="0.2">
      <c r="A40" s="10"/>
      <c r="B40" s="49"/>
      <c r="C40" s="50" t="s">
        <v>98</v>
      </c>
      <c r="D40" s="50" t="s">
        <v>38</v>
      </c>
      <c r="E40" s="51" t="s">
        <v>99</v>
      </c>
      <c r="F40" s="52" t="s">
        <v>100</v>
      </c>
      <c r="G40" s="53" t="s">
        <v>96</v>
      </c>
      <c r="H40" s="54">
        <v>9.8000000000000007</v>
      </c>
      <c r="I40" s="54"/>
      <c r="J40" s="54"/>
      <c r="K40" s="55"/>
      <c r="L40" s="75"/>
      <c r="M40" s="56" t="s">
        <v>0</v>
      </c>
      <c r="N40" s="57" t="s">
        <v>10</v>
      </c>
      <c r="O40" s="58">
        <v>0</v>
      </c>
      <c r="P40" s="58">
        <f t="shared" si="9"/>
        <v>0</v>
      </c>
      <c r="Q40" s="58">
        <v>0</v>
      </c>
      <c r="R40" s="58">
        <f t="shared" si="10"/>
        <v>0</v>
      </c>
      <c r="S40" s="58">
        <v>0</v>
      </c>
      <c r="T40" s="59">
        <f t="shared" si="11"/>
        <v>0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R40" s="60" t="s">
        <v>42</v>
      </c>
      <c r="AT40" s="60" t="s">
        <v>38</v>
      </c>
      <c r="AU40" s="60" t="s">
        <v>43</v>
      </c>
      <c r="AY40" s="5" t="s">
        <v>35</v>
      </c>
      <c r="BE40" s="61">
        <f t="shared" si="12"/>
        <v>0</v>
      </c>
      <c r="BF40" s="61">
        <f t="shared" si="13"/>
        <v>0</v>
      </c>
      <c r="BG40" s="61">
        <f t="shared" si="14"/>
        <v>0</v>
      </c>
      <c r="BH40" s="61">
        <f t="shared" si="15"/>
        <v>0</v>
      </c>
      <c r="BI40" s="61">
        <f t="shared" si="16"/>
        <v>0</v>
      </c>
      <c r="BJ40" s="5" t="s">
        <v>43</v>
      </c>
      <c r="BK40" s="62">
        <f t="shared" si="17"/>
        <v>0</v>
      </c>
      <c r="BL40" s="5" t="s">
        <v>42</v>
      </c>
      <c r="BM40" s="60" t="s">
        <v>101</v>
      </c>
    </row>
    <row r="41" spans="1:65" s="2" customFormat="1" ht="36" customHeight="1" x14ac:dyDescent="0.2">
      <c r="A41" s="10"/>
      <c r="B41" s="49"/>
      <c r="C41" s="50" t="s">
        <v>65</v>
      </c>
      <c r="D41" s="50" t="s">
        <v>38</v>
      </c>
      <c r="E41" s="51" t="s">
        <v>102</v>
      </c>
      <c r="F41" s="52" t="s">
        <v>103</v>
      </c>
      <c r="G41" s="53" t="s">
        <v>96</v>
      </c>
      <c r="H41" s="54">
        <v>294</v>
      </c>
      <c r="I41" s="54"/>
      <c r="J41" s="54"/>
      <c r="K41" s="55"/>
      <c r="L41" s="75"/>
      <c r="M41" s="56" t="s">
        <v>0</v>
      </c>
      <c r="N41" s="57" t="s">
        <v>10</v>
      </c>
      <c r="O41" s="58">
        <v>0</v>
      </c>
      <c r="P41" s="58">
        <f t="shared" si="9"/>
        <v>0</v>
      </c>
      <c r="Q41" s="58">
        <v>0</v>
      </c>
      <c r="R41" s="58">
        <f t="shared" si="10"/>
        <v>0</v>
      </c>
      <c r="S41" s="58">
        <v>0</v>
      </c>
      <c r="T41" s="59">
        <f t="shared" si="11"/>
        <v>0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R41" s="60" t="s">
        <v>42</v>
      </c>
      <c r="AT41" s="60" t="s">
        <v>38</v>
      </c>
      <c r="AU41" s="60" t="s">
        <v>43</v>
      </c>
      <c r="AY41" s="5" t="s">
        <v>35</v>
      </c>
      <c r="BE41" s="61">
        <f t="shared" si="12"/>
        <v>0</v>
      </c>
      <c r="BF41" s="61">
        <f t="shared" si="13"/>
        <v>0</v>
      </c>
      <c r="BG41" s="61">
        <f t="shared" si="14"/>
        <v>0</v>
      </c>
      <c r="BH41" s="61">
        <f t="shared" si="15"/>
        <v>0</v>
      </c>
      <c r="BI41" s="61">
        <f t="shared" si="16"/>
        <v>0</v>
      </c>
      <c r="BJ41" s="5" t="s">
        <v>43</v>
      </c>
      <c r="BK41" s="62">
        <f t="shared" si="17"/>
        <v>0</v>
      </c>
      <c r="BL41" s="5" t="s">
        <v>42</v>
      </c>
      <c r="BM41" s="60" t="s">
        <v>104</v>
      </c>
    </row>
    <row r="42" spans="1:65" s="2" customFormat="1" ht="24" customHeight="1" x14ac:dyDescent="0.2">
      <c r="A42" s="10"/>
      <c r="B42" s="49"/>
      <c r="C42" s="50" t="s">
        <v>105</v>
      </c>
      <c r="D42" s="50" t="s">
        <v>38</v>
      </c>
      <c r="E42" s="51" t="s">
        <v>106</v>
      </c>
      <c r="F42" s="52" t="s">
        <v>107</v>
      </c>
      <c r="G42" s="53" t="s">
        <v>96</v>
      </c>
      <c r="H42" s="54">
        <v>9.8000000000000007</v>
      </c>
      <c r="I42" s="54"/>
      <c r="J42" s="54"/>
      <c r="K42" s="55"/>
      <c r="L42" s="75"/>
      <c r="M42" s="56" t="s">
        <v>0</v>
      </c>
      <c r="N42" s="57" t="s">
        <v>10</v>
      </c>
      <c r="O42" s="58">
        <v>0</v>
      </c>
      <c r="P42" s="58">
        <f t="shared" si="9"/>
        <v>0</v>
      </c>
      <c r="Q42" s="58">
        <v>0</v>
      </c>
      <c r="R42" s="58">
        <f t="shared" si="10"/>
        <v>0</v>
      </c>
      <c r="S42" s="58">
        <v>0</v>
      </c>
      <c r="T42" s="59">
        <f t="shared" si="11"/>
        <v>0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R42" s="60" t="s">
        <v>42</v>
      </c>
      <c r="AT42" s="60" t="s">
        <v>38</v>
      </c>
      <c r="AU42" s="60" t="s">
        <v>43</v>
      </c>
      <c r="AY42" s="5" t="s">
        <v>35</v>
      </c>
      <c r="BE42" s="61">
        <f t="shared" si="12"/>
        <v>0</v>
      </c>
      <c r="BF42" s="61">
        <f t="shared" si="13"/>
        <v>0</v>
      </c>
      <c r="BG42" s="61">
        <f t="shared" si="14"/>
        <v>0</v>
      </c>
      <c r="BH42" s="61">
        <f t="shared" si="15"/>
        <v>0</v>
      </c>
      <c r="BI42" s="61">
        <f t="shared" si="16"/>
        <v>0</v>
      </c>
      <c r="BJ42" s="5" t="s">
        <v>43</v>
      </c>
      <c r="BK42" s="62">
        <f t="shared" si="17"/>
        <v>0</v>
      </c>
      <c r="BL42" s="5" t="s">
        <v>42</v>
      </c>
      <c r="BM42" s="60" t="s">
        <v>108</v>
      </c>
    </row>
    <row r="43" spans="1:65" s="2" customFormat="1" ht="24" customHeight="1" x14ac:dyDescent="0.2">
      <c r="A43" s="10"/>
      <c r="B43" s="49"/>
      <c r="C43" s="50" t="s">
        <v>66</v>
      </c>
      <c r="D43" s="50" t="s">
        <v>38</v>
      </c>
      <c r="E43" s="51" t="s">
        <v>109</v>
      </c>
      <c r="F43" s="52" t="s">
        <v>110</v>
      </c>
      <c r="G43" s="53" t="s">
        <v>96</v>
      </c>
      <c r="H43" s="54">
        <v>9.8000000000000007</v>
      </c>
      <c r="I43" s="54"/>
      <c r="J43" s="54"/>
      <c r="K43" s="55"/>
      <c r="L43" s="75"/>
      <c r="M43" s="56" t="s">
        <v>0</v>
      </c>
      <c r="N43" s="57" t="s">
        <v>10</v>
      </c>
      <c r="O43" s="58">
        <v>0</v>
      </c>
      <c r="P43" s="58">
        <f t="shared" si="9"/>
        <v>0</v>
      </c>
      <c r="Q43" s="58">
        <v>0</v>
      </c>
      <c r="R43" s="58">
        <f t="shared" si="10"/>
        <v>0</v>
      </c>
      <c r="S43" s="58">
        <v>0</v>
      </c>
      <c r="T43" s="59">
        <f t="shared" si="11"/>
        <v>0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R43" s="60" t="s">
        <v>42</v>
      </c>
      <c r="AT43" s="60" t="s">
        <v>38</v>
      </c>
      <c r="AU43" s="60" t="s">
        <v>43</v>
      </c>
      <c r="AY43" s="5" t="s">
        <v>35</v>
      </c>
      <c r="BE43" s="61">
        <f t="shared" si="12"/>
        <v>0</v>
      </c>
      <c r="BF43" s="61">
        <f t="shared" si="13"/>
        <v>0</v>
      </c>
      <c r="BG43" s="61">
        <f t="shared" si="14"/>
        <v>0</v>
      </c>
      <c r="BH43" s="61">
        <f t="shared" si="15"/>
        <v>0</v>
      </c>
      <c r="BI43" s="61">
        <f t="shared" si="16"/>
        <v>0</v>
      </c>
      <c r="BJ43" s="5" t="s">
        <v>43</v>
      </c>
      <c r="BK43" s="62">
        <f t="shared" si="17"/>
        <v>0</v>
      </c>
      <c r="BL43" s="5" t="s">
        <v>42</v>
      </c>
      <c r="BM43" s="60" t="s">
        <v>111</v>
      </c>
    </row>
    <row r="44" spans="1:65" s="2" customFormat="1" ht="24" customHeight="1" x14ac:dyDescent="0.2">
      <c r="A44" s="10"/>
      <c r="B44" s="49"/>
      <c r="C44" s="50" t="s">
        <v>112</v>
      </c>
      <c r="D44" s="50" t="s">
        <v>38</v>
      </c>
      <c r="E44" s="51" t="s">
        <v>113</v>
      </c>
      <c r="F44" s="52" t="s">
        <v>114</v>
      </c>
      <c r="G44" s="53" t="s">
        <v>96</v>
      </c>
      <c r="H44" s="54">
        <v>9.8000000000000007</v>
      </c>
      <c r="I44" s="54"/>
      <c r="J44" s="54"/>
      <c r="K44" s="55"/>
      <c r="L44" s="75"/>
      <c r="M44" s="56" t="s">
        <v>0</v>
      </c>
      <c r="N44" s="57" t="s">
        <v>10</v>
      </c>
      <c r="O44" s="58">
        <v>0</v>
      </c>
      <c r="P44" s="58">
        <f t="shared" si="9"/>
        <v>0</v>
      </c>
      <c r="Q44" s="58">
        <v>0</v>
      </c>
      <c r="R44" s="58">
        <f t="shared" si="10"/>
        <v>0</v>
      </c>
      <c r="S44" s="58">
        <v>0</v>
      </c>
      <c r="T44" s="59">
        <f t="shared" si="11"/>
        <v>0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R44" s="60" t="s">
        <v>42</v>
      </c>
      <c r="AT44" s="60" t="s">
        <v>38</v>
      </c>
      <c r="AU44" s="60" t="s">
        <v>43</v>
      </c>
      <c r="AY44" s="5" t="s">
        <v>35</v>
      </c>
      <c r="BE44" s="61">
        <f t="shared" si="12"/>
        <v>0</v>
      </c>
      <c r="BF44" s="61">
        <f t="shared" si="13"/>
        <v>0</v>
      </c>
      <c r="BG44" s="61">
        <f t="shared" si="14"/>
        <v>0</v>
      </c>
      <c r="BH44" s="61">
        <f t="shared" si="15"/>
        <v>0</v>
      </c>
      <c r="BI44" s="61">
        <f t="shared" si="16"/>
        <v>0</v>
      </c>
      <c r="BJ44" s="5" t="s">
        <v>43</v>
      </c>
      <c r="BK44" s="62">
        <f t="shared" si="17"/>
        <v>0</v>
      </c>
      <c r="BL44" s="5" t="s">
        <v>42</v>
      </c>
      <c r="BM44" s="60" t="s">
        <v>115</v>
      </c>
    </row>
    <row r="45" spans="1:65" s="4" customFormat="1" ht="22.9" customHeight="1" x14ac:dyDescent="0.2">
      <c r="B45" s="37"/>
      <c r="D45" s="38" t="s">
        <v>14</v>
      </c>
      <c r="E45" s="47" t="s">
        <v>116</v>
      </c>
      <c r="F45" s="47" t="s">
        <v>117</v>
      </c>
      <c r="J45" s="48"/>
      <c r="L45" s="37"/>
      <c r="M45" s="41"/>
      <c r="N45" s="42"/>
      <c r="O45" s="42"/>
      <c r="P45" s="43">
        <f>P46</f>
        <v>0</v>
      </c>
      <c r="Q45" s="42"/>
      <c r="R45" s="43">
        <f>R46</f>
        <v>0</v>
      </c>
      <c r="S45" s="42"/>
      <c r="T45" s="44">
        <f>T46</f>
        <v>0</v>
      </c>
      <c r="AR45" s="38" t="s">
        <v>16</v>
      </c>
      <c r="AT45" s="45" t="s">
        <v>14</v>
      </c>
      <c r="AU45" s="45" t="s">
        <v>16</v>
      </c>
      <c r="AY45" s="38" t="s">
        <v>35</v>
      </c>
      <c r="BK45" s="46">
        <f>BK46</f>
        <v>0</v>
      </c>
    </row>
    <row r="46" spans="1:65" s="2" customFormat="1" ht="24" customHeight="1" x14ac:dyDescent="0.2">
      <c r="A46" s="10"/>
      <c r="B46" s="49"/>
      <c r="C46" s="50" t="s">
        <v>70</v>
      </c>
      <c r="D46" s="50" t="s">
        <v>38</v>
      </c>
      <c r="E46" s="51" t="s">
        <v>118</v>
      </c>
      <c r="F46" s="52" t="s">
        <v>119</v>
      </c>
      <c r="G46" s="53" t="s">
        <v>96</v>
      </c>
      <c r="H46" s="54">
        <v>15.6</v>
      </c>
      <c r="I46" s="54"/>
      <c r="J46" s="54"/>
      <c r="K46" s="55"/>
      <c r="L46" s="75"/>
      <c r="M46" s="56" t="s">
        <v>0</v>
      </c>
      <c r="N46" s="57" t="s">
        <v>10</v>
      </c>
      <c r="O46" s="58">
        <v>0</v>
      </c>
      <c r="P46" s="58">
        <f>O46*H46</f>
        <v>0</v>
      </c>
      <c r="Q46" s="58">
        <v>0</v>
      </c>
      <c r="R46" s="58">
        <f>Q46*H46</f>
        <v>0</v>
      </c>
      <c r="S46" s="58">
        <v>0</v>
      </c>
      <c r="T46" s="59">
        <f>S46*H46</f>
        <v>0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R46" s="60" t="s">
        <v>42</v>
      </c>
      <c r="AT46" s="60" t="s">
        <v>38</v>
      </c>
      <c r="AU46" s="60" t="s">
        <v>43</v>
      </c>
      <c r="AY46" s="5" t="s">
        <v>35</v>
      </c>
      <c r="BE46" s="61">
        <f>IF(N46="základná",J46,0)</f>
        <v>0</v>
      </c>
      <c r="BF46" s="61">
        <f>IF(N46="znížená",J46,0)</f>
        <v>0</v>
      </c>
      <c r="BG46" s="61">
        <f>IF(N46="zákl. prenesená",J46,0)</f>
        <v>0</v>
      </c>
      <c r="BH46" s="61">
        <f>IF(N46="zníž. prenesená",J46,0)</f>
        <v>0</v>
      </c>
      <c r="BI46" s="61">
        <f>IF(N46="nulová",J46,0)</f>
        <v>0</v>
      </c>
      <c r="BJ46" s="5" t="s">
        <v>43</v>
      </c>
      <c r="BK46" s="62">
        <f>ROUND(I46*H46,3)</f>
        <v>0</v>
      </c>
      <c r="BL46" s="5" t="s">
        <v>42</v>
      </c>
      <c r="BM46" s="60" t="s">
        <v>120</v>
      </c>
    </row>
    <row r="47" spans="1:65" s="4" customFormat="1" ht="22.9" customHeight="1" x14ac:dyDescent="0.2">
      <c r="B47" s="37"/>
      <c r="D47" s="38" t="s">
        <v>14</v>
      </c>
      <c r="E47" s="47" t="s">
        <v>129</v>
      </c>
      <c r="F47" s="47" t="s">
        <v>130</v>
      </c>
      <c r="J47" s="48"/>
      <c r="L47" s="37"/>
      <c r="M47" s="41"/>
      <c r="N47" s="42"/>
      <c r="O47" s="42"/>
      <c r="P47" s="43">
        <f>SUM(P48:P49)</f>
        <v>0</v>
      </c>
      <c r="Q47" s="42"/>
      <c r="R47" s="43">
        <f>SUM(R48:R49)</f>
        <v>0</v>
      </c>
      <c r="S47" s="42"/>
      <c r="T47" s="44">
        <f>SUM(T48:T49)</f>
        <v>0</v>
      </c>
      <c r="AR47" s="38" t="s">
        <v>43</v>
      </c>
      <c r="AT47" s="45" t="s">
        <v>14</v>
      </c>
      <c r="AU47" s="45" t="s">
        <v>16</v>
      </c>
      <c r="AY47" s="38" t="s">
        <v>35</v>
      </c>
      <c r="BK47" s="46">
        <f>SUM(BK48:BK49)</f>
        <v>0</v>
      </c>
    </row>
    <row r="48" spans="1:65" s="2" customFormat="1" ht="36" customHeight="1" x14ac:dyDescent="0.2">
      <c r="A48" s="10"/>
      <c r="B48" s="49"/>
      <c r="C48" s="50" t="s">
        <v>131</v>
      </c>
      <c r="D48" s="50" t="s">
        <v>38</v>
      </c>
      <c r="E48" s="51" t="s">
        <v>132</v>
      </c>
      <c r="F48" s="52" t="s">
        <v>133</v>
      </c>
      <c r="G48" s="53" t="s">
        <v>41</v>
      </c>
      <c r="H48" s="54">
        <v>2.2080000000000002</v>
      </c>
      <c r="I48" s="54"/>
      <c r="J48" s="54"/>
      <c r="K48" s="55"/>
      <c r="L48" s="75"/>
      <c r="M48" s="56" t="s">
        <v>0</v>
      </c>
      <c r="N48" s="57" t="s">
        <v>10</v>
      </c>
      <c r="O48" s="58">
        <v>0</v>
      </c>
      <c r="P48" s="58">
        <f>O48*H48</f>
        <v>0</v>
      </c>
      <c r="Q48" s="58">
        <v>0</v>
      </c>
      <c r="R48" s="58">
        <f>Q48*H48</f>
        <v>0</v>
      </c>
      <c r="S48" s="58">
        <v>0</v>
      </c>
      <c r="T48" s="59">
        <f>S48*H48</f>
        <v>0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R48" s="60" t="s">
        <v>57</v>
      </c>
      <c r="AT48" s="60" t="s">
        <v>38</v>
      </c>
      <c r="AU48" s="60" t="s">
        <v>43</v>
      </c>
      <c r="AY48" s="5" t="s">
        <v>35</v>
      </c>
      <c r="BE48" s="61">
        <f>IF(N48="základná",J48,0)</f>
        <v>0</v>
      </c>
      <c r="BF48" s="61">
        <f>IF(N48="znížená",J48,0)</f>
        <v>0</v>
      </c>
      <c r="BG48" s="61">
        <f>IF(N48="zákl. prenesená",J48,0)</f>
        <v>0</v>
      </c>
      <c r="BH48" s="61">
        <f>IF(N48="zníž. prenesená",J48,0)</f>
        <v>0</v>
      </c>
      <c r="BI48" s="61">
        <f>IF(N48="nulová",J48,0)</f>
        <v>0</v>
      </c>
      <c r="BJ48" s="5" t="s">
        <v>43</v>
      </c>
      <c r="BK48" s="62">
        <f>ROUND(I48*H48,3)</f>
        <v>0</v>
      </c>
      <c r="BL48" s="5" t="s">
        <v>57</v>
      </c>
      <c r="BM48" s="60" t="s">
        <v>134</v>
      </c>
    </row>
    <row r="49" spans="1:65" s="2" customFormat="1" ht="24" customHeight="1" x14ac:dyDescent="0.2">
      <c r="A49" s="10"/>
      <c r="B49" s="49"/>
      <c r="C49" s="50" t="s">
        <v>115</v>
      </c>
      <c r="D49" s="50" t="s">
        <v>38</v>
      </c>
      <c r="E49" s="51" t="s">
        <v>135</v>
      </c>
      <c r="F49" s="52" t="s">
        <v>136</v>
      </c>
      <c r="G49" s="53" t="s">
        <v>124</v>
      </c>
      <c r="H49" s="54">
        <v>0.67</v>
      </c>
      <c r="I49" s="54"/>
      <c r="J49" s="54"/>
      <c r="K49" s="55"/>
      <c r="L49" s="75"/>
      <c r="M49" s="56" t="s">
        <v>0</v>
      </c>
      <c r="N49" s="57" t="s">
        <v>10</v>
      </c>
      <c r="O49" s="58">
        <v>0</v>
      </c>
      <c r="P49" s="58">
        <f>O49*H49</f>
        <v>0</v>
      </c>
      <c r="Q49" s="58">
        <v>0</v>
      </c>
      <c r="R49" s="58">
        <f>Q49*H49</f>
        <v>0</v>
      </c>
      <c r="S49" s="58">
        <v>0</v>
      </c>
      <c r="T49" s="59">
        <f>S49*H49</f>
        <v>0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R49" s="60" t="s">
        <v>57</v>
      </c>
      <c r="AT49" s="60" t="s">
        <v>38</v>
      </c>
      <c r="AU49" s="60" t="s">
        <v>43</v>
      </c>
      <c r="AY49" s="5" t="s">
        <v>35</v>
      </c>
      <c r="BE49" s="61">
        <f>IF(N49="základná",J49,0)</f>
        <v>0</v>
      </c>
      <c r="BF49" s="61">
        <f>IF(N49="znížená",J49,0)</f>
        <v>0</v>
      </c>
      <c r="BG49" s="61">
        <f>IF(N49="zákl. prenesená",J49,0)</f>
        <v>0</v>
      </c>
      <c r="BH49" s="61">
        <f>IF(N49="zníž. prenesená",J49,0)</f>
        <v>0</v>
      </c>
      <c r="BI49" s="61">
        <f>IF(N49="nulová",J49,0)</f>
        <v>0</v>
      </c>
      <c r="BJ49" s="5" t="s">
        <v>43</v>
      </c>
      <c r="BK49" s="62">
        <f>ROUND(I49*H49,3)</f>
        <v>0</v>
      </c>
      <c r="BL49" s="5" t="s">
        <v>57</v>
      </c>
      <c r="BM49" s="60" t="s">
        <v>137</v>
      </c>
    </row>
    <row r="50" spans="1:65" s="4" customFormat="1" ht="22.9" customHeight="1" x14ac:dyDescent="0.2">
      <c r="B50" s="37"/>
      <c r="D50" s="38" t="s">
        <v>14</v>
      </c>
      <c r="E50" s="47" t="s">
        <v>139</v>
      </c>
      <c r="F50" s="47" t="s">
        <v>140</v>
      </c>
      <c r="J50" s="48"/>
      <c r="L50" s="37"/>
      <c r="M50" s="41"/>
      <c r="N50" s="42"/>
      <c r="O50" s="42"/>
      <c r="P50" s="43">
        <f>SUM(P51:P54)</f>
        <v>0</v>
      </c>
      <c r="Q50" s="42"/>
      <c r="R50" s="43">
        <f>SUM(R51:R54)</f>
        <v>0</v>
      </c>
      <c r="S50" s="42"/>
      <c r="T50" s="44">
        <f>SUM(T51:T54)</f>
        <v>0</v>
      </c>
      <c r="AR50" s="38" t="s">
        <v>43</v>
      </c>
      <c r="AT50" s="45" t="s">
        <v>14</v>
      </c>
      <c r="AU50" s="45" t="s">
        <v>16</v>
      </c>
      <c r="AY50" s="38" t="s">
        <v>35</v>
      </c>
      <c r="BK50" s="46">
        <f>SUM(BK51:BK54)</f>
        <v>0</v>
      </c>
    </row>
    <row r="51" spans="1:65" s="2" customFormat="1" ht="16.5" customHeight="1" x14ac:dyDescent="0.2">
      <c r="A51" s="10"/>
      <c r="B51" s="49"/>
      <c r="C51" s="50" t="s">
        <v>141</v>
      </c>
      <c r="D51" s="50" t="s">
        <v>38</v>
      </c>
      <c r="E51" s="51" t="s">
        <v>142</v>
      </c>
      <c r="F51" s="52" t="s">
        <v>143</v>
      </c>
      <c r="G51" s="53" t="s">
        <v>88</v>
      </c>
      <c r="H51" s="54">
        <v>18.399999999999999</v>
      </c>
      <c r="I51" s="54"/>
      <c r="J51" s="54"/>
      <c r="K51" s="55"/>
      <c r="L51" s="75"/>
      <c r="M51" s="56" t="s">
        <v>0</v>
      </c>
      <c r="N51" s="57" t="s">
        <v>10</v>
      </c>
      <c r="O51" s="58">
        <v>0</v>
      </c>
      <c r="P51" s="58">
        <f t="shared" ref="P51:P54" si="18">O51*H51</f>
        <v>0</v>
      </c>
      <c r="Q51" s="58">
        <v>0</v>
      </c>
      <c r="R51" s="58">
        <f t="shared" ref="R51:R54" si="19">Q51*H51</f>
        <v>0</v>
      </c>
      <c r="S51" s="58">
        <v>0</v>
      </c>
      <c r="T51" s="59">
        <f t="shared" ref="T51:T54" si="20">S51*H51</f>
        <v>0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R51" s="60" t="s">
        <v>57</v>
      </c>
      <c r="AT51" s="60" t="s">
        <v>38</v>
      </c>
      <c r="AU51" s="60" t="s">
        <v>43</v>
      </c>
      <c r="AY51" s="5" t="s">
        <v>35</v>
      </c>
      <c r="BE51" s="61">
        <f t="shared" ref="BE51:BE54" si="21">IF(N51="základná",J51,0)</f>
        <v>0</v>
      </c>
      <c r="BF51" s="61">
        <f t="shared" ref="BF51:BF54" si="22">IF(N51="znížená",J51,0)</f>
        <v>0</v>
      </c>
      <c r="BG51" s="61">
        <f t="shared" ref="BG51:BG54" si="23">IF(N51="zákl. prenesená",J51,0)</f>
        <v>0</v>
      </c>
      <c r="BH51" s="61">
        <f t="shared" ref="BH51:BH54" si="24">IF(N51="zníž. prenesená",J51,0)</f>
        <v>0</v>
      </c>
      <c r="BI51" s="61">
        <f t="shared" ref="BI51:BI54" si="25">IF(N51="nulová",J51,0)</f>
        <v>0</v>
      </c>
      <c r="BJ51" s="5" t="s">
        <v>43</v>
      </c>
      <c r="BK51" s="62">
        <f t="shared" ref="BK51:BK54" si="26">ROUND(I51*H51,3)</f>
        <v>0</v>
      </c>
      <c r="BL51" s="5" t="s">
        <v>57</v>
      </c>
      <c r="BM51" s="60" t="s">
        <v>144</v>
      </c>
    </row>
    <row r="52" spans="1:65" s="2" customFormat="1" ht="24" customHeight="1" x14ac:dyDescent="0.2">
      <c r="A52" s="10"/>
      <c r="B52" s="49"/>
      <c r="C52" s="50" t="s">
        <v>122</v>
      </c>
      <c r="D52" s="50" t="s">
        <v>38</v>
      </c>
      <c r="E52" s="51" t="s">
        <v>145</v>
      </c>
      <c r="F52" s="52" t="s">
        <v>146</v>
      </c>
      <c r="G52" s="53" t="s">
        <v>41</v>
      </c>
      <c r="H52" s="54">
        <v>22.31</v>
      </c>
      <c r="I52" s="54"/>
      <c r="J52" s="54"/>
      <c r="K52" s="55"/>
      <c r="L52" s="75"/>
      <c r="M52" s="56" t="s">
        <v>0</v>
      </c>
      <c r="N52" s="57" t="s">
        <v>10</v>
      </c>
      <c r="O52" s="58">
        <v>0</v>
      </c>
      <c r="P52" s="58">
        <f t="shared" si="18"/>
        <v>0</v>
      </c>
      <c r="Q52" s="58">
        <v>0</v>
      </c>
      <c r="R52" s="58">
        <f t="shared" si="19"/>
        <v>0</v>
      </c>
      <c r="S52" s="58">
        <v>0</v>
      </c>
      <c r="T52" s="59">
        <f t="shared" si="20"/>
        <v>0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R52" s="60" t="s">
        <v>57</v>
      </c>
      <c r="AT52" s="60" t="s">
        <v>38</v>
      </c>
      <c r="AU52" s="60" t="s">
        <v>43</v>
      </c>
      <c r="AY52" s="5" t="s">
        <v>35</v>
      </c>
      <c r="BE52" s="61">
        <f t="shared" si="21"/>
        <v>0</v>
      </c>
      <c r="BF52" s="61">
        <f t="shared" si="22"/>
        <v>0</v>
      </c>
      <c r="BG52" s="61">
        <f t="shared" si="23"/>
        <v>0</v>
      </c>
      <c r="BH52" s="61">
        <f t="shared" si="24"/>
        <v>0</v>
      </c>
      <c r="BI52" s="61">
        <f t="shared" si="25"/>
        <v>0</v>
      </c>
      <c r="BJ52" s="5" t="s">
        <v>43</v>
      </c>
      <c r="BK52" s="62">
        <f t="shared" si="26"/>
        <v>0</v>
      </c>
      <c r="BL52" s="5" t="s">
        <v>57</v>
      </c>
      <c r="BM52" s="60" t="s">
        <v>147</v>
      </c>
    </row>
    <row r="53" spans="1:65" s="2" customFormat="1" ht="16.5" customHeight="1" x14ac:dyDescent="0.2">
      <c r="A53" s="10"/>
      <c r="B53" s="49"/>
      <c r="C53" s="63" t="s">
        <v>148</v>
      </c>
      <c r="D53" s="63" t="s">
        <v>121</v>
      </c>
      <c r="E53" s="64" t="s">
        <v>149</v>
      </c>
      <c r="F53" s="65" t="s">
        <v>150</v>
      </c>
      <c r="G53" s="66" t="s">
        <v>41</v>
      </c>
      <c r="H53" s="67">
        <v>26.8</v>
      </c>
      <c r="I53" s="67"/>
      <c r="J53" s="67"/>
      <c r="K53" s="68"/>
      <c r="L53" s="75"/>
      <c r="M53" s="69" t="s">
        <v>0</v>
      </c>
      <c r="N53" s="70" t="s">
        <v>10</v>
      </c>
      <c r="O53" s="58">
        <v>0</v>
      </c>
      <c r="P53" s="58">
        <f t="shared" si="18"/>
        <v>0</v>
      </c>
      <c r="Q53" s="58">
        <v>0</v>
      </c>
      <c r="R53" s="58">
        <f t="shared" si="19"/>
        <v>0</v>
      </c>
      <c r="S53" s="58">
        <v>0</v>
      </c>
      <c r="T53" s="59">
        <f t="shared" si="20"/>
        <v>0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R53" s="60" t="s">
        <v>60</v>
      </c>
      <c r="AT53" s="60" t="s">
        <v>121</v>
      </c>
      <c r="AU53" s="60" t="s">
        <v>43</v>
      </c>
      <c r="AY53" s="5" t="s">
        <v>35</v>
      </c>
      <c r="BE53" s="61">
        <f t="shared" si="21"/>
        <v>0</v>
      </c>
      <c r="BF53" s="61">
        <f t="shared" si="22"/>
        <v>0</v>
      </c>
      <c r="BG53" s="61">
        <f t="shared" si="23"/>
        <v>0</v>
      </c>
      <c r="BH53" s="61">
        <f t="shared" si="24"/>
        <v>0</v>
      </c>
      <c r="BI53" s="61">
        <f t="shared" si="25"/>
        <v>0</v>
      </c>
      <c r="BJ53" s="5" t="s">
        <v>43</v>
      </c>
      <c r="BK53" s="62">
        <f t="shared" si="26"/>
        <v>0</v>
      </c>
      <c r="BL53" s="5" t="s">
        <v>57</v>
      </c>
      <c r="BM53" s="60" t="s">
        <v>151</v>
      </c>
    </row>
    <row r="54" spans="1:65" s="2" customFormat="1" ht="24" customHeight="1" x14ac:dyDescent="0.2">
      <c r="A54" s="10"/>
      <c r="B54" s="49"/>
      <c r="C54" s="50" t="s">
        <v>123</v>
      </c>
      <c r="D54" s="50" t="s">
        <v>38</v>
      </c>
      <c r="E54" s="51" t="s">
        <v>153</v>
      </c>
      <c r="F54" s="52" t="s">
        <v>154</v>
      </c>
      <c r="G54" s="53" t="s">
        <v>124</v>
      </c>
      <c r="H54" s="54">
        <v>23.326000000000001</v>
      </c>
      <c r="I54" s="54"/>
      <c r="J54" s="54"/>
      <c r="K54" s="55"/>
      <c r="L54" s="75"/>
      <c r="M54" s="56" t="s">
        <v>0</v>
      </c>
      <c r="N54" s="57" t="s">
        <v>10</v>
      </c>
      <c r="O54" s="58">
        <v>0</v>
      </c>
      <c r="P54" s="58">
        <f t="shared" si="18"/>
        <v>0</v>
      </c>
      <c r="Q54" s="58">
        <v>0</v>
      </c>
      <c r="R54" s="58">
        <f t="shared" si="19"/>
        <v>0</v>
      </c>
      <c r="S54" s="58">
        <v>0</v>
      </c>
      <c r="T54" s="59">
        <f t="shared" si="20"/>
        <v>0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R54" s="60" t="s">
        <v>57</v>
      </c>
      <c r="AT54" s="60" t="s">
        <v>38</v>
      </c>
      <c r="AU54" s="60" t="s">
        <v>43</v>
      </c>
      <c r="AY54" s="5" t="s">
        <v>35</v>
      </c>
      <c r="BE54" s="61">
        <f t="shared" si="21"/>
        <v>0</v>
      </c>
      <c r="BF54" s="61">
        <f t="shared" si="22"/>
        <v>0</v>
      </c>
      <c r="BG54" s="61">
        <f t="shared" si="23"/>
        <v>0</v>
      </c>
      <c r="BH54" s="61">
        <f t="shared" si="24"/>
        <v>0</v>
      </c>
      <c r="BI54" s="61">
        <f t="shared" si="25"/>
        <v>0</v>
      </c>
      <c r="BJ54" s="5" t="s">
        <v>43</v>
      </c>
      <c r="BK54" s="62">
        <f t="shared" si="26"/>
        <v>0</v>
      </c>
      <c r="BL54" s="5" t="s">
        <v>57</v>
      </c>
      <c r="BM54" s="60" t="s">
        <v>155</v>
      </c>
    </row>
    <row r="55" spans="1:65" s="4" customFormat="1" ht="22.9" customHeight="1" x14ac:dyDescent="0.2">
      <c r="B55" s="37"/>
      <c r="D55" s="38" t="s">
        <v>14</v>
      </c>
      <c r="E55" s="47" t="s">
        <v>156</v>
      </c>
      <c r="F55" s="47" t="s">
        <v>157</v>
      </c>
      <c r="J55" s="48"/>
      <c r="L55" s="37"/>
      <c r="M55" s="41"/>
      <c r="N55" s="42"/>
      <c r="O55" s="42"/>
      <c r="P55" s="43">
        <f>P56</f>
        <v>0</v>
      </c>
      <c r="Q55" s="42"/>
      <c r="R55" s="43">
        <f>R56</f>
        <v>0</v>
      </c>
      <c r="S55" s="42"/>
      <c r="T55" s="44">
        <f>T56</f>
        <v>0</v>
      </c>
      <c r="AR55" s="38" t="s">
        <v>43</v>
      </c>
      <c r="AT55" s="45" t="s">
        <v>14</v>
      </c>
      <c r="AU55" s="45" t="s">
        <v>16</v>
      </c>
      <c r="AY55" s="38" t="s">
        <v>35</v>
      </c>
      <c r="BK55" s="46">
        <f>BK56</f>
        <v>0</v>
      </c>
    </row>
    <row r="56" spans="1:65" s="2" customFormat="1" ht="24" customHeight="1" x14ac:dyDescent="0.2">
      <c r="A56" s="10"/>
      <c r="B56" s="49"/>
      <c r="C56" s="50" t="s">
        <v>125</v>
      </c>
      <c r="D56" s="50" t="s">
        <v>38</v>
      </c>
      <c r="E56" s="51" t="s">
        <v>158</v>
      </c>
      <c r="F56" s="52" t="s">
        <v>159</v>
      </c>
      <c r="G56" s="53" t="s">
        <v>41</v>
      </c>
      <c r="H56" s="54">
        <v>90.01</v>
      </c>
      <c r="I56" s="54"/>
      <c r="J56" s="54"/>
      <c r="K56" s="55"/>
      <c r="L56" s="75"/>
      <c r="M56" s="56" t="s">
        <v>0</v>
      </c>
      <c r="N56" s="57" t="s">
        <v>10</v>
      </c>
      <c r="O56" s="58">
        <v>0</v>
      </c>
      <c r="P56" s="58">
        <f>O56*H56</f>
        <v>0</v>
      </c>
      <c r="Q56" s="58">
        <v>0</v>
      </c>
      <c r="R56" s="58">
        <f>Q56*H56</f>
        <v>0</v>
      </c>
      <c r="S56" s="58">
        <v>0</v>
      </c>
      <c r="T56" s="59">
        <f>S56*H56</f>
        <v>0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R56" s="60" t="s">
        <v>57</v>
      </c>
      <c r="AT56" s="60" t="s">
        <v>38</v>
      </c>
      <c r="AU56" s="60" t="s">
        <v>43</v>
      </c>
      <c r="AY56" s="5" t="s">
        <v>35</v>
      </c>
      <c r="BE56" s="61">
        <f>IF(N56="základná",J56,0)</f>
        <v>0</v>
      </c>
      <c r="BF56" s="61">
        <f>IF(N56="znížená",J56,0)</f>
        <v>0</v>
      </c>
      <c r="BG56" s="61">
        <f>IF(N56="zákl. prenesená",J56,0)</f>
        <v>0</v>
      </c>
      <c r="BH56" s="61">
        <f>IF(N56="zníž. prenesená",J56,0)</f>
        <v>0</v>
      </c>
      <c r="BI56" s="61">
        <f>IF(N56="nulová",J56,0)</f>
        <v>0</v>
      </c>
      <c r="BJ56" s="5" t="s">
        <v>43</v>
      </c>
      <c r="BK56" s="62">
        <f>ROUND(I56*H56,3)</f>
        <v>0</v>
      </c>
      <c r="BL56" s="5" t="s">
        <v>57</v>
      </c>
      <c r="BM56" s="60" t="s">
        <v>160</v>
      </c>
    </row>
    <row r="57" spans="1:65" s="4" customFormat="1" ht="22.9" customHeight="1" x14ac:dyDescent="0.2">
      <c r="B57" s="37"/>
      <c r="D57" s="38" t="s">
        <v>14</v>
      </c>
      <c r="E57" s="47" t="s">
        <v>161</v>
      </c>
      <c r="F57" s="47" t="s">
        <v>162</v>
      </c>
      <c r="J57" s="48"/>
      <c r="L57" s="37"/>
      <c r="M57" s="41"/>
      <c r="N57" s="42"/>
      <c r="O57" s="42"/>
      <c r="P57" s="43">
        <f>SUM(P58:P60)</f>
        <v>0</v>
      </c>
      <c r="Q57" s="42"/>
      <c r="R57" s="43">
        <f>SUM(R58:R60)</f>
        <v>0</v>
      </c>
      <c r="S57" s="42"/>
      <c r="T57" s="44">
        <f>SUM(T58:T60)</f>
        <v>0</v>
      </c>
      <c r="AR57" s="38" t="s">
        <v>43</v>
      </c>
      <c r="AT57" s="45" t="s">
        <v>14</v>
      </c>
      <c r="AU57" s="45" t="s">
        <v>16</v>
      </c>
      <c r="AY57" s="38" t="s">
        <v>35</v>
      </c>
      <c r="BK57" s="46">
        <f>SUM(BK58:BK60)</f>
        <v>0</v>
      </c>
    </row>
    <row r="58" spans="1:65" s="2" customFormat="1" ht="24" customHeight="1" x14ac:dyDescent="0.2">
      <c r="A58" s="10"/>
      <c r="B58" s="49"/>
      <c r="C58" s="50" t="s">
        <v>163</v>
      </c>
      <c r="D58" s="50" t="s">
        <v>38</v>
      </c>
      <c r="E58" s="51" t="s">
        <v>164</v>
      </c>
      <c r="F58" s="52" t="s">
        <v>165</v>
      </c>
      <c r="G58" s="53" t="s">
        <v>41</v>
      </c>
      <c r="H58" s="54">
        <v>78.444999999999993</v>
      </c>
      <c r="I58" s="54"/>
      <c r="J58" s="54"/>
      <c r="K58" s="55"/>
      <c r="L58" s="75"/>
      <c r="M58" s="56" t="s">
        <v>0</v>
      </c>
      <c r="N58" s="57" t="s">
        <v>10</v>
      </c>
      <c r="O58" s="58">
        <v>0</v>
      </c>
      <c r="P58" s="58">
        <f>O58*H58</f>
        <v>0</v>
      </c>
      <c r="Q58" s="58">
        <v>0</v>
      </c>
      <c r="R58" s="58">
        <f>Q58*H58</f>
        <v>0</v>
      </c>
      <c r="S58" s="58">
        <v>0</v>
      </c>
      <c r="T58" s="59">
        <f>S58*H58</f>
        <v>0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R58" s="60" t="s">
        <v>57</v>
      </c>
      <c r="AT58" s="60" t="s">
        <v>38</v>
      </c>
      <c r="AU58" s="60" t="s">
        <v>43</v>
      </c>
      <c r="AY58" s="5" t="s">
        <v>35</v>
      </c>
      <c r="BE58" s="61">
        <f>IF(N58="základná",J58,0)</f>
        <v>0</v>
      </c>
      <c r="BF58" s="61">
        <f>IF(N58="znížená",J58,0)</f>
        <v>0</v>
      </c>
      <c r="BG58" s="61">
        <f>IF(N58="zákl. prenesená",J58,0)</f>
        <v>0</v>
      </c>
      <c r="BH58" s="61">
        <f>IF(N58="zníž. prenesená",J58,0)</f>
        <v>0</v>
      </c>
      <c r="BI58" s="61">
        <f>IF(N58="nulová",J58,0)</f>
        <v>0</v>
      </c>
      <c r="BJ58" s="5" t="s">
        <v>43</v>
      </c>
      <c r="BK58" s="62">
        <f>ROUND(I58*H58,3)</f>
        <v>0</v>
      </c>
      <c r="BL58" s="5" t="s">
        <v>57</v>
      </c>
      <c r="BM58" s="60" t="s">
        <v>166</v>
      </c>
    </row>
    <row r="59" spans="1:65" s="2" customFormat="1" ht="24" customHeight="1" x14ac:dyDescent="0.2">
      <c r="A59" s="10"/>
      <c r="B59" s="49"/>
      <c r="C59" s="50" t="s">
        <v>126</v>
      </c>
      <c r="D59" s="50" t="s">
        <v>38</v>
      </c>
      <c r="E59" s="51" t="s">
        <v>167</v>
      </c>
      <c r="F59" s="52" t="s">
        <v>168</v>
      </c>
      <c r="G59" s="53" t="s">
        <v>41</v>
      </c>
      <c r="H59" s="54">
        <v>90.01</v>
      </c>
      <c r="I59" s="54"/>
      <c r="J59" s="54"/>
      <c r="K59" s="55"/>
      <c r="L59" s="75"/>
      <c r="M59" s="56" t="s">
        <v>0</v>
      </c>
      <c r="N59" s="57" t="s">
        <v>10</v>
      </c>
      <c r="O59" s="58">
        <v>0</v>
      </c>
      <c r="P59" s="58">
        <f>O59*H59</f>
        <v>0</v>
      </c>
      <c r="Q59" s="58">
        <v>0</v>
      </c>
      <c r="R59" s="58">
        <f>Q59*H59</f>
        <v>0</v>
      </c>
      <c r="S59" s="58">
        <v>0</v>
      </c>
      <c r="T59" s="59">
        <f>S59*H59</f>
        <v>0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R59" s="60" t="s">
        <v>57</v>
      </c>
      <c r="AT59" s="60" t="s">
        <v>38</v>
      </c>
      <c r="AU59" s="60" t="s">
        <v>43</v>
      </c>
      <c r="AY59" s="5" t="s">
        <v>35</v>
      </c>
      <c r="BE59" s="61">
        <f>IF(N59="základná",J59,0)</f>
        <v>0</v>
      </c>
      <c r="BF59" s="61">
        <f>IF(N59="znížená",J59,0)</f>
        <v>0</v>
      </c>
      <c r="BG59" s="61">
        <f>IF(N59="zákl. prenesená",J59,0)</f>
        <v>0</v>
      </c>
      <c r="BH59" s="61">
        <f>IF(N59="zníž. prenesená",J59,0)</f>
        <v>0</v>
      </c>
      <c r="BI59" s="61">
        <f>IF(N59="nulová",J59,0)</f>
        <v>0</v>
      </c>
      <c r="BJ59" s="5" t="s">
        <v>43</v>
      </c>
      <c r="BK59" s="62">
        <f>ROUND(I59*H59,3)</f>
        <v>0</v>
      </c>
      <c r="BL59" s="5" t="s">
        <v>57</v>
      </c>
      <c r="BM59" s="60" t="s">
        <v>169</v>
      </c>
    </row>
    <row r="60" spans="1:65" s="2" customFormat="1" ht="24" customHeight="1" x14ac:dyDescent="0.2">
      <c r="A60" s="10"/>
      <c r="B60" s="49"/>
      <c r="C60" s="50" t="s">
        <v>170</v>
      </c>
      <c r="D60" s="50" t="s">
        <v>38</v>
      </c>
      <c r="E60" s="51" t="s">
        <v>171</v>
      </c>
      <c r="F60" s="52" t="s">
        <v>172</v>
      </c>
      <c r="G60" s="53" t="s">
        <v>41</v>
      </c>
      <c r="H60" s="54">
        <v>90.01</v>
      </c>
      <c r="I60" s="54"/>
      <c r="J60" s="54"/>
      <c r="K60" s="55"/>
      <c r="L60" s="75"/>
      <c r="M60" s="56" t="s">
        <v>0</v>
      </c>
      <c r="N60" s="57" t="s">
        <v>10</v>
      </c>
      <c r="O60" s="58">
        <v>0</v>
      </c>
      <c r="P60" s="58">
        <f>O60*H60</f>
        <v>0</v>
      </c>
      <c r="Q60" s="58">
        <v>0</v>
      </c>
      <c r="R60" s="58">
        <f>Q60*H60</f>
        <v>0</v>
      </c>
      <c r="S60" s="58">
        <v>0</v>
      </c>
      <c r="T60" s="59">
        <f>S60*H60</f>
        <v>0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R60" s="60" t="s">
        <v>57</v>
      </c>
      <c r="AT60" s="60" t="s">
        <v>38</v>
      </c>
      <c r="AU60" s="60" t="s">
        <v>43</v>
      </c>
      <c r="AY60" s="5" t="s">
        <v>35</v>
      </c>
      <c r="BE60" s="61">
        <f>IF(N60="základná",J60,0)</f>
        <v>0</v>
      </c>
      <c r="BF60" s="61">
        <f>IF(N60="znížená",J60,0)</f>
        <v>0</v>
      </c>
      <c r="BG60" s="61">
        <f>IF(N60="zákl. prenesená",J60,0)</f>
        <v>0</v>
      </c>
      <c r="BH60" s="61">
        <f>IF(N60="zníž. prenesená",J60,0)</f>
        <v>0</v>
      </c>
      <c r="BI60" s="61">
        <f>IF(N60="nulová",J60,0)</f>
        <v>0</v>
      </c>
      <c r="BJ60" s="5" t="s">
        <v>43</v>
      </c>
      <c r="BK60" s="62">
        <f>ROUND(I60*H60,3)</f>
        <v>0</v>
      </c>
      <c r="BL60" s="5" t="s">
        <v>57</v>
      </c>
      <c r="BM60" s="60" t="s">
        <v>173</v>
      </c>
    </row>
    <row r="61" spans="1:65" s="4" customFormat="1" ht="25.9" customHeight="1" x14ac:dyDescent="0.2">
      <c r="B61" s="37"/>
      <c r="D61" s="38" t="s">
        <v>14</v>
      </c>
      <c r="E61" s="39" t="s">
        <v>174</v>
      </c>
      <c r="F61" s="39" t="s">
        <v>175</v>
      </c>
      <c r="J61" s="40"/>
      <c r="L61" s="37"/>
      <c r="M61" s="41"/>
      <c r="N61" s="42"/>
      <c r="O61" s="42"/>
      <c r="P61" s="43">
        <f>SUM(P62:P71)</f>
        <v>0</v>
      </c>
      <c r="Q61" s="42"/>
      <c r="R61" s="43">
        <f>SUM(R62:R71)</f>
        <v>0</v>
      </c>
      <c r="S61" s="42"/>
      <c r="T61" s="44">
        <f>SUM(T62:T71)</f>
        <v>0</v>
      </c>
      <c r="AR61" s="38" t="s">
        <v>42</v>
      </c>
      <c r="AT61" s="45" t="s">
        <v>14</v>
      </c>
      <c r="AU61" s="45" t="s">
        <v>15</v>
      </c>
      <c r="AY61" s="38" t="s">
        <v>35</v>
      </c>
      <c r="BK61" s="46">
        <f>SUM(BK62:BK71)</f>
        <v>0</v>
      </c>
    </row>
    <row r="62" spans="1:65" s="2" customFormat="1" ht="24" customHeight="1" x14ac:dyDescent="0.2">
      <c r="A62" s="10"/>
      <c r="B62" s="49"/>
      <c r="C62" s="50" t="s">
        <v>177</v>
      </c>
      <c r="D62" s="50" t="s">
        <v>38</v>
      </c>
      <c r="E62" s="51" t="s">
        <v>178</v>
      </c>
      <c r="F62" s="52" t="s">
        <v>179</v>
      </c>
      <c r="G62" s="53" t="s">
        <v>88</v>
      </c>
      <c r="H62" s="54">
        <v>28</v>
      </c>
      <c r="I62" s="54"/>
      <c r="J62" s="54"/>
      <c r="K62" s="55"/>
      <c r="L62" s="75"/>
      <c r="M62" s="56" t="s">
        <v>0</v>
      </c>
      <c r="N62" s="57" t="s">
        <v>10</v>
      </c>
      <c r="O62" s="58">
        <v>0</v>
      </c>
      <c r="P62" s="58">
        <f t="shared" ref="P62:P63" si="27">O62*H62</f>
        <v>0</v>
      </c>
      <c r="Q62" s="58">
        <v>0</v>
      </c>
      <c r="R62" s="58">
        <f t="shared" ref="R62:R63" si="28">Q62*H62</f>
        <v>0</v>
      </c>
      <c r="S62" s="58">
        <v>0</v>
      </c>
      <c r="T62" s="59">
        <f t="shared" ref="T62:T63" si="29">S62*H62</f>
        <v>0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R62" s="60" t="s">
        <v>176</v>
      </c>
      <c r="AT62" s="60" t="s">
        <v>38</v>
      </c>
      <c r="AU62" s="60" t="s">
        <v>16</v>
      </c>
      <c r="AY62" s="5" t="s">
        <v>35</v>
      </c>
      <c r="BE62" s="61">
        <f t="shared" ref="BE62:BE63" si="30">IF(N62="základná",J62,0)</f>
        <v>0</v>
      </c>
      <c r="BF62" s="61">
        <f t="shared" ref="BF62:BF63" si="31">IF(N62="znížená",J62,0)</f>
        <v>0</v>
      </c>
      <c r="BG62" s="61">
        <f t="shared" ref="BG62:BG63" si="32">IF(N62="zákl. prenesená",J62,0)</f>
        <v>0</v>
      </c>
      <c r="BH62" s="61">
        <f t="shared" ref="BH62:BH63" si="33">IF(N62="zníž. prenesená",J62,0)</f>
        <v>0</v>
      </c>
      <c r="BI62" s="61">
        <f t="shared" ref="BI62:BI63" si="34">IF(N62="nulová",J62,0)</f>
        <v>0</v>
      </c>
      <c r="BJ62" s="5" t="s">
        <v>43</v>
      </c>
      <c r="BK62" s="62">
        <f t="shared" ref="BK62:BK64" si="35">ROUND(I62*H62,3)</f>
        <v>0</v>
      </c>
      <c r="BL62" s="5" t="s">
        <v>176</v>
      </c>
      <c r="BM62" s="60" t="s">
        <v>180</v>
      </c>
    </row>
    <row r="63" spans="1:65" s="2" customFormat="1" ht="36" customHeight="1" x14ac:dyDescent="0.2">
      <c r="A63" s="10"/>
      <c r="B63" s="49"/>
      <c r="C63" s="50" t="s">
        <v>127</v>
      </c>
      <c r="D63" s="50" t="s">
        <v>38</v>
      </c>
      <c r="E63" s="51" t="s">
        <v>183</v>
      </c>
      <c r="F63" s="52" t="s">
        <v>184</v>
      </c>
      <c r="G63" s="53" t="s">
        <v>88</v>
      </c>
      <c r="H63" s="54">
        <v>28</v>
      </c>
      <c r="I63" s="54"/>
      <c r="J63" s="54"/>
      <c r="K63" s="55"/>
      <c r="L63" s="75"/>
      <c r="M63" s="56" t="s">
        <v>0</v>
      </c>
      <c r="N63" s="57" t="s">
        <v>10</v>
      </c>
      <c r="O63" s="58">
        <v>0</v>
      </c>
      <c r="P63" s="58">
        <f t="shared" si="27"/>
        <v>0</v>
      </c>
      <c r="Q63" s="58">
        <v>0</v>
      </c>
      <c r="R63" s="58">
        <f t="shared" si="28"/>
        <v>0</v>
      </c>
      <c r="S63" s="58">
        <v>0</v>
      </c>
      <c r="T63" s="59">
        <f t="shared" si="29"/>
        <v>0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R63" s="60" t="s">
        <v>176</v>
      </c>
      <c r="AT63" s="60" t="s">
        <v>38</v>
      </c>
      <c r="AU63" s="60" t="s">
        <v>16</v>
      </c>
      <c r="AY63" s="5" t="s">
        <v>35</v>
      </c>
      <c r="BE63" s="61">
        <f t="shared" si="30"/>
        <v>0</v>
      </c>
      <c r="BF63" s="61">
        <f t="shared" si="31"/>
        <v>0</v>
      </c>
      <c r="BG63" s="61">
        <f t="shared" si="32"/>
        <v>0</v>
      </c>
      <c r="BH63" s="61">
        <f t="shared" si="33"/>
        <v>0</v>
      </c>
      <c r="BI63" s="61">
        <f t="shared" si="34"/>
        <v>0</v>
      </c>
      <c r="BJ63" s="5" t="s">
        <v>43</v>
      </c>
      <c r="BK63" s="62">
        <f t="shared" si="35"/>
        <v>0</v>
      </c>
      <c r="BL63" s="5" t="s">
        <v>176</v>
      </c>
      <c r="BM63" s="60" t="s">
        <v>185</v>
      </c>
    </row>
    <row r="64" spans="1:65" s="2" customFormat="1" ht="36" customHeight="1" x14ac:dyDescent="0.2">
      <c r="A64" s="78"/>
      <c r="B64" s="49"/>
      <c r="C64" s="50"/>
      <c r="D64" s="50" t="s">
        <v>38</v>
      </c>
      <c r="E64" s="51" t="s">
        <v>253</v>
      </c>
      <c r="F64" s="52" t="s">
        <v>252</v>
      </c>
      <c r="G64" s="53" t="s">
        <v>208</v>
      </c>
      <c r="H64" s="54">
        <v>1</v>
      </c>
      <c r="I64" s="54"/>
      <c r="J64" s="54"/>
      <c r="K64" s="55"/>
      <c r="L64" s="75"/>
      <c r="M64" s="56"/>
      <c r="N64" s="57"/>
      <c r="O64" s="58"/>
      <c r="P64" s="58"/>
      <c r="Q64" s="58"/>
      <c r="R64" s="58"/>
      <c r="S64" s="58"/>
      <c r="T64" s="59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R64" s="60"/>
      <c r="AT64" s="60"/>
      <c r="AU64" s="60"/>
      <c r="AY64" s="5"/>
      <c r="BE64" s="61"/>
      <c r="BF64" s="61"/>
      <c r="BG64" s="61"/>
      <c r="BH64" s="61"/>
      <c r="BI64" s="61"/>
      <c r="BJ64" s="5"/>
      <c r="BK64" s="62">
        <f t="shared" si="35"/>
        <v>0</v>
      </c>
      <c r="BL64" s="5"/>
      <c r="BM64" s="60"/>
    </row>
    <row r="65" spans="1:65" s="2" customFormat="1" ht="24" customHeight="1" x14ac:dyDescent="0.2">
      <c r="A65" s="10"/>
      <c r="B65" s="49"/>
      <c r="C65" s="50" t="s">
        <v>191</v>
      </c>
      <c r="D65" s="50" t="s">
        <v>38</v>
      </c>
      <c r="E65" s="51" t="s">
        <v>192</v>
      </c>
      <c r="F65" s="52" t="s">
        <v>193</v>
      </c>
      <c r="G65" s="53" t="s">
        <v>88</v>
      </c>
      <c r="H65" s="54">
        <v>4.5</v>
      </c>
      <c r="I65" s="54"/>
      <c r="J65" s="54"/>
      <c r="K65" s="55"/>
      <c r="L65" s="75"/>
      <c r="M65" s="56" t="s">
        <v>0</v>
      </c>
      <c r="N65" s="57" t="s">
        <v>10</v>
      </c>
      <c r="O65" s="58">
        <v>0</v>
      </c>
      <c r="P65" s="58">
        <f t="shared" ref="P65:P66" si="36">O65*H65</f>
        <v>0</v>
      </c>
      <c r="Q65" s="58">
        <v>0</v>
      </c>
      <c r="R65" s="58">
        <f t="shared" ref="R65:R66" si="37">Q65*H65</f>
        <v>0</v>
      </c>
      <c r="S65" s="58">
        <v>0</v>
      </c>
      <c r="T65" s="59">
        <f t="shared" ref="T65:T66" si="38">S65*H65</f>
        <v>0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R65" s="60" t="s">
        <v>176</v>
      </c>
      <c r="AT65" s="60" t="s">
        <v>38</v>
      </c>
      <c r="AU65" s="60" t="s">
        <v>16</v>
      </c>
      <c r="AY65" s="5" t="s">
        <v>35</v>
      </c>
      <c r="BE65" s="61">
        <f t="shared" ref="BE65:BE66" si="39">IF(N65="základná",J65,0)</f>
        <v>0</v>
      </c>
      <c r="BF65" s="61">
        <f t="shared" ref="BF65:BF66" si="40">IF(N65="znížená",J65,0)</f>
        <v>0</v>
      </c>
      <c r="BG65" s="61">
        <f t="shared" ref="BG65:BG66" si="41">IF(N65="zákl. prenesená",J65,0)</f>
        <v>0</v>
      </c>
      <c r="BH65" s="61">
        <f t="shared" ref="BH65:BH66" si="42">IF(N65="zníž. prenesená",J65,0)</f>
        <v>0</v>
      </c>
      <c r="BI65" s="61">
        <f t="shared" ref="BI65:BI66" si="43">IF(N65="nulová",J65,0)</f>
        <v>0</v>
      </c>
      <c r="BJ65" s="5" t="s">
        <v>43</v>
      </c>
      <c r="BK65" s="62">
        <f t="shared" ref="BK65:BK66" si="44">ROUND(I65*H65,3)</f>
        <v>0</v>
      </c>
      <c r="BL65" s="5" t="s">
        <v>176</v>
      </c>
      <c r="BM65" s="60" t="s">
        <v>194</v>
      </c>
    </row>
    <row r="66" spans="1:65" s="2" customFormat="1" ht="24" customHeight="1" x14ac:dyDescent="0.2">
      <c r="A66" s="10"/>
      <c r="B66" s="49"/>
      <c r="C66" s="50" t="s">
        <v>152</v>
      </c>
      <c r="D66" s="50" t="s">
        <v>38</v>
      </c>
      <c r="E66" s="51" t="s">
        <v>195</v>
      </c>
      <c r="F66" s="52" t="s">
        <v>196</v>
      </c>
      <c r="G66" s="53" t="s">
        <v>124</v>
      </c>
      <c r="H66" s="54">
        <v>16.408999999999999</v>
      </c>
      <c r="I66" s="54"/>
      <c r="J66" s="54"/>
      <c r="K66" s="55"/>
      <c r="L66" s="75"/>
      <c r="M66" s="56" t="s">
        <v>0</v>
      </c>
      <c r="N66" s="57" t="s">
        <v>10</v>
      </c>
      <c r="O66" s="58">
        <v>0</v>
      </c>
      <c r="P66" s="58">
        <f t="shared" si="36"/>
        <v>0</v>
      </c>
      <c r="Q66" s="58">
        <v>0</v>
      </c>
      <c r="R66" s="58">
        <f t="shared" si="37"/>
        <v>0</v>
      </c>
      <c r="S66" s="58">
        <v>0</v>
      </c>
      <c r="T66" s="59">
        <f t="shared" si="38"/>
        <v>0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R66" s="60" t="s">
        <v>176</v>
      </c>
      <c r="AT66" s="60" t="s">
        <v>38</v>
      </c>
      <c r="AU66" s="60" t="s">
        <v>16</v>
      </c>
      <c r="AY66" s="5" t="s">
        <v>35</v>
      </c>
      <c r="BE66" s="61">
        <f t="shared" si="39"/>
        <v>0</v>
      </c>
      <c r="BF66" s="61">
        <f t="shared" si="40"/>
        <v>0</v>
      </c>
      <c r="BG66" s="61">
        <f t="shared" si="41"/>
        <v>0</v>
      </c>
      <c r="BH66" s="61">
        <f t="shared" si="42"/>
        <v>0</v>
      </c>
      <c r="BI66" s="61">
        <f t="shared" si="43"/>
        <v>0</v>
      </c>
      <c r="BJ66" s="5" t="s">
        <v>43</v>
      </c>
      <c r="BK66" s="62">
        <f t="shared" si="44"/>
        <v>0</v>
      </c>
      <c r="BL66" s="5" t="s">
        <v>176</v>
      </c>
      <c r="BM66" s="60" t="s">
        <v>197</v>
      </c>
    </row>
    <row r="67" spans="1:65" s="2" customFormat="1" ht="24" customHeight="1" x14ac:dyDescent="0.2">
      <c r="A67" s="10"/>
      <c r="B67" s="49"/>
      <c r="C67" s="50" t="s">
        <v>181</v>
      </c>
      <c r="D67" s="50" t="s">
        <v>38</v>
      </c>
      <c r="E67" s="51" t="s">
        <v>198</v>
      </c>
      <c r="F67" s="52" t="s">
        <v>199</v>
      </c>
      <c r="G67" s="53" t="s">
        <v>88</v>
      </c>
      <c r="H67" s="54">
        <v>10</v>
      </c>
      <c r="I67" s="54"/>
      <c r="J67" s="54"/>
      <c r="K67" s="55"/>
      <c r="L67" s="75"/>
      <c r="M67" s="56" t="s">
        <v>0</v>
      </c>
      <c r="N67" s="57" t="s">
        <v>10</v>
      </c>
      <c r="O67" s="58">
        <v>0</v>
      </c>
      <c r="P67" s="58">
        <f t="shared" ref="P67:P70" si="45">O67*H67</f>
        <v>0</v>
      </c>
      <c r="Q67" s="58">
        <v>0</v>
      </c>
      <c r="R67" s="58">
        <f t="shared" ref="R67:R70" si="46">Q67*H67</f>
        <v>0</v>
      </c>
      <c r="S67" s="58">
        <v>0</v>
      </c>
      <c r="T67" s="59">
        <f t="shared" ref="T67:T70" si="47">S67*H67</f>
        <v>0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R67" s="60" t="s">
        <v>176</v>
      </c>
      <c r="AT67" s="60" t="s">
        <v>38</v>
      </c>
      <c r="AU67" s="60" t="s">
        <v>16</v>
      </c>
      <c r="AY67" s="5" t="s">
        <v>35</v>
      </c>
      <c r="BE67" s="61">
        <f t="shared" ref="BE67:BE70" si="48">IF(N67="základná",J67,0)</f>
        <v>0</v>
      </c>
      <c r="BF67" s="61">
        <f t="shared" ref="BF67:BF70" si="49">IF(N67="znížená",J67,0)</f>
        <v>0</v>
      </c>
      <c r="BG67" s="61">
        <f t="shared" ref="BG67:BG70" si="50">IF(N67="zákl. prenesená",J67,0)</f>
        <v>0</v>
      </c>
      <c r="BH67" s="61">
        <f t="shared" ref="BH67:BH70" si="51">IF(N67="zníž. prenesená",J67,0)</f>
        <v>0</v>
      </c>
      <c r="BI67" s="61">
        <f t="shared" ref="BI67:BI70" si="52">IF(N67="nulová",J67,0)</f>
        <v>0</v>
      </c>
      <c r="BJ67" s="5" t="s">
        <v>43</v>
      </c>
      <c r="BK67" s="62">
        <f t="shared" ref="BK67:BK70" si="53">ROUND(I67*H67,3)</f>
        <v>0</v>
      </c>
      <c r="BL67" s="5" t="s">
        <v>176</v>
      </c>
      <c r="BM67" s="60" t="s">
        <v>200</v>
      </c>
    </row>
    <row r="68" spans="1:65" s="2" customFormat="1" ht="24" customHeight="1" x14ac:dyDescent="0.2">
      <c r="A68" s="10"/>
      <c r="B68" s="49"/>
      <c r="C68" s="50" t="s">
        <v>201</v>
      </c>
      <c r="D68" s="50" t="s">
        <v>38</v>
      </c>
      <c r="E68" s="51" t="s">
        <v>202</v>
      </c>
      <c r="F68" s="52" t="s">
        <v>203</v>
      </c>
      <c r="G68" s="53" t="s">
        <v>88</v>
      </c>
      <c r="H68" s="54">
        <v>10</v>
      </c>
      <c r="I68" s="54"/>
      <c r="J68" s="54"/>
      <c r="K68" s="55"/>
      <c r="L68" s="75"/>
      <c r="M68" s="56" t="s">
        <v>0</v>
      </c>
      <c r="N68" s="57" t="s">
        <v>10</v>
      </c>
      <c r="O68" s="58">
        <v>0</v>
      </c>
      <c r="P68" s="58">
        <f t="shared" si="45"/>
        <v>0</v>
      </c>
      <c r="Q68" s="58">
        <v>0</v>
      </c>
      <c r="R68" s="58">
        <f t="shared" si="46"/>
        <v>0</v>
      </c>
      <c r="S68" s="58">
        <v>0</v>
      </c>
      <c r="T68" s="59">
        <f t="shared" si="47"/>
        <v>0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R68" s="60" t="s">
        <v>176</v>
      </c>
      <c r="AT68" s="60" t="s">
        <v>38</v>
      </c>
      <c r="AU68" s="60" t="s">
        <v>16</v>
      </c>
      <c r="AY68" s="5" t="s">
        <v>35</v>
      </c>
      <c r="BE68" s="61">
        <f t="shared" si="48"/>
        <v>0</v>
      </c>
      <c r="BF68" s="61">
        <f t="shared" si="49"/>
        <v>0</v>
      </c>
      <c r="BG68" s="61">
        <f t="shared" si="50"/>
        <v>0</v>
      </c>
      <c r="BH68" s="61">
        <f t="shared" si="51"/>
        <v>0</v>
      </c>
      <c r="BI68" s="61">
        <f t="shared" si="52"/>
        <v>0</v>
      </c>
      <c r="BJ68" s="5" t="s">
        <v>43</v>
      </c>
      <c r="BK68" s="62">
        <f t="shared" si="53"/>
        <v>0</v>
      </c>
      <c r="BL68" s="5" t="s">
        <v>176</v>
      </c>
      <c r="BM68" s="60" t="s">
        <v>204</v>
      </c>
    </row>
    <row r="69" spans="1:65" s="2" customFormat="1" ht="24" customHeight="1" x14ac:dyDescent="0.2">
      <c r="A69" s="10"/>
      <c r="B69" s="49"/>
      <c r="C69" s="50" t="s">
        <v>182</v>
      </c>
      <c r="D69" s="50" t="s">
        <v>38</v>
      </c>
      <c r="E69" s="51" t="s">
        <v>205</v>
      </c>
      <c r="F69" s="52" t="s">
        <v>206</v>
      </c>
      <c r="G69" s="53" t="s">
        <v>124</v>
      </c>
      <c r="H69" s="54">
        <v>19.805</v>
      </c>
      <c r="I69" s="54"/>
      <c r="J69" s="54"/>
      <c r="K69" s="55"/>
      <c r="L69" s="75"/>
      <c r="M69" s="56" t="s">
        <v>0</v>
      </c>
      <c r="N69" s="57" t="s">
        <v>10</v>
      </c>
      <c r="O69" s="58">
        <v>0</v>
      </c>
      <c r="P69" s="58">
        <f t="shared" si="45"/>
        <v>0</v>
      </c>
      <c r="Q69" s="58">
        <v>0</v>
      </c>
      <c r="R69" s="58">
        <f t="shared" si="46"/>
        <v>0</v>
      </c>
      <c r="S69" s="58">
        <v>0</v>
      </c>
      <c r="T69" s="59">
        <f t="shared" si="47"/>
        <v>0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R69" s="60" t="s">
        <v>176</v>
      </c>
      <c r="AT69" s="60" t="s">
        <v>38</v>
      </c>
      <c r="AU69" s="60" t="s">
        <v>16</v>
      </c>
      <c r="AY69" s="5" t="s">
        <v>35</v>
      </c>
      <c r="BE69" s="61">
        <f t="shared" si="48"/>
        <v>0</v>
      </c>
      <c r="BF69" s="61">
        <f t="shared" si="49"/>
        <v>0</v>
      </c>
      <c r="BG69" s="61">
        <f t="shared" si="50"/>
        <v>0</v>
      </c>
      <c r="BH69" s="61">
        <f t="shared" si="51"/>
        <v>0</v>
      </c>
      <c r="BI69" s="61">
        <f t="shared" si="52"/>
        <v>0</v>
      </c>
      <c r="BJ69" s="5" t="s">
        <v>43</v>
      </c>
      <c r="BK69" s="62">
        <f t="shared" si="53"/>
        <v>0</v>
      </c>
      <c r="BL69" s="5" t="s">
        <v>176</v>
      </c>
      <c r="BM69" s="60" t="s">
        <v>207</v>
      </c>
    </row>
    <row r="70" spans="1:65" s="2" customFormat="1" ht="24" customHeight="1" x14ac:dyDescent="0.2">
      <c r="A70" s="10"/>
      <c r="B70" s="49"/>
      <c r="C70" s="50" t="s">
        <v>186</v>
      </c>
      <c r="D70" s="50" t="s">
        <v>38</v>
      </c>
      <c r="E70" s="51" t="s">
        <v>209</v>
      </c>
      <c r="F70" s="52" t="s">
        <v>251</v>
      </c>
      <c r="G70" s="53" t="s">
        <v>81</v>
      </c>
      <c r="H70" s="54">
        <v>1</v>
      </c>
      <c r="I70" s="54"/>
      <c r="J70" s="54"/>
      <c r="K70" s="55"/>
      <c r="L70" s="75"/>
      <c r="M70" s="56" t="s">
        <v>0</v>
      </c>
      <c r="N70" s="57" t="s">
        <v>10</v>
      </c>
      <c r="O70" s="58">
        <v>0</v>
      </c>
      <c r="P70" s="58">
        <f t="shared" si="45"/>
        <v>0</v>
      </c>
      <c r="Q70" s="58">
        <v>0</v>
      </c>
      <c r="R70" s="58">
        <f t="shared" si="46"/>
        <v>0</v>
      </c>
      <c r="S70" s="58">
        <v>0</v>
      </c>
      <c r="T70" s="59">
        <f t="shared" si="47"/>
        <v>0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R70" s="60" t="s">
        <v>176</v>
      </c>
      <c r="AT70" s="60" t="s">
        <v>38</v>
      </c>
      <c r="AU70" s="60" t="s">
        <v>16</v>
      </c>
      <c r="AY70" s="5" t="s">
        <v>35</v>
      </c>
      <c r="BE70" s="61">
        <f t="shared" si="48"/>
        <v>0</v>
      </c>
      <c r="BF70" s="61">
        <f t="shared" si="49"/>
        <v>0</v>
      </c>
      <c r="BG70" s="61">
        <f t="shared" si="50"/>
        <v>0</v>
      </c>
      <c r="BH70" s="61">
        <f t="shared" si="51"/>
        <v>0</v>
      </c>
      <c r="BI70" s="61">
        <f t="shared" si="52"/>
        <v>0</v>
      </c>
      <c r="BJ70" s="5" t="s">
        <v>43</v>
      </c>
      <c r="BK70" s="62">
        <f t="shared" si="53"/>
        <v>0</v>
      </c>
      <c r="BL70" s="5" t="s">
        <v>176</v>
      </c>
      <c r="BM70" s="60" t="s">
        <v>210</v>
      </c>
    </row>
    <row r="71" spans="1:65" s="2" customFormat="1" ht="24" customHeight="1" x14ac:dyDescent="0.2">
      <c r="A71" s="10"/>
      <c r="B71" s="49"/>
      <c r="C71" s="50" t="s">
        <v>187</v>
      </c>
      <c r="D71" s="50" t="s">
        <v>38</v>
      </c>
      <c r="E71" s="51" t="s">
        <v>211</v>
      </c>
      <c r="F71" s="52" t="s">
        <v>212</v>
      </c>
      <c r="G71" s="53" t="s">
        <v>208</v>
      </c>
      <c r="H71" s="54">
        <v>1</v>
      </c>
      <c r="I71" s="54"/>
      <c r="J71" s="54"/>
      <c r="K71" s="55"/>
      <c r="L71" s="75"/>
      <c r="M71" s="56" t="s">
        <v>0</v>
      </c>
      <c r="N71" s="57" t="s">
        <v>10</v>
      </c>
      <c r="O71" s="58">
        <v>0</v>
      </c>
      <c r="P71" s="58">
        <f t="shared" ref="P71" si="54">O71*H71</f>
        <v>0</v>
      </c>
      <c r="Q71" s="58">
        <v>0</v>
      </c>
      <c r="R71" s="58">
        <f t="shared" ref="R71" si="55">Q71*H71</f>
        <v>0</v>
      </c>
      <c r="S71" s="58">
        <v>0</v>
      </c>
      <c r="T71" s="59">
        <f t="shared" ref="T71" si="56">S71*H71</f>
        <v>0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R71" s="60" t="s">
        <v>176</v>
      </c>
      <c r="AT71" s="60" t="s">
        <v>38</v>
      </c>
      <c r="AU71" s="60" t="s">
        <v>16</v>
      </c>
      <c r="AY71" s="5" t="s">
        <v>35</v>
      </c>
      <c r="BE71" s="61">
        <f t="shared" ref="BE71" si="57">IF(N71="základná",J71,0)</f>
        <v>0</v>
      </c>
      <c r="BF71" s="61">
        <f t="shared" ref="BF71" si="58">IF(N71="znížená",J71,0)</f>
        <v>0</v>
      </c>
      <c r="BG71" s="61">
        <f t="shared" ref="BG71" si="59">IF(N71="zákl. prenesená",J71,0)</f>
        <v>0</v>
      </c>
      <c r="BH71" s="61">
        <f t="shared" ref="BH71" si="60">IF(N71="zníž. prenesená",J71,0)</f>
        <v>0</v>
      </c>
      <c r="BI71" s="61">
        <f t="shared" ref="BI71" si="61">IF(N71="nulová",J71,0)</f>
        <v>0</v>
      </c>
      <c r="BJ71" s="5" t="s">
        <v>43</v>
      </c>
      <c r="BK71" s="62">
        <f t="shared" ref="BK71" si="62">ROUND(I71*H71,3)</f>
        <v>0</v>
      </c>
      <c r="BL71" s="5" t="s">
        <v>176</v>
      </c>
      <c r="BM71" s="60" t="s">
        <v>213</v>
      </c>
    </row>
    <row r="72" spans="1:65" s="4" customFormat="1" ht="25.9" customHeight="1" x14ac:dyDescent="0.2">
      <c r="B72" s="37"/>
      <c r="D72" s="38" t="s">
        <v>14</v>
      </c>
      <c r="E72" s="39" t="s">
        <v>214</v>
      </c>
      <c r="F72" s="39" t="s">
        <v>215</v>
      </c>
      <c r="J72" s="40"/>
      <c r="L72" s="37"/>
      <c r="M72" s="41"/>
      <c r="N72" s="42"/>
      <c r="O72" s="42"/>
      <c r="P72" s="43">
        <f>SUM(P73:P80)</f>
        <v>0</v>
      </c>
      <c r="Q72" s="42"/>
      <c r="R72" s="43">
        <f>SUM(R73:R80)</f>
        <v>0</v>
      </c>
      <c r="S72" s="42"/>
      <c r="T72" s="44">
        <f>SUM(T73:T80)</f>
        <v>0</v>
      </c>
      <c r="AR72" s="38" t="s">
        <v>16</v>
      </c>
      <c r="AT72" s="45" t="s">
        <v>14</v>
      </c>
      <c r="AU72" s="45" t="s">
        <v>15</v>
      </c>
      <c r="AY72" s="38" t="s">
        <v>35</v>
      </c>
      <c r="BK72" s="46">
        <f>SUM(BK73:BK80)</f>
        <v>0</v>
      </c>
    </row>
    <row r="73" spans="1:65" s="2" customFormat="1" ht="16.5" customHeight="1" x14ac:dyDescent="0.2">
      <c r="A73" s="10"/>
      <c r="B73" s="49"/>
      <c r="C73" s="50" t="s">
        <v>217</v>
      </c>
      <c r="D73" s="50" t="s">
        <v>38</v>
      </c>
      <c r="E73" s="51" t="s">
        <v>218</v>
      </c>
      <c r="F73" s="52" t="s">
        <v>219</v>
      </c>
      <c r="G73" s="53" t="s">
        <v>216</v>
      </c>
      <c r="H73" s="54">
        <v>3</v>
      </c>
      <c r="I73" s="54"/>
      <c r="J73" s="54"/>
      <c r="K73" s="55"/>
      <c r="L73" s="76"/>
      <c r="M73" s="56" t="s">
        <v>0</v>
      </c>
      <c r="N73" s="57" t="s">
        <v>10</v>
      </c>
      <c r="O73" s="58">
        <v>0</v>
      </c>
      <c r="P73" s="58">
        <f t="shared" ref="P73:P80" si="63">O73*H73</f>
        <v>0</v>
      </c>
      <c r="Q73" s="58">
        <v>0</v>
      </c>
      <c r="R73" s="58">
        <f t="shared" ref="R73:R80" si="64">Q73*H73</f>
        <v>0</v>
      </c>
      <c r="S73" s="58">
        <v>0</v>
      </c>
      <c r="T73" s="59">
        <f t="shared" ref="T73:T80" si="65">S73*H73</f>
        <v>0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R73" s="60" t="s">
        <v>42</v>
      </c>
      <c r="AT73" s="60" t="s">
        <v>38</v>
      </c>
      <c r="AU73" s="60" t="s">
        <v>16</v>
      </c>
      <c r="AY73" s="5" t="s">
        <v>35</v>
      </c>
      <c r="BE73" s="61">
        <f t="shared" ref="BE73:BE80" si="66">IF(N73="základná",J73,0)</f>
        <v>0</v>
      </c>
      <c r="BF73" s="61">
        <f t="shared" ref="BF73:BF80" si="67">IF(N73="znížená",J73,0)</f>
        <v>0</v>
      </c>
      <c r="BG73" s="61">
        <f t="shared" ref="BG73:BG80" si="68">IF(N73="zákl. prenesená",J73,0)</f>
        <v>0</v>
      </c>
      <c r="BH73" s="61">
        <f t="shared" ref="BH73:BH80" si="69">IF(N73="zníž. prenesená",J73,0)</f>
        <v>0</v>
      </c>
      <c r="BI73" s="61">
        <f t="shared" ref="BI73:BI80" si="70">IF(N73="nulová",J73,0)</f>
        <v>0</v>
      </c>
      <c r="BJ73" s="5" t="s">
        <v>43</v>
      </c>
      <c r="BK73" s="62">
        <f t="shared" ref="BK73:BK80" si="71">ROUND(I73*H73,3)</f>
        <v>0</v>
      </c>
      <c r="BL73" s="5" t="s">
        <v>42</v>
      </c>
      <c r="BM73" s="60" t="s">
        <v>220</v>
      </c>
    </row>
    <row r="74" spans="1:65" s="2" customFormat="1" ht="16.5" customHeight="1" x14ac:dyDescent="0.2">
      <c r="A74" s="10"/>
      <c r="B74" s="49"/>
      <c r="C74" s="50" t="s">
        <v>188</v>
      </c>
      <c r="D74" s="50" t="s">
        <v>38</v>
      </c>
      <c r="E74" s="51" t="s">
        <v>221</v>
      </c>
      <c r="F74" s="52" t="s">
        <v>222</v>
      </c>
      <c r="G74" s="53" t="s">
        <v>216</v>
      </c>
      <c r="H74" s="54">
        <v>5</v>
      </c>
      <c r="I74" s="54"/>
      <c r="J74" s="54"/>
      <c r="K74" s="55"/>
      <c r="L74" s="76"/>
      <c r="M74" s="56" t="s">
        <v>0</v>
      </c>
      <c r="N74" s="57" t="s">
        <v>10</v>
      </c>
      <c r="O74" s="58">
        <v>0</v>
      </c>
      <c r="P74" s="58">
        <f t="shared" si="63"/>
        <v>0</v>
      </c>
      <c r="Q74" s="58">
        <v>0</v>
      </c>
      <c r="R74" s="58">
        <f t="shared" si="64"/>
        <v>0</v>
      </c>
      <c r="S74" s="58">
        <v>0</v>
      </c>
      <c r="T74" s="59">
        <f t="shared" si="65"/>
        <v>0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R74" s="60" t="s">
        <v>42</v>
      </c>
      <c r="AT74" s="60" t="s">
        <v>38</v>
      </c>
      <c r="AU74" s="60" t="s">
        <v>16</v>
      </c>
      <c r="AY74" s="5" t="s">
        <v>35</v>
      </c>
      <c r="BE74" s="61">
        <f t="shared" si="66"/>
        <v>0</v>
      </c>
      <c r="BF74" s="61">
        <f t="shared" si="67"/>
        <v>0</v>
      </c>
      <c r="BG74" s="61">
        <f t="shared" si="68"/>
        <v>0</v>
      </c>
      <c r="BH74" s="61">
        <f t="shared" si="69"/>
        <v>0</v>
      </c>
      <c r="BI74" s="61">
        <f t="shared" si="70"/>
        <v>0</v>
      </c>
      <c r="BJ74" s="5" t="s">
        <v>43</v>
      </c>
      <c r="BK74" s="62">
        <f t="shared" si="71"/>
        <v>0</v>
      </c>
      <c r="BL74" s="5" t="s">
        <v>42</v>
      </c>
      <c r="BM74" s="60" t="s">
        <v>223</v>
      </c>
    </row>
    <row r="75" spans="1:65" s="2" customFormat="1" ht="16.5" customHeight="1" x14ac:dyDescent="0.2">
      <c r="A75" s="10"/>
      <c r="B75" s="49"/>
      <c r="C75" s="50" t="s">
        <v>224</v>
      </c>
      <c r="D75" s="50" t="s">
        <v>38</v>
      </c>
      <c r="E75" s="51" t="s">
        <v>225</v>
      </c>
      <c r="F75" s="52" t="s">
        <v>226</v>
      </c>
      <c r="G75" s="53" t="s">
        <v>216</v>
      </c>
      <c r="H75" s="54">
        <v>32</v>
      </c>
      <c r="I75" s="54"/>
      <c r="J75" s="54"/>
      <c r="K75" s="55"/>
      <c r="L75" s="76"/>
      <c r="M75" s="56" t="s">
        <v>0</v>
      </c>
      <c r="N75" s="57" t="s">
        <v>10</v>
      </c>
      <c r="O75" s="58">
        <v>0</v>
      </c>
      <c r="P75" s="58">
        <f t="shared" si="63"/>
        <v>0</v>
      </c>
      <c r="Q75" s="58">
        <v>0</v>
      </c>
      <c r="R75" s="58">
        <f t="shared" si="64"/>
        <v>0</v>
      </c>
      <c r="S75" s="58">
        <v>0</v>
      </c>
      <c r="T75" s="59">
        <f t="shared" si="65"/>
        <v>0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R75" s="60" t="s">
        <v>42</v>
      </c>
      <c r="AT75" s="60" t="s">
        <v>38</v>
      </c>
      <c r="AU75" s="60" t="s">
        <v>16</v>
      </c>
      <c r="AY75" s="5" t="s">
        <v>35</v>
      </c>
      <c r="BE75" s="61">
        <f t="shared" si="66"/>
        <v>0</v>
      </c>
      <c r="BF75" s="61">
        <f t="shared" si="67"/>
        <v>0</v>
      </c>
      <c r="BG75" s="61">
        <f t="shared" si="68"/>
        <v>0</v>
      </c>
      <c r="BH75" s="61">
        <f t="shared" si="69"/>
        <v>0</v>
      </c>
      <c r="BI75" s="61">
        <f t="shared" si="70"/>
        <v>0</v>
      </c>
      <c r="BJ75" s="5" t="s">
        <v>43</v>
      </c>
      <c r="BK75" s="62">
        <f t="shared" si="71"/>
        <v>0</v>
      </c>
      <c r="BL75" s="5" t="s">
        <v>42</v>
      </c>
      <c r="BM75" s="60" t="s">
        <v>227</v>
      </c>
    </row>
    <row r="76" spans="1:65" s="2" customFormat="1" ht="16.5" customHeight="1" x14ac:dyDescent="0.2">
      <c r="A76" s="86"/>
      <c r="B76" s="49"/>
      <c r="C76" s="50"/>
      <c r="D76" s="50" t="s">
        <v>38</v>
      </c>
      <c r="E76" s="51" t="s">
        <v>256</v>
      </c>
      <c r="F76" s="52" t="s">
        <v>257</v>
      </c>
      <c r="G76" s="53" t="s">
        <v>81</v>
      </c>
      <c r="H76" s="54">
        <v>3</v>
      </c>
      <c r="I76" s="54"/>
      <c r="J76" s="54"/>
      <c r="K76" s="55"/>
      <c r="L76" s="76"/>
      <c r="M76" s="56"/>
      <c r="N76" s="57"/>
      <c r="O76" s="58"/>
      <c r="P76" s="58"/>
      <c r="Q76" s="58"/>
      <c r="R76" s="58"/>
      <c r="S76" s="58"/>
      <c r="T76" s="59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R76" s="60"/>
      <c r="AT76" s="60"/>
      <c r="AU76" s="60"/>
      <c r="AY76" s="5"/>
      <c r="BE76" s="61"/>
      <c r="BF76" s="61"/>
      <c r="BG76" s="61"/>
      <c r="BH76" s="61"/>
      <c r="BI76" s="61"/>
      <c r="BJ76" s="5"/>
      <c r="BK76" s="62">
        <f t="shared" si="71"/>
        <v>0</v>
      </c>
      <c r="BL76" s="5"/>
      <c r="BM76" s="60"/>
    </row>
    <row r="77" spans="1:65" s="2" customFormat="1" ht="16.5" customHeight="1" x14ac:dyDescent="0.2">
      <c r="A77" s="10"/>
      <c r="B77" s="49"/>
      <c r="C77" s="50" t="s">
        <v>189</v>
      </c>
      <c r="D77" s="50" t="s">
        <v>38</v>
      </c>
      <c r="E77" s="51" t="s">
        <v>228</v>
      </c>
      <c r="F77" s="52" t="s">
        <v>229</v>
      </c>
      <c r="G77" s="53" t="s">
        <v>216</v>
      </c>
      <c r="H77" s="54">
        <v>2</v>
      </c>
      <c r="I77" s="54"/>
      <c r="J77" s="54"/>
      <c r="K77" s="55"/>
      <c r="L77" s="76"/>
      <c r="M77" s="56" t="s">
        <v>0</v>
      </c>
      <c r="N77" s="57" t="s">
        <v>10</v>
      </c>
      <c r="O77" s="58">
        <v>0</v>
      </c>
      <c r="P77" s="58">
        <f t="shared" si="63"/>
        <v>0</v>
      </c>
      <c r="Q77" s="58">
        <v>0</v>
      </c>
      <c r="R77" s="58">
        <f t="shared" si="64"/>
        <v>0</v>
      </c>
      <c r="S77" s="58">
        <v>0</v>
      </c>
      <c r="T77" s="59">
        <f t="shared" si="65"/>
        <v>0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R77" s="60" t="s">
        <v>42</v>
      </c>
      <c r="AT77" s="60" t="s">
        <v>38</v>
      </c>
      <c r="AU77" s="60" t="s">
        <v>16</v>
      </c>
      <c r="AY77" s="5" t="s">
        <v>35</v>
      </c>
      <c r="BE77" s="61">
        <f t="shared" si="66"/>
        <v>0</v>
      </c>
      <c r="BF77" s="61">
        <f t="shared" si="67"/>
        <v>0</v>
      </c>
      <c r="BG77" s="61">
        <f t="shared" si="68"/>
        <v>0</v>
      </c>
      <c r="BH77" s="61">
        <f t="shared" si="69"/>
        <v>0</v>
      </c>
      <c r="BI77" s="61">
        <f t="shared" si="70"/>
        <v>0</v>
      </c>
      <c r="BJ77" s="5" t="s">
        <v>43</v>
      </c>
      <c r="BK77" s="62">
        <f t="shared" si="71"/>
        <v>0</v>
      </c>
      <c r="BL77" s="5" t="s">
        <v>42</v>
      </c>
      <c r="BM77" s="60" t="s">
        <v>230</v>
      </c>
    </row>
    <row r="78" spans="1:65" s="2" customFormat="1" ht="16.5" customHeight="1" x14ac:dyDescent="0.2">
      <c r="A78" s="10"/>
      <c r="B78" s="49"/>
      <c r="C78" s="50" t="s">
        <v>231</v>
      </c>
      <c r="D78" s="50" t="s">
        <v>38</v>
      </c>
      <c r="E78" s="51" t="s">
        <v>232</v>
      </c>
      <c r="F78" s="52" t="s">
        <v>233</v>
      </c>
      <c r="G78" s="53" t="s">
        <v>216</v>
      </c>
      <c r="H78" s="54">
        <v>2</v>
      </c>
      <c r="I78" s="54"/>
      <c r="J78" s="54"/>
      <c r="K78" s="55"/>
      <c r="L78" s="76"/>
      <c r="M78" s="56" t="s">
        <v>0</v>
      </c>
      <c r="N78" s="57" t="s">
        <v>10</v>
      </c>
      <c r="O78" s="58">
        <v>0</v>
      </c>
      <c r="P78" s="58">
        <f t="shared" si="63"/>
        <v>0</v>
      </c>
      <c r="Q78" s="58">
        <v>0</v>
      </c>
      <c r="R78" s="58">
        <f t="shared" si="64"/>
        <v>0</v>
      </c>
      <c r="S78" s="58">
        <v>0</v>
      </c>
      <c r="T78" s="59">
        <f t="shared" si="65"/>
        <v>0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R78" s="60" t="s">
        <v>42</v>
      </c>
      <c r="AT78" s="60" t="s">
        <v>38</v>
      </c>
      <c r="AU78" s="60" t="s">
        <v>16</v>
      </c>
      <c r="AY78" s="5" t="s">
        <v>35</v>
      </c>
      <c r="BE78" s="61">
        <f t="shared" si="66"/>
        <v>0</v>
      </c>
      <c r="BF78" s="61">
        <f t="shared" si="67"/>
        <v>0</v>
      </c>
      <c r="BG78" s="61">
        <f t="shared" si="68"/>
        <v>0</v>
      </c>
      <c r="BH78" s="61">
        <f t="shared" si="69"/>
        <v>0</v>
      </c>
      <c r="BI78" s="61">
        <f t="shared" si="70"/>
        <v>0</v>
      </c>
      <c r="BJ78" s="5" t="s">
        <v>43</v>
      </c>
      <c r="BK78" s="62">
        <f t="shared" si="71"/>
        <v>0</v>
      </c>
      <c r="BL78" s="5" t="s">
        <v>42</v>
      </c>
      <c r="BM78" s="60" t="s">
        <v>128</v>
      </c>
    </row>
    <row r="79" spans="1:65" s="2" customFormat="1" ht="16.5" customHeight="1" x14ac:dyDescent="0.2">
      <c r="A79" s="10"/>
      <c r="B79" s="49"/>
      <c r="C79" s="50" t="s">
        <v>190</v>
      </c>
      <c r="D79" s="50" t="s">
        <v>38</v>
      </c>
      <c r="E79" s="51" t="s">
        <v>234</v>
      </c>
      <c r="F79" s="52" t="s">
        <v>235</v>
      </c>
      <c r="G79" s="53" t="s">
        <v>216</v>
      </c>
      <c r="H79" s="54">
        <v>3</v>
      </c>
      <c r="I79" s="54"/>
      <c r="J79" s="54"/>
      <c r="K79" s="55"/>
      <c r="L79" s="76"/>
      <c r="M79" s="56" t="s">
        <v>0</v>
      </c>
      <c r="N79" s="57" t="s">
        <v>10</v>
      </c>
      <c r="O79" s="58">
        <v>0</v>
      </c>
      <c r="P79" s="58">
        <f t="shared" si="63"/>
        <v>0</v>
      </c>
      <c r="Q79" s="58">
        <v>0</v>
      </c>
      <c r="R79" s="58">
        <f t="shared" si="64"/>
        <v>0</v>
      </c>
      <c r="S79" s="58">
        <v>0</v>
      </c>
      <c r="T79" s="59">
        <f t="shared" si="65"/>
        <v>0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R79" s="60" t="s">
        <v>42</v>
      </c>
      <c r="AT79" s="60" t="s">
        <v>38</v>
      </c>
      <c r="AU79" s="60" t="s">
        <v>16</v>
      </c>
      <c r="AY79" s="5" t="s">
        <v>35</v>
      </c>
      <c r="BE79" s="61">
        <f t="shared" si="66"/>
        <v>0</v>
      </c>
      <c r="BF79" s="61">
        <f t="shared" si="67"/>
        <v>0</v>
      </c>
      <c r="BG79" s="61">
        <f t="shared" si="68"/>
        <v>0</v>
      </c>
      <c r="BH79" s="61">
        <f t="shared" si="69"/>
        <v>0</v>
      </c>
      <c r="BI79" s="61">
        <f t="shared" si="70"/>
        <v>0</v>
      </c>
      <c r="BJ79" s="5" t="s">
        <v>43</v>
      </c>
      <c r="BK79" s="62">
        <f t="shared" si="71"/>
        <v>0</v>
      </c>
      <c r="BL79" s="5" t="s">
        <v>42</v>
      </c>
      <c r="BM79" s="60" t="s">
        <v>138</v>
      </c>
    </row>
    <row r="80" spans="1:65" s="2" customFormat="1" ht="16.5" customHeight="1" x14ac:dyDescent="0.2">
      <c r="A80" s="10"/>
      <c r="B80" s="49"/>
      <c r="C80" s="50" t="s">
        <v>236</v>
      </c>
      <c r="D80" s="50" t="s">
        <v>38</v>
      </c>
      <c r="E80" s="51" t="s">
        <v>237</v>
      </c>
      <c r="F80" s="52" t="s">
        <v>238</v>
      </c>
      <c r="G80" s="53" t="s">
        <v>239</v>
      </c>
      <c r="H80" s="54">
        <v>1</v>
      </c>
      <c r="I80" s="54"/>
      <c r="J80" s="54"/>
      <c r="K80" s="55"/>
      <c r="L80" s="76"/>
      <c r="M80" s="71" t="s">
        <v>0</v>
      </c>
      <c r="N80" s="72" t="s">
        <v>10</v>
      </c>
      <c r="O80" s="73">
        <v>0</v>
      </c>
      <c r="P80" s="73">
        <f t="shared" si="63"/>
        <v>0</v>
      </c>
      <c r="Q80" s="73">
        <v>0</v>
      </c>
      <c r="R80" s="73">
        <f t="shared" si="64"/>
        <v>0</v>
      </c>
      <c r="S80" s="73">
        <v>0</v>
      </c>
      <c r="T80" s="74">
        <f t="shared" si="65"/>
        <v>0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R80" s="60" t="s">
        <v>42</v>
      </c>
      <c r="AT80" s="60" t="s">
        <v>38</v>
      </c>
      <c r="AU80" s="60" t="s">
        <v>16</v>
      </c>
      <c r="AY80" s="5" t="s">
        <v>35</v>
      </c>
      <c r="BE80" s="61">
        <f t="shared" si="66"/>
        <v>0</v>
      </c>
      <c r="BF80" s="61">
        <f t="shared" si="67"/>
        <v>0</v>
      </c>
      <c r="BG80" s="61">
        <f t="shared" si="68"/>
        <v>0</v>
      </c>
      <c r="BH80" s="61">
        <f t="shared" si="69"/>
        <v>0</v>
      </c>
      <c r="BI80" s="61">
        <f t="shared" si="70"/>
        <v>0</v>
      </c>
      <c r="BJ80" s="5" t="s">
        <v>43</v>
      </c>
      <c r="BK80" s="62">
        <f t="shared" si="71"/>
        <v>0</v>
      </c>
      <c r="BL80" s="5" t="s">
        <v>42</v>
      </c>
      <c r="BM80" s="60" t="s">
        <v>240</v>
      </c>
    </row>
    <row r="81" spans="1:31" s="2" customFormat="1" ht="6.95" customHeight="1" x14ac:dyDescent="0.2">
      <c r="A81" s="10"/>
      <c r="B81" s="13"/>
      <c r="C81" s="14"/>
      <c r="D81" s="14"/>
      <c r="E81" s="14"/>
      <c r="F81" s="14"/>
      <c r="G81" s="14"/>
      <c r="H81" s="14"/>
      <c r="I81" s="14"/>
      <c r="J81" s="14"/>
      <c r="K81" s="14"/>
      <c r="L81" s="11"/>
      <c r="M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3" spans="1:31" ht="12.75" x14ac:dyDescent="0.2">
      <c r="J83" s="77">
        <f>J18</f>
        <v>0</v>
      </c>
    </row>
  </sheetData>
  <autoFilter ref="C17:K80"/>
  <mergeCells count="2">
    <mergeCell ref="E8:H8"/>
    <mergeCell ref="E10:H10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5B5278D59402459BC9B1409F8BBC88" ma:contentTypeVersion="12" ma:contentTypeDescription="Umožňuje vytvoriť nový dokument." ma:contentTypeScope="" ma:versionID="dfcdb68646d45b72b70554c5c185653c">
  <xsd:schema xmlns:xsd="http://www.w3.org/2001/XMLSchema" xmlns:xs="http://www.w3.org/2001/XMLSchema" xmlns:p="http://schemas.microsoft.com/office/2006/metadata/properties" xmlns:ns2="cfd956e5-bd83-427a-a2f4-02f702524e1c" xmlns:ns3="d14de9d7-c180-483a-b31f-50d87a51e52f" targetNamespace="http://schemas.microsoft.com/office/2006/metadata/properties" ma:root="true" ma:fieldsID="e8f295b424a724930a0eeaad44b04965" ns2:_="" ns3:_="">
    <xsd:import namespace="cfd956e5-bd83-427a-a2f4-02f702524e1c"/>
    <xsd:import namespace="d14de9d7-c180-483a-b31f-50d87a51e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956e5-bd83-427a-a2f4-02f702524e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de9d7-c180-483a-b31f-50d87a51e5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FB5ECF-59AB-4060-846F-FD89FED992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d956e5-bd83-427a-a2f4-02f702524e1c"/>
    <ds:schemaRef ds:uri="d14de9d7-c180-483a-b31f-50d87a51e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F5B905-6C2E-4351-BA89-0E48B9F78D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923E1D-A7D5-4A1E-BD6F-497D638ACB4C}">
  <ds:schemaRefs>
    <ds:schemaRef ds:uri="http://purl.org/dc/dcmitype/"/>
    <ds:schemaRef ds:uri="http://schemas.microsoft.com/office/2006/metadata/properties"/>
    <ds:schemaRef ds:uri="d14de9d7-c180-483a-b31f-50d87a51e52f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cfd956e5-bd83-427a-a2f4-02f702524e1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Kuchyňa 1NP</vt:lpstr>
      <vt:lpstr>'Kuchyňa 1NP'!Názvy_tlače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2021-06-14T08:49:06Z</dcterms:created>
  <dcterms:modified xsi:type="dcterms:W3CDTF">2022-03-02T07:40:55Z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0x010100975B5278D59402459BC9B1409F8BBC88</vt:lpwstr>
  </property>
</Properties>
</file>