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3256" windowHeight="12192" firstSheet="26" activeTab="32"/>
  </bookViews>
  <sheets>
    <sheet name="VC1 -Zubenské" sheetId="3" r:id="rId1"/>
    <sheet name="VC2 -Jablonka" sheetId="4" r:id="rId2"/>
    <sheet name="VC3 -Iľovica" sheetId="5" r:id="rId3"/>
    <sheet name="VC4 -Jabloň" sheetId="6" r:id="rId4"/>
    <sheet name="VC5-Veské" sheetId="7" r:id="rId5"/>
    <sheet name="VC6- Krosná" sheetId="8" r:id="rId6"/>
    <sheet name="VC7-Brestov" sheetId="9" r:id="rId7"/>
    <sheet name="VC8-Hubová" sheetId="10" r:id="rId8"/>
    <sheet name="VC9- Kamenica" sheetId="11" r:id="rId9"/>
    <sheet name="VC10- Píla" sheetId="12" r:id="rId10"/>
    <sheet name="VC11 Čabiny" sheetId="13" r:id="rId11"/>
    <sheet name="VC12 Magura" sheetId="14" r:id="rId12"/>
    <sheet name="VC13 Svetlice" sheetId="15" r:id="rId13"/>
    <sheet name="VC14 Výrava" sheetId="16" r:id="rId14"/>
    <sheet name="VC15 Ňagov" sheetId="17" r:id="rId15"/>
    <sheet name="VC16 Danová" sheetId="18" r:id="rId16"/>
    <sheet name="VC17 R. Hámre sever" sheetId="19" r:id="rId17"/>
    <sheet name="VC18 R. Hámre juh" sheetId="20" r:id="rId18"/>
    <sheet name="VC 19 Bačkov" sheetId="21" r:id="rId19"/>
    <sheet name="VC20 Dargov " sheetId="22" r:id="rId20"/>
    <sheet name="VC21 Veľaty" sheetId="23" r:id="rId21"/>
    <sheet name="VC22  Bodrog" sheetId="24" r:id="rId22"/>
    <sheet name="VC23 Strážske" sheetId="25" r:id="rId23"/>
    <sheet name="VC24 Ubľa" sheetId="26" r:id="rId24"/>
    <sheet name="VC25 Porúbka" sheetId="27" r:id="rId25"/>
    <sheet name="VC26 Potašňa" sheetId="28" r:id="rId26"/>
    <sheet name="VC27 Korunková" sheetId="29" r:id="rId27"/>
    <sheet name="VC28 Repejov" sheetId="30" r:id="rId28"/>
    <sheet name="VC29 Havaj" sheetId="31" r:id="rId29"/>
    <sheet name="VC30 Poľana" sheetId="32" r:id="rId30"/>
    <sheet name="VC31 Jablonovec" sheetId="33" r:id="rId31"/>
    <sheet name="VC32 Rybníky" sheetId="34" r:id="rId32"/>
    <sheet name="VC 33 Potočky" sheetId="35" r:id="rId33"/>
    <sheet name="VC34 Pakostov" sheetId="36" r:id="rId34"/>
    <sheet name="VC35 Vlčie" sheetId="37" r:id="rId35"/>
    <sheet name="VBC36 Hučok" sheetId="38" r:id="rId36"/>
    <sheet name="VC37 Karná" sheetId="39" r:id="rId37"/>
    <sheet name="VC38 Ohradzany" sheetId="40" r:id="rId38"/>
    <sheet name="VC39 Petrovec" sheetId="41" r:id="rId39"/>
    <sheet name="VC40 Dubová" sheetId="42" r:id="rId40"/>
    <sheet name="VC41 Šimonka" sheetId="43" r:id="rId41"/>
    <sheet name="VC42 Laš" sheetId="44" r:id="rId42"/>
    <sheet name="VC 43 Lipová" sheetId="45" r:id="rId43"/>
    <sheet name="VC 44 Makovica" sheetId="46" r:id="rId44"/>
    <sheet name="VC45 Diel" sheetId="47" r:id="rId45"/>
    <sheet name="VC46 Vyžnik" sheetId="48" r:id="rId46"/>
    <sheet name="VC47 Oľšavka" sheetId="49" r:id="rId47"/>
    <sheet name="VC48 Obora" sheetId="50" r:id="rId48"/>
    <sheet name="VC49 Ciganov" sheetId="51" r:id="rId49"/>
    <sheet name="VC50 Domaša" sheetId="52" r:id="rId50"/>
    <sheet name="VC51 Inoc" sheetId="53" r:id="rId51"/>
    <sheet name="Hárok1" sheetId="54" r:id="rId52"/>
  </sheets>
  <definedNames>
    <definedName name="_Toc336189154" localSheetId="0">'VC1 -Zubenské'!#REF!</definedName>
  </definedNames>
  <calcPr calcId="144525"/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H12" i="38" s="1"/>
  <c r="D19" i="38" s="1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48" l="1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H12" i="18" s="1"/>
  <c r="D19" i="18" s="1"/>
  <c r="G10" i="18"/>
  <c r="H9" i="18"/>
  <c r="G9" i="18"/>
  <c r="H8" i="18"/>
  <c r="G8" i="18"/>
  <c r="H11" i="17"/>
  <c r="G11" i="17"/>
  <c r="H10" i="17"/>
  <c r="H12" i="17" s="1"/>
  <c r="D19" i="17" s="1"/>
  <c r="G10" i="17"/>
  <c r="H9" i="17"/>
  <c r="G9" i="17"/>
  <c r="H8" i="17"/>
  <c r="G8" i="17"/>
  <c r="H11" i="16"/>
  <c r="G11" i="16"/>
  <c r="H10" i="16"/>
  <c r="H12" i="16" s="1"/>
  <c r="D19" i="16" s="1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H12" i="14" s="1"/>
  <c r="D19" i="14" s="1"/>
  <c r="G10" i="14"/>
  <c r="H9" i="14"/>
  <c r="G9" i="14"/>
  <c r="H8" i="14"/>
  <c r="G8" i="14"/>
  <c r="H11" i="13"/>
  <c r="G11" i="13"/>
  <c r="H10" i="13"/>
  <c r="H12" i="13" s="1"/>
  <c r="D19" i="13" s="1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H12" i="4" s="1"/>
  <c r="D19" i="4" s="1"/>
  <c r="G10" i="4"/>
  <c r="H9" i="4"/>
  <c r="G9" i="4"/>
  <c r="H8" i="4"/>
  <c r="G8" i="4"/>
  <c r="G19" i="30" l="1"/>
  <c r="H12" i="20"/>
  <c r="D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<sst xmlns="http://schemas.openxmlformats.org/spreadsheetml/2006/main" count="2151" uniqueCount="96">
  <si>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</si>
  <si>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</si>
  <si>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</si>
  <si>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</si>
  <si>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</si>
  <si>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</si>
  <si>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</si>
  <si>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</si>
  <si>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</si>
  <si>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</si>
  <si>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</si>
  <si>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</si>
  <si>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</si>
  <si>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</si>
  <si>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</si>
  <si>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</si>
  <si>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</si>
  <si>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</si>
  <si>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</si>
  <si>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</si>
  <si>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</si>
  <si>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</si>
  <si>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</si>
  <si>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</si>
  <si>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</si>
  <si>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</si>
  <si>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</si>
  <si>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</si>
  <si>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</si>
  <si>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</si>
  <si>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</si>
  <si>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</si>
  <si>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</si>
  <si>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</si>
  <si>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</si>
  <si>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</si>
  <si>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</si>
  <si>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</si>
  <si>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</si>
  <si>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</si>
  <si>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</si>
  <si>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</si>
  <si>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</si>
  <si>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</si>
  <si>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</si>
  <si>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</si>
  <si>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</si>
  <si>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</si>
  <si>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</si>
  <si>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</si>
  <si>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</si>
  <si>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</si>
  <si>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</si>
  <si>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</si>
  <si>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</si>
  <si>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</si>
  <si>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</si>
  <si>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</si>
  <si>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</si>
  <si>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</si>
  <si>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</si>
  <si>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</si>
  <si>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</si>
  <si>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</si>
  <si>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</si>
  <si>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</si>
  <si>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</si>
  <si>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</si>
  <si>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</si>
  <si>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</si>
  <si>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</si>
  <si>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</si>
  <si>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</si>
  <si>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</si>
  <si>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</si>
  <si>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</si>
  <si>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</si>
  <si>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</si>
  <si>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</si>
  <si>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</si>
  <si>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</si>
  <si>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</si>
  <si>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</si>
  <si>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</si>
  <si>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</si>
  <si>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</si>
  <si>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</si>
  <si>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</si>
  <si>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</si>
  <si>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Názov predmetu zákazky:Lesnícke služby v ťažbovom procese na organizačnej zložke OZ Vihorlat  na obdobie 2023 - 2026  časť „47“ - VC 47 Oľšavka</t>
  </si>
  <si>
    <t>Marek Bodnár</t>
  </si>
  <si>
    <t>Hrubov 139, 067 23</t>
  </si>
  <si>
    <t>SK20 0200 0000 0030 9759 5453</t>
  </si>
  <si>
    <t>466 00 540</t>
  </si>
  <si>
    <t>SK1035831291</t>
  </si>
  <si>
    <t>bodnarova139@gmail.com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</si>
</sst>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odnarova139@gmail.com" TargetMode="Externa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37</v>
      </c>
    </row>
    <row r="2" spans="1:11" s="3" customFormat="1" ht="15.6" x14ac:dyDescent="0.3">
      <c r="A2" s="3" t="s">
        <v>13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11" ht="28.5" customHeight="1" x14ac:dyDescent="0.3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  <c r="I12" s="19"/>
    </row>
    <row r="13" spans="1:11" x14ac:dyDescent="0.25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8" thickBot="1" x14ac:dyDescent="0.3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3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3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3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3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7"/>
      <c r="D21" s="57"/>
      <c r="E21" s="57"/>
      <c r="F21" s="57"/>
      <c r="G21" s="57"/>
      <c r="H21" s="57"/>
    </row>
    <row r="22" spans="2:8" ht="22.5" customHeight="1" x14ac:dyDescent="0.3">
      <c r="B22" s="30" t="s">
        <v>3</v>
      </c>
      <c r="C22" s="57"/>
      <c r="D22" s="57"/>
      <c r="E22" s="57"/>
      <c r="F22" s="57"/>
      <c r="G22" s="57"/>
      <c r="H22" s="57"/>
    </row>
    <row r="23" spans="2:8" ht="22.5" customHeight="1" x14ac:dyDescent="0.3">
      <c r="B23" s="25" t="s">
        <v>9</v>
      </c>
      <c r="C23" s="57"/>
      <c r="D23" s="57"/>
      <c r="E23" s="57"/>
      <c r="F23" s="57"/>
      <c r="G23" s="57"/>
      <c r="H23" s="57"/>
    </row>
    <row r="24" spans="2:8" ht="22.5" customHeight="1" x14ac:dyDescent="0.3">
      <c r="B24" s="17" t="s">
        <v>17</v>
      </c>
      <c r="C24" s="57"/>
      <c r="D24" s="57"/>
      <c r="E24" s="57"/>
      <c r="F24" s="57"/>
      <c r="G24" s="57"/>
      <c r="H24" s="57"/>
    </row>
    <row r="25" spans="2:8" ht="22.5" customHeight="1" x14ac:dyDescent="0.3">
      <c r="B25" s="17" t="s">
        <v>18</v>
      </c>
      <c r="C25" s="57"/>
      <c r="D25" s="57"/>
      <c r="E25" s="57"/>
      <c r="F25" s="57"/>
      <c r="G25" s="57"/>
      <c r="H25" s="57"/>
    </row>
    <row r="26" spans="2:8" ht="22.5" customHeight="1" x14ac:dyDescent="0.3">
      <c r="B26" s="17" t="s">
        <v>19</v>
      </c>
      <c r="C26" s="57"/>
      <c r="D26" s="57"/>
      <c r="E26" s="57"/>
      <c r="F26" s="57"/>
      <c r="G26" s="57"/>
      <c r="H26" s="57"/>
    </row>
    <row r="27" spans="2:8" ht="22.5" customHeight="1" x14ac:dyDescent="0.3">
      <c r="B27" s="17" t="s">
        <v>20</v>
      </c>
      <c r="C27" s="57"/>
      <c r="D27" s="57"/>
      <c r="E27" s="57"/>
      <c r="F27" s="57"/>
      <c r="G27" s="57"/>
      <c r="H27" s="57"/>
    </row>
    <row r="28" spans="2:8" ht="22.5" customHeight="1" x14ac:dyDescent="0.3">
      <c r="B28" s="17" t="s">
        <v>15</v>
      </c>
      <c r="C28" s="57"/>
      <c r="D28" s="57"/>
      <c r="E28" s="57"/>
      <c r="F28" s="57"/>
      <c r="G28" s="57"/>
      <c r="H28" s="57"/>
    </row>
    <row r="29" spans="2:8" ht="22.5" customHeight="1" x14ac:dyDescent="0.3">
      <c r="B29" s="17" t="s">
        <v>16</v>
      </c>
      <c r="C29" s="57"/>
      <c r="D29" s="57"/>
      <c r="E29" s="57"/>
      <c r="F29" s="57"/>
      <c r="G29" s="57"/>
      <c r="H29" s="57"/>
    </row>
    <row r="30" spans="2:8" ht="22.5" customHeight="1" x14ac:dyDescent="0.3">
      <c r="B30" s="17" t="s">
        <v>21</v>
      </c>
      <c r="C30" s="57"/>
      <c r="D30" s="57"/>
      <c r="E30" s="57"/>
      <c r="F30" s="57"/>
      <c r="G30" s="57"/>
      <c r="H30" s="57"/>
    </row>
    <row r="31" spans="2:8" ht="22.5" customHeight="1" x14ac:dyDescent="0.3">
      <c r="B31" s="25" t="s">
        <v>8</v>
      </c>
      <c r="C31" s="57"/>
      <c r="D31" s="57"/>
      <c r="E31" s="57"/>
      <c r="F31" s="57"/>
      <c r="G31" s="57"/>
      <c r="H31" s="57"/>
    </row>
    <row r="32" spans="2:8" ht="22.5" customHeight="1" x14ac:dyDescent="0.3">
      <c r="B32" s="25" t="s">
        <v>10</v>
      </c>
      <c r="C32" s="57"/>
      <c r="D32" s="57"/>
      <c r="E32" s="57"/>
      <c r="F32" s="57"/>
      <c r="G32" s="57"/>
      <c r="H32" s="57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M23" sqref="M23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59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69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C15" sqref="C15:G15"/>
    </sheetView>
  </sheetViews>
  <sheetFormatPr defaultRowHeight="13.8" x14ac:dyDescent="0.25"/>
  <cols>
    <col min="1" max="1" width="4.88671875" customWidth="1"/>
    <col min="2" max="2" width="48.109375" customWidth="1"/>
    <col min="3" max="3" width="14.88671875" customWidth="1"/>
    <col min="4" max="4" width="17.44140625" customWidth="1"/>
    <col min="5" max="5" width="15.5546875" customWidth="1"/>
    <col min="6" max="6" width="2.5546875" bestFit="1" customWidth="1"/>
    <col min="7" max="7" width="13.21875" customWidth="1"/>
    <col min="8" max="8" width="16.109375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84" customHeight="1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5400</v>
      </c>
      <c r="D8" s="28">
        <v>49</v>
      </c>
      <c r="E8" s="36">
        <v>49</v>
      </c>
      <c r="F8" s="37" t="s">
        <v>30</v>
      </c>
      <c r="G8" s="38">
        <f t="shared" ref="G8:G11" si="0">IFERROR( ROUND(E8/D8,3)," ")</f>
        <v>1</v>
      </c>
      <c r="H8" s="39">
        <f>C8*E8</f>
        <v>264600</v>
      </c>
    </row>
    <row r="9" spans="1:8" ht="31.2" x14ac:dyDescent="0.25">
      <c r="A9" s="16">
        <v>2</v>
      </c>
      <c r="B9" s="17" t="s">
        <v>26</v>
      </c>
      <c r="C9" s="29">
        <v>7000</v>
      </c>
      <c r="D9" s="28">
        <v>40</v>
      </c>
      <c r="E9" s="36">
        <v>40</v>
      </c>
      <c r="F9" s="37" t="s">
        <v>31</v>
      </c>
      <c r="G9" s="38">
        <f t="shared" si="0"/>
        <v>1</v>
      </c>
      <c r="H9" s="39">
        <f t="shared" ref="H9:H11" si="1">C9*E9</f>
        <v>280000</v>
      </c>
    </row>
    <row r="10" spans="1:8" ht="18" x14ac:dyDescent="0.25">
      <c r="A10" s="16">
        <v>3</v>
      </c>
      <c r="B10" s="17" t="s">
        <v>24</v>
      </c>
      <c r="C10" s="29">
        <v>12000</v>
      </c>
      <c r="D10" s="28">
        <v>22</v>
      </c>
      <c r="E10" s="36">
        <v>22</v>
      </c>
      <c r="F10" s="37" t="s">
        <v>32</v>
      </c>
      <c r="G10" s="38">
        <f t="shared" si="0"/>
        <v>1</v>
      </c>
      <c r="H10" s="39">
        <f t="shared" si="1"/>
        <v>264000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22</v>
      </c>
      <c r="E11" s="36">
        <v>22</v>
      </c>
      <c r="F11" s="37" t="s">
        <v>33</v>
      </c>
      <c r="G11" s="38">
        <f t="shared" si="0"/>
        <v>1</v>
      </c>
      <c r="H11" s="39">
        <f t="shared" si="1"/>
        <v>44000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852600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852600</v>
      </c>
      <c r="E19" s="42">
        <f>IF(OR(C16="áno",C16="ano"),D19*0.2,0)</f>
        <v>170520</v>
      </c>
      <c r="F19" s="43"/>
      <c r="G19" s="44">
        <f>D19+E19</f>
        <v>1023120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 t="s">
        <v>90</v>
      </c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 t="s">
        <v>91</v>
      </c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 t="s">
        <v>90</v>
      </c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 t="s">
        <v>92</v>
      </c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 t="s">
        <v>93</v>
      </c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>
        <v>1035831291</v>
      </c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 t="s">
        <v>94</v>
      </c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 t="s">
        <v>90</v>
      </c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>
        <v>908378210</v>
      </c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68" t="s">
        <v>95</v>
      </c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69">
        <v>44844</v>
      </c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pageSetup paperSize="9" orientation="landscape" horizontalDpi="0" verticalDpi="0" r:id="rId2"/>
  <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5000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6500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20000</v>
      </c>
      <c r="D10" s="28">
        <v>20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19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79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80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81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82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89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43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5" sqref="J5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88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44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45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46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3.8" x14ac:dyDescent="0.25"/>
  <cols>
    <col min="1" max="1" width="4.88671875" customWidth="1"/>
    <col min="2" max="2" width="52.33203125" customWidth="1"/>
    <col min="3" max="3" width="17" customWidth="1"/>
    <col min="4" max="4" width="19" customWidth="1"/>
    <col min="5" max="5" width="15.5546875" customWidth="1"/>
    <col min="6" max="6" width="2.5546875" bestFit="1" customWidth="1"/>
    <col min="7" max="7" width="15.88671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6" x14ac:dyDescent="0.3">
      <c r="A2" s="3" t="s">
        <v>13</v>
      </c>
      <c r="B2" s="3"/>
      <c r="C2" s="3"/>
      <c r="D2" s="4"/>
      <c r="E2" s="15"/>
      <c r="F2" s="15"/>
      <c r="G2" s="3"/>
      <c r="H2" s="3"/>
    </row>
    <row r="3" spans="1:8" ht="15.6" x14ac:dyDescent="0.3">
      <c r="A3" s="3"/>
      <c r="B3" s="3"/>
      <c r="C3" s="3"/>
      <c r="D3" s="4"/>
      <c r="E3" s="3"/>
      <c r="F3" s="3"/>
      <c r="G3" s="3"/>
      <c r="H3" s="3"/>
    </row>
    <row r="4" spans="1:8" ht="15.6" x14ac:dyDescent="0.3">
      <c r="A4" s="8" t="s">
        <v>47</v>
      </c>
      <c r="B4" s="8"/>
      <c r="C4" s="8"/>
      <c r="D4" s="9"/>
      <c r="E4" s="8"/>
      <c r="F4" s="8"/>
      <c r="G4" s="8"/>
      <c r="H4" s="8"/>
    </row>
    <row r="5" spans="1:8" ht="15.6" x14ac:dyDescent="0.3">
      <c r="A5" s="8"/>
      <c r="B5" s="8"/>
      <c r="C5" s="8"/>
      <c r="D5" s="9"/>
      <c r="E5" s="8"/>
      <c r="F5" s="8"/>
      <c r="G5" s="8"/>
      <c r="H5" s="8"/>
    </row>
    <row r="6" spans="1:8" ht="15.6" x14ac:dyDescent="0.3">
      <c r="A6" s="10" t="s">
        <v>14</v>
      </c>
      <c r="B6" s="8"/>
      <c r="C6" s="8"/>
      <c r="D6" s="9"/>
      <c r="E6" s="8"/>
      <c r="F6" s="8"/>
      <c r="G6" s="8"/>
      <c r="H6" s="8"/>
    </row>
    <row r="7" spans="1:8" ht="78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" x14ac:dyDescent="0.3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6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4.4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2" thickTop="1" x14ac:dyDescent="0.3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6" x14ac:dyDescent="0.3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6" x14ac:dyDescent="0.3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6" x14ac:dyDescent="0.3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2" thickBot="1" x14ac:dyDescent="0.35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2" thickTop="1" x14ac:dyDescent="0.3">
      <c r="A20" s="6"/>
      <c r="B20" s="24"/>
      <c r="C20" s="24"/>
      <c r="D20" s="24"/>
      <c r="E20" s="24"/>
      <c r="F20" s="24"/>
      <c r="G20" s="24"/>
      <c r="H20" s="6"/>
    </row>
    <row r="21" spans="1:8" ht="15.6" x14ac:dyDescent="0.3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6" x14ac:dyDescent="0.3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6" x14ac:dyDescent="0.3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6" x14ac:dyDescent="0.3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6" x14ac:dyDescent="0.3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6" x14ac:dyDescent="0.3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6" x14ac:dyDescent="0.3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6" x14ac:dyDescent="0.3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6" x14ac:dyDescent="0.3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6" x14ac:dyDescent="0.3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6" x14ac:dyDescent="0.3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6" x14ac:dyDescent="0.3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52</vt:i4>
      </vt:variant>
    </vt:vector>
  </HeadingPairs>
  <TitlesOfParts>
    <vt:vector size="52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Oľšavka</vt:lpstr>
      <vt:lpstr>VC48 Obora</vt:lpstr>
      <vt:lpstr>VC49 Ciganov</vt:lpstr>
      <vt:lpstr>VC50 Domaša</vt:lpstr>
      <vt:lpstr>VC51 Inoc</vt:lpstr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Marta Kuľhová</cp:lastModifiedBy>
  <cp:lastPrinted>2022-10-10T17:10:03Z</cp:lastPrinted>
  <dcterms:created xsi:type="dcterms:W3CDTF">2012-03-14T10:26:47Z</dcterms:created>
  <dcterms:modified xsi:type="dcterms:W3CDTF">2022-10-11T12:28:46Z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