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vo89273\Desktop\VO Martin Voľanský 2022\"/>
    </mc:Choice>
  </mc:AlternateContent>
  <bookViews>
    <workbookView xWindow="0" yWindow="0" windowWidth="20490" windowHeight="7155" firstSheet="43" activeTab="48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52511"/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8" l="1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H12" i="18" s="1"/>
  <c r="D19" i="18" s="1"/>
  <c r="G10" i="18"/>
  <c r="H9" i="18"/>
  <c r="G9" i="18"/>
  <c r="H8" i="18"/>
  <c r="G8" i="18"/>
  <c r="H11" i="17"/>
  <c r="G11" i="17"/>
  <c r="H10" i="17"/>
  <c r="H12" i="17" s="1"/>
  <c r="D19" i="17" s="1"/>
  <c r="G10" i="17"/>
  <c r="H9" i="17"/>
  <c r="G9" i="17"/>
  <c r="H8" i="17"/>
  <c r="G8" i="17"/>
  <c r="H11" i="16"/>
  <c r="G11" i="16"/>
  <c r="H10" i="16"/>
  <c r="H12" i="16" s="1"/>
  <c r="D19" i="16" s="1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H12" i="14" s="1"/>
  <c r="D19" i="14" s="1"/>
  <c r="G10" i="14"/>
  <c r="H9" i="14"/>
  <c r="G9" i="14"/>
  <c r="H8" i="14"/>
  <c r="G8" i="14"/>
  <c r="H11" i="13"/>
  <c r="G11" i="13"/>
  <c r="H10" i="13"/>
  <c r="H12" i="13" s="1"/>
  <c r="D19" i="13" s="1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H12" i="4" s="1"/>
  <c r="D19" i="4" s="1"/>
  <c r="G10" i="4"/>
  <c r="H9" i="4"/>
  <c r="G9" i="4"/>
  <c r="H8" i="4"/>
  <c r="G8" i="4"/>
  <c r="G19" i="30" l="1"/>
  <c r="H12" i="20"/>
  <c r="D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<sst xmlns="http://schemas.openxmlformats.org/spreadsheetml/2006/main" count="2149" uniqueCount="95">
  <si>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</si>
  <si>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</si>
  <si>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</si>
  <si>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</si>
  <si>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</si>
  <si>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</si>
  <si>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</si>
  <si>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</si>
  <si>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</si>
  <si>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</si>
  <si>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</si>
  <si>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</si>
  <si>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</si>
  <si>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</si>
  <si>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</si>
  <si>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</si>
  <si>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</si>
  <si>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</si>
  <si>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</si>
  <si>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</si>
  <si>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</si>
  <si>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</si>
  <si>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</si>
  <si>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</si>
  <si>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</si>
  <si>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</si>
  <si>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</si>
  <si>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</si>
  <si>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</si>
  <si>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</si>
  <si>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</si>
  <si>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</si>
  <si>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</si>
  <si>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</si>
  <si>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</si>
  <si>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</si>
  <si>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</si>
  <si>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</si>
  <si>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</si>
  <si>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</si>
  <si>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</si>
  <si>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</si>
  <si>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</si>
  <si>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</si>
  <si>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</si>
  <si>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</si>
  <si>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</si>
  <si>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</si>
  <si>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</si>
  <si>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</si>
  <si>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</si>
  <si>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</si>
  <si>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</si>
  <si>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</si>
  <si>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</si>
  <si>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</si>
  <si>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</si>
  <si>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</si>
  <si>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</si>
  <si>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</si>
  <si>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</si>
  <si>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</si>
  <si>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</si>
  <si>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</si>
  <si>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</si>
  <si>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</si>
  <si>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</si>
  <si>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</si>
  <si>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</si>
  <si>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</si>
  <si>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</si>
  <si>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</si>
  <si>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</si>
  <si>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</si>
  <si>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</si>
  <si>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</si>
  <si>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</si>
  <si>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</si>
  <si>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</si>
  <si>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</si>
  <si>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</si>
  <si>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</si>
  <si>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</si>
  <si>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</si>
  <si>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</si>
  <si>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>Názov predmetu zákazky:Lesnícke služby v ťažbovom procese na organizačnej zložke OZ Vihorlat  na obdobie 2023 - 2026  časť „47“ - VC 47 Oľšava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</si>
  <si>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</si>
  <si>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</si>
  <si>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</si>
  <si>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</si>
  <si>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Martin Voľanský</t>
  </si>
  <si>
    <t>Detrík 25,094 31</t>
  </si>
  <si>
    <t>SK96 0900 0000 0005 6110 7967</t>
  </si>
  <si>
    <t>SK1022333092</t>
  </si>
  <si>
    <t>martin.volansky65@gmail.com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</si>
</sst>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 2" xfId="1"/>
    <cellStyle name="Normálne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9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tin.volansky65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  <c r="I12" s="19"/>
    </row>
    <row r="13" spans="1:11" x14ac:dyDescent="0.2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25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25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7"/>
      <c r="D21" s="57"/>
      <c r="E21" s="57"/>
      <c r="F21" s="57"/>
      <c r="G21" s="57"/>
      <c r="H21" s="57"/>
    </row>
    <row r="22" spans="2:8" ht="22.5" customHeight="1" x14ac:dyDescent="0.25">
      <c r="B22" s="30" t="s">
        <v>3</v>
      </c>
      <c r="C22" s="57"/>
      <c r="D22" s="57"/>
      <c r="E22" s="57"/>
      <c r="F22" s="57"/>
      <c r="G22" s="57"/>
      <c r="H22" s="57"/>
    </row>
    <row r="23" spans="2:8" ht="22.5" customHeight="1" x14ac:dyDescent="0.25">
      <c r="B23" s="25" t="s">
        <v>9</v>
      </c>
      <c r="C23" s="57"/>
      <c r="D23" s="57"/>
      <c r="E23" s="57"/>
      <c r="F23" s="57"/>
      <c r="G23" s="57"/>
      <c r="H23" s="57"/>
    </row>
    <row r="24" spans="2:8" ht="22.5" customHeight="1" x14ac:dyDescent="0.25">
      <c r="B24" s="17" t="s">
        <v>17</v>
      </c>
      <c r="C24" s="57"/>
      <c r="D24" s="57"/>
      <c r="E24" s="57"/>
      <c r="F24" s="57"/>
      <c r="G24" s="57"/>
      <c r="H24" s="57"/>
    </row>
    <row r="25" spans="2:8" ht="22.5" customHeight="1" x14ac:dyDescent="0.25">
      <c r="B25" s="17" t="s">
        <v>18</v>
      </c>
      <c r="C25" s="57"/>
      <c r="D25" s="57"/>
      <c r="E25" s="57"/>
      <c r="F25" s="57"/>
      <c r="G25" s="57"/>
      <c r="H25" s="57"/>
    </row>
    <row r="26" spans="2:8" ht="22.5" customHeight="1" x14ac:dyDescent="0.25">
      <c r="B26" s="17" t="s">
        <v>19</v>
      </c>
      <c r="C26" s="57"/>
      <c r="D26" s="57"/>
      <c r="E26" s="57"/>
      <c r="F26" s="57"/>
      <c r="G26" s="57"/>
      <c r="H26" s="57"/>
    </row>
    <row r="27" spans="2:8" ht="22.5" customHeight="1" x14ac:dyDescent="0.25">
      <c r="B27" s="17" t="s">
        <v>20</v>
      </c>
      <c r="C27" s="57"/>
      <c r="D27" s="57"/>
      <c r="E27" s="57"/>
      <c r="F27" s="57"/>
      <c r="G27" s="57"/>
      <c r="H27" s="57"/>
    </row>
    <row r="28" spans="2:8" ht="22.5" customHeight="1" x14ac:dyDescent="0.25">
      <c r="B28" s="17" t="s">
        <v>15</v>
      </c>
      <c r="C28" s="57"/>
      <c r="D28" s="57"/>
      <c r="E28" s="57"/>
      <c r="F28" s="57"/>
      <c r="G28" s="57"/>
      <c r="H28" s="57"/>
    </row>
    <row r="29" spans="2:8" ht="22.5" customHeight="1" x14ac:dyDescent="0.25">
      <c r="B29" s="17" t="s">
        <v>16</v>
      </c>
      <c r="C29" s="57"/>
      <c r="D29" s="57"/>
      <c r="E29" s="57"/>
      <c r="F29" s="57"/>
      <c r="G29" s="57"/>
      <c r="H29" s="57"/>
    </row>
    <row r="30" spans="2:8" ht="22.5" customHeight="1" x14ac:dyDescent="0.25">
      <c r="B30" s="17" t="s">
        <v>21</v>
      </c>
      <c r="C30" s="57"/>
      <c r="D30" s="57"/>
      <c r="E30" s="57"/>
      <c r="F30" s="57"/>
      <c r="G30" s="57"/>
      <c r="H30" s="57"/>
    </row>
    <row r="31" spans="2:8" ht="22.5" customHeight="1" x14ac:dyDescent="0.25">
      <c r="B31" s="25" t="s">
        <v>8</v>
      </c>
      <c r="C31" s="57"/>
      <c r="D31" s="57"/>
      <c r="E31" s="57"/>
      <c r="F31" s="57"/>
      <c r="G31" s="57"/>
      <c r="H31" s="57"/>
    </row>
    <row r="32" spans="2:8" ht="22.5" customHeight="1" x14ac:dyDescent="0.25">
      <c r="B32" s="25" t="s">
        <v>10</v>
      </c>
      <c r="C32" s="57"/>
      <c r="D32" s="57"/>
      <c r="E32" s="57"/>
      <c r="F32" s="57"/>
      <c r="G32" s="57"/>
      <c r="H32" s="57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M23" sqref="M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16" workbookViewId="0">
      <selection activeCell="C31" sqref="C31:H31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5200</v>
      </c>
      <c r="D8" s="28">
        <v>37.69</v>
      </c>
      <c r="E8" s="36">
        <v>37.69</v>
      </c>
      <c r="F8" s="37" t="s">
        <v>30</v>
      </c>
      <c r="G8" s="38">
        <f t="shared" ref="G8:G11" si="0">IFERROR( ROUND(E8/D8,3)," ")</f>
        <v>1</v>
      </c>
      <c r="H8" s="39">
        <f>C8*E8</f>
        <v>195988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27.4</v>
      </c>
      <c r="E9" s="36">
        <v>27.4</v>
      </c>
      <c r="F9" s="37" t="s">
        <v>31</v>
      </c>
      <c r="G9" s="38">
        <f t="shared" si="0"/>
        <v>1</v>
      </c>
      <c r="H9" s="39">
        <f t="shared" ref="H9:H11" si="1">C9*E9</f>
        <v>28496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22.24</v>
      </c>
      <c r="E10" s="36">
        <v>22.24</v>
      </c>
      <c r="F10" s="37" t="s">
        <v>32</v>
      </c>
      <c r="G10" s="38">
        <f t="shared" si="0"/>
        <v>1</v>
      </c>
      <c r="H10" s="39">
        <f t="shared" si="1"/>
        <v>312249.59999999998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19.62</v>
      </c>
      <c r="E11" s="36">
        <v>19.62</v>
      </c>
      <c r="F11" s="37" t="s">
        <v>33</v>
      </c>
      <c r="G11" s="38">
        <f t="shared" si="0"/>
        <v>1</v>
      </c>
      <c r="H11" s="39">
        <f t="shared" si="1"/>
        <v>40809.599999999999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577543.19999999995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577543.19999999995</v>
      </c>
      <c r="E19" s="42">
        <f>IF(OR(C16="áno",C16="ano"),D19*0.2,0)</f>
        <v>115508.64</v>
      </c>
      <c r="F19" s="43"/>
      <c r="G19" s="44">
        <f>D19+E19</f>
        <v>693051.84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 t="s">
        <v>90</v>
      </c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 t="s">
        <v>91</v>
      </c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 t="s">
        <v>90</v>
      </c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 t="s">
        <v>92</v>
      </c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>
        <v>40553141</v>
      </c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 t="s">
        <v>93</v>
      </c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 t="s">
        <v>90</v>
      </c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68">
        <v>421915205344</v>
      </c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69" t="s">
        <v>94</v>
      </c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70">
        <v>44840</v>
      </c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25" right="0.25" top="0.75" bottom="0.75" header="0.3" footer="0.3"/>
  <pageSetup paperSize="9" scale="9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5" sqref="J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VOĽANSKÁ Ľubica</cp:lastModifiedBy>
  <cp:lastPrinted>2022-10-06T18:33:03Z</cp:lastPrinted>
  <dcterms:created xsi:type="dcterms:W3CDTF">2012-03-14T10:26:47Z</dcterms:created>
  <dcterms:modified xsi:type="dcterms:W3CDTF">2022-10-06T18:33:54Z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