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zemyslaw.hermann\Desktop\Formularze OFERTOWE ul2023\"/>
    </mc:Choice>
  </mc:AlternateContent>
  <workbookProtection workbookAlgorithmName="SHA-512" workbookHashValue="LIJkP1TQuxkQi9f+5qQV9cOrSnq0RA8LwSndCs0Fyx0qaLZOCh9o6h4yXrhIoQmEOK+XLhBwmzGXITc/6HrcoQ==" workbookSaltValue="3v8D3PK+Q+nhWrrCpsSvjA==" workbookSpinCount="100000" lockStructure="1"/>
  <bookViews>
    <workbookView xWindow="0" yWindow="0" windowWidth="28800" windowHeight="12435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O114" i="1" l="1"/>
  <c r="O120" i="1" l="1"/>
  <c r="Q120" i="1" s="1"/>
  <c r="Q114" i="1"/>
  <c r="O87" i="1"/>
  <c r="Q87" i="1" s="1"/>
  <c r="P82" i="1"/>
  <c r="N82" i="1"/>
  <c r="O82" i="1" s="1"/>
  <c r="P81" i="1"/>
  <c r="N81" i="1"/>
  <c r="O81" i="1" s="1"/>
  <c r="P80" i="1"/>
  <c r="N80" i="1"/>
  <c r="O80" i="1" s="1"/>
  <c r="P79" i="1"/>
  <c r="N79" i="1"/>
  <c r="O79" i="1" s="1"/>
  <c r="P78" i="1"/>
  <c r="N78" i="1"/>
  <c r="O78" i="1" s="1"/>
  <c r="P77" i="1"/>
  <c r="N77" i="1"/>
  <c r="O77" i="1" s="1"/>
  <c r="P76" i="1"/>
  <c r="N76" i="1"/>
  <c r="O76" i="1" s="1"/>
  <c r="P75" i="1"/>
  <c r="N75" i="1"/>
  <c r="O75" i="1" s="1"/>
  <c r="P74" i="1"/>
  <c r="N74" i="1"/>
  <c r="O74" i="1" s="1"/>
  <c r="P73" i="1"/>
  <c r="N73" i="1"/>
  <c r="O73" i="1" s="1"/>
  <c r="P72" i="1"/>
  <c r="N72" i="1"/>
  <c r="O72" i="1" s="1"/>
  <c r="P71" i="1"/>
  <c r="N71" i="1"/>
  <c r="O71" i="1" s="1"/>
  <c r="P70" i="1"/>
  <c r="N70" i="1"/>
  <c r="O70" i="1" s="1"/>
  <c r="P69" i="1"/>
  <c r="N69" i="1"/>
  <c r="O69" i="1" s="1"/>
  <c r="P68" i="1"/>
  <c r="N68" i="1"/>
  <c r="O68" i="1" s="1"/>
  <c r="P67" i="1"/>
  <c r="N67" i="1"/>
  <c r="O67" i="1" s="1"/>
  <c r="P66" i="1"/>
  <c r="N66" i="1"/>
  <c r="O66" i="1" s="1"/>
  <c r="P65" i="1"/>
  <c r="N65" i="1"/>
  <c r="O65" i="1" s="1"/>
  <c r="P64" i="1"/>
  <c r="N64" i="1"/>
  <c r="O64" i="1" s="1"/>
  <c r="P63" i="1"/>
  <c r="N63" i="1"/>
  <c r="O63" i="1" s="1"/>
  <c r="P62" i="1"/>
  <c r="N62" i="1"/>
  <c r="O62" i="1" s="1"/>
  <c r="P61" i="1"/>
  <c r="N61" i="1"/>
  <c r="O61" i="1" s="1"/>
  <c r="P60" i="1"/>
  <c r="N60" i="1"/>
  <c r="O60" i="1" s="1"/>
  <c r="P59" i="1"/>
  <c r="N59" i="1"/>
  <c r="O59" i="1" s="1"/>
  <c r="P58" i="1"/>
  <c r="N58" i="1"/>
  <c r="O58" i="1" s="1"/>
  <c r="P57" i="1"/>
  <c r="N57" i="1"/>
  <c r="O57" i="1" s="1"/>
  <c r="P56" i="1"/>
  <c r="N56" i="1"/>
  <c r="O56" i="1" s="1"/>
  <c r="P53" i="1"/>
  <c r="N53" i="1"/>
  <c r="O53" i="1" s="1"/>
  <c r="P48" i="1"/>
  <c r="N48" i="1"/>
  <c r="O48" i="1" s="1"/>
  <c r="P43" i="1"/>
  <c r="O43" i="1"/>
  <c r="N43" i="1"/>
  <c r="P38" i="1"/>
  <c r="N38" i="1"/>
  <c r="O38" i="1" s="1"/>
  <c r="P33" i="1"/>
  <c r="N33" i="1"/>
  <c r="O33" i="1" s="1"/>
  <c r="K38" i="1"/>
  <c r="L38" i="1" s="1"/>
  <c r="K57" i="1"/>
  <c r="L57" i="1" s="1"/>
  <c r="K63" i="1"/>
  <c r="L63" i="1" s="1"/>
  <c r="K65" i="1"/>
  <c r="L65" i="1" s="1"/>
  <c r="K69" i="1"/>
  <c r="L69" i="1" s="1"/>
  <c r="K75" i="1"/>
  <c r="L75" i="1" s="1"/>
  <c r="K77" i="1"/>
  <c r="L77" i="1" s="1"/>
  <c r="I82" i="1"/>
  <c r="K82" i="1" s="1"/>
  <c r="L82" i="1" s="1"/>
  <c r="I81" i="1"/>
  <c r="K81" i="1" s="1"/>
  <c r="L81" i="1" s="1"/>
  <c r="I80" i="1"/>
  <c r="I79" i="1"/>
  <c r="I78" i="1"/>
  <c r="K78" i="1" s="1"/>
  <c r="L78" i="1" s="1"/>
  <c r="I77" i="1"/>
  <c r="I76" i="1"/>
  <c r="K76" i="1" s="1"/>
  <c r="L76" i="1" s="1"/>
  <c r="I75" i="1"/>
  <c r="I74" i="1"/>
  <c r="K74" i="1" s="1"/>
  <c r="L74" i="1" s="1"/>
  <c r="I73" i="1"/>
  <c r="K73" i="1" s="1"/>
  <c r="L73" i="1" s="1"/>
  <c r="I72" i="1"/>
  <c r="K72" i="1" s="1"/>
  <c r="L72" i="1" s="1"/>
  <c r="I71" i="1"/>
  <c r="K71" i="1" s="1"/>
  <c r="L71" i="1" s="1"/>
  <c r="I70" i="1"/>
  <c r="K70" i="1" s="1"/>
  <c r="L70" i="1" s="1"/>
  <c r="I69" i="1"/>
  <c r="I68" i="1"/>
  <c r="K68" i="1" s="1"/>
  <c r="L68" i="1" s="1"/>
  <c r="I67" i="1"/>
  <c r="K67" i="1" s="1"/>
  <c r="L67" i="1" s="1"/>
  <c r="I66" i="1"/>
  <c r="K66" i="1" s="1"/>
  <c r="L66" i="1" s="1"/>
  <c r="I65" i="1"/>
  <c r="I64" i="1"/>
  <c r="K64" i="1" s="1"/>
  <c r="L64" i="1" s="1"/>
  <c r="I63" i="1"/>
  <c r="I62" i="1"/>
  <c r="K62" i="1" s="1"/>
  <c r="L62" i="1" s="1"/>
  <c r="I61" i="1"/>
  <c r="K61" i="1" s="1"/>
  <c r="L61" i="1" s="1"/>
  <c r="I60" i="1"/>
  <c r="K60" i="1" s="1"/>
  <c r="L60" i="1" s="1"/>
  <c r="I59" i="1"/>
  <c r="K59" i="1" s="1"/>
  <c r="I58" i="1"/>
  <c r="I57" i="1"/>
  <c r="I56" i="1"/>
  <c r="K56" i="1" s="1"/>
  <c r="L56" i="1" s="1"/>
  <c r="I53" i="1"/>
  <c r="K53" i="1" s="1"/>
  <c r="L53" i="1" s="1"/>
  <c r="I48" i="1"/>
  <c r="I43" i="1"/>
  <c r="K43" i="1" s="1"/>
  <c r="L43" i="1" s="1"/>
  <c r="I38" i="1"/>
  <c r="I33" i="1"/>
  <c r="K33" i="1" s="1"/>
  <c r="L59" i="1" l="1"/>
  <c r="P83" i="1"/>
  <c r="B86" i="1" s="1"/>
  <c r="O83" i="1"/>
  <c r="B83" i="1" s="1"/>
  <c r="K80" i="1"/>
  <c r="L80" i="1" s="1"/>
  <c r="K48" i="1"/>
  <c r="L48" i="1" s="1"/>
  <c r="F84" i="1"/>
  <c r="K79" i="1"/>
  <c r="L79" i="1" s="1"/>
  <c r="K58" i="1"/>
  <c r="L58" i="1" s="1"/>
  <c r="Q133" i="1"/>
  <c r="B133" i="1" s="1"/>
  <c r="L33" i="1"/>
  <c r="F85" i="1" l="1"/>
  <c r="B25" i="1" s="1"/>
</calcChain>
</file>

<file path=xl/sharedStrings.xml><?xml version="1.0" encoding="utf-8"?>
<sst xmlns="http://schemas.openxmlformats.org/spreadsheetml/2006/main" count="252" uniqueCount="150">
  <si>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</si>
  <si>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</si>
  <si>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</si>
  <si>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</si>
  <si>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</si>
  <si>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</si>
  <si>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</si>
  <si>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</si>
  <si>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</si>
  <si>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</si>
  <si>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</si>
  <si>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</si>
  <si>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</si>
  <si>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</si>
  <si>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</si>
  <si>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</si>
  <si>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</si>
  <si>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</si>
  <si>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</si>
  <si>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</si>
  <si>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</si>
  <si>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</si>
  <si>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</si>
  <si>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</si>
  <si>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</si>
  <si>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</si>
  <si>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</si>
  <si>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68</t>
  </si>
  <si>
    <t>WYK-PA5CZ</t>
  </si>
  <si>
    <t>Wyorywanie bruzd pługiem leśnym na pow. do 0,50 ha (np. gniazda)</t>
  </si>
  <si>
    <t>KMTR</t>
  </si>
  <si>
    <t xml:space="preserve"> 70</t>
  </si>
  <si>
    <t>WYK-POGCZ</t>
  </si>
  <si>
    <t>Wyorywanie bruzd pługiem leśnym z pogłębiaczem na powierzchni pow. 0,5 ha</t>
  </si>
  <si>
    <t xml:space="preserve"> 71</t>
  </si>
  <si>
    <t>WYK-P5GCP</t>
  </si>
  <si>
    <t>Wyorywanie bruzd pługiem leśnym z pogłębiaczem na pow. do 0,5 ha (np. gniazda)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</si>
  <si>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</si>
  <si>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</si>
  <si>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</si>
  <si>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</si>
  <si>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</si>
  <si>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</si>
  <si>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</si>
  <si>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</si>
  <si>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</si>
  <si>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</si>
  <si>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</si>
  <si>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</si>
  <si>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</si>
  <si>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</si>
  <si>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</si>
  <si>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</si>
  <si>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</si>
  <si>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</si>
  <si>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131.01</t>
  </si>
  <si>
    <t>PUŁ-RYJF</t>
  </si>
  <si>
    <t>Wykładanie pułapek feromonowych na ryjkowce</t>
  </si>
  <si>
    <t>SZT</t>
  </si>
  <si>
    <t>136</t>
  </si>
  <si>
    <t>SZUK-OWA2</t>
  </si>
  <si>
    <t>Próbne poszukiwania owadów w ściole metodą dwóch drzew próbnych</t>
  </si>
  <si>
    <t>143</t>
  </si>
  <si>
    <t>WYK-SLUPL</t>
  </si>
  <si>
    <t>Przygotowanie słupków liściastych</t>
  </si>
  <si>
    <t>146</t>
  </si>
  <si>
    <t>K GRODZEŃ</t>
  </si>
  <si>
    <t>Naprawa (konserwacja) ogrodzeń upraw leśnych</t>
  </si>
  <si>
    <t>H</t>
  </si>
  <si>
    <t>156</t>
  </si>
  <si>
    <t>NAPR-BUD</t>
  </si>
  <si>
    <t>Naprawa starych budek lęgowych i schronów dla nietoperzy</t>
  </si>
  <si>
    <t>157</t>
  </si>
  <si>
    <t>CZYSZ-BUD</t>
  </si>
  <si>
    <t>Czyszczenie budek lęgowych i schronów dla nietoperzy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</si>
  <si>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</si>
  <si>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</si>
  <si>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</si>
  <si>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</si>
  <si>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</si>
  <si>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</si>
  <si>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</si>
  <si>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</si>
  <si>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</si>
  <si>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</si>
  <si>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</si>
  <si>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</si>
  <si>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</si>
  <si>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</si>
  <si>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</si>
  <si>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</si>
  <si>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</si>
  <si>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</si>
  <si>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</si>
  <si>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</si>
  <si>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</si>
  <si>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</si>
  <si>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</si>
  <si>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</si>
  <si>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</si>
  <si>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</si>
  <si>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</si>
  <si>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</si>
  <si>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</si>
  <si>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</si>
  <si>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</si>
  <si>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</si>
  <si>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</si>
  <si>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</si>
  <si>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</si>
  <si>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</si>
  <si>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Odpowiadając na ogłoszenie o przetargu nieograniczonym na „Wykonywanie usług z zakresu gospodarki leśnej na terenie Nadleśnictwa Lutówko w roku 2023''  składamy niniejszym ofertę na pakiet 5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</si>
  <si>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</si>
  <si>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</si>
  <si>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</si>
  <si>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</si>
  <si>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</si>
  <si>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</si>
  <si>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</si>
  <si>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</si>
  <si>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</si>
  <si>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</si>
  <si>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, dnia</t>
  </si>
  <si>
    <t>Wartość całkowita brutto 
w PLN</t>
  </si>
  <si>
    <t>Wartość całkowita brutto
w PLN</t>
  </si>
  <si>
    <t xml:space="preserve">3. Informujemy, że wybór oferty </t>
  </si>
  <si>
    <t xml:space="preserve">prowadzić do powstania u Zamawiającego obowiązku podatkowego zgodnie  z przepisami o podatku od towarów i usług. </t>
  </si>
  <si>
    <t>Nazwa (rodzaj) towaru lub usługi, których dostawa lub świadczenie będzie prowadzić do powstania u Zamawiającego obowiązku podatkowego zgodnie z przepisami o podatku od towarów i usług (VAT):</t>
  </si>
  <si>
    <t>PLN</t>
  </si>
  <si>
    <t>Stawka podatku od towaru i usług (VAT), która zgodnie z naszą wiedzą będzie miała zastosowanie to</t>
  </si>
  <si>
    <t>%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</si>
  <si>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</si>
  <si>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</t>
  </si>
  <si>
    <t>8.  Następujące informacje zawarte w naszej ofercie stanowią tajemnicę przedsiębiorstwa:</t>
  </si>
  <si>
    <t>Uzasadnienie zastrzeżenia ww. informacji jako tajemnicy przedsiębiorstwa zostało załączone do naszej oferty. 
9. Wszelką korespondencję w sprawie niniejszego postępowania należy kierować na</t>
  </si>
  <si>
    <t xml:space="preserve">e-mail: </t>
  </si>
  <si>
    <t xml:space="preserve">12. Oświadczamy, że Wykonawca jest:
        </t>
  </si>
  <si>
    <t>13. Załącznikami do niniejszej oferty są:</t>
  </si>
  <si>
    <t>•</t>
  </si>
  <si>
    <t>Wykonawca wspólnie ubiegający się o udzielenie zamówienia 
(nazwa/firma, adres)</t>
  </si>
  <si>
    <t>nie będzie</t>
  </si>
  <si>
    <t>mikroprzedsiębiorstwem</t>
  </si>
  <si>
    <t>będzie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</si>
  <si>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</si>
  <si>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</si>
  <si>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</si>
  <si>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</si>
  <si>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</si>
  <si>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</si>
  <si>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>Wartość ww. towaru lub usługi objętego obowiązkiem podatkowym Zamawiającego bez kwoty podatku od towarów i usług (VAT) wynosi: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</si>
</sst>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;\-#,##0.00"/>
  </numFmts>
  <fonts count="1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sz val="22"/>
      <color rgb="FFFF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Calibri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8" fillId="0" borderId="0"/>
  </cellStyleXfs>
  <cellXfs count="10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4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49" fontId="9" fillId="2" borderId="0" xfId="0" applyNumberFormat="1" applyFont="1" applyFill="1" applyAlignment="1">
      <alignment vertical="top"/>
    </xf>
    <xf numFmtId="0" fontId="1" fillId="5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5" borderId="0" xfId="0" applyFont="1" applyFill="1" applyBorder="1" applyAlignment="1">
      <alignment horizontal="left"/>
    </xf>
    <xf numFmtId="0" fontId="10" fillId="2" borderId="10" xfId="0" applyFont="1" applyFill="1" applyBorder="1" applyAlignment="1">
      <alignment horizontal="left"/>
    </xf>
    <xf numFmtId="49" fontId="11" fillId="2" borderId="0" xfId="0" applyNumberFormat="1" applyFont="1" applyFill="1" applyBorder="1" applyAlignment="1">
      <alignment horizontal="center" vertical="center"/>
    </xf>
    <xf numFmtId="49" fontId="11" fillId="4" borderId="0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vertical="center"/>
    </xf>
    <xf numFmtId="43" fontId="10" fillId="2" borderId="1" xfId="1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3" fontId="1" fillId="2" borderId="1" xfId="1" applyFont="1" applyFill="1" applyBorder="1" applyAlignment="1">
      <alignment horizontal="right" vertical="center"/>
    </xf>
    <xf numFmtId="4" fontId="12" fillId="2" borderId="0" xfId="2" applyNumberFormat="1" applyFont="1" applyFill="1" applyBorder="1" applyAlignment="1" applyProtection="1">
      <alignment vertical="center"/>
    </xf>
    <xf numFmtId="0" fontId="10" fillId="2" borderId="0" xfId="0" applyFont="1" applyFill="1" applyAlignment="1">
      <alignment horizontal="left"/>
    </xf>
    <xf numFmtId="49" fontId="4" fillId="4" borderId="0" xfId="0" applyNumberFormat="1" applyFont="1" applyFill="1" applyBorder="1" applyAlignment="1">
      <alignment vertical="center"/>
    </xf>
    <xf numFmtId="49" fontId="1" fillId="4" borderId="0" xfId="0" applyNumberFormat="1" applyFont="1" applyFill="1" applyBorder="1" applyAlignment="1"/>
    <xf numFmtId="0" fontId="10" fillId="5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9" fillId="2" borderId="0" xfId="0" applyFont="1" applyFill="1" applyBorder="1" applyAlignment="1">
      <alignment vertical="center" wrapText="1"/>
    </xf>
    <xf numFmtId="4" fontId="12" fillId="2" borderId="0" xfId="2" applyNumberFormat="1" applyFont="1" applyFill="1" applyBorder="1" applyAlignment="1" applyProtection="1">
      <alignment vertical="center"/>
      <protection locked="0"/>
    </xf>
    <xf numFmtId="0" fontId="10" fillId="2" borderId="0" xfId="0" applyFont="1" applyFill="1" applyAlignment="1">
      <alignment horizontal="left" vertical="center"/>
    </xf>
    <xf numFmtId="0" fontId="9" fillId="2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9" fillId="2" borderId="0" xfId="0" applyFont="1" applyFill="1" applyBorder="1" applyAlignment="1" applyProtection="1">
      <alignment vertical="top" wrapText="1"/>
      <protection locked="0"/>
    </xf>
    <xf numFmtId="0" fontId="9" fillId="2" borderId="10" xfId="0" applyFont="1" applyFill="1" applyBorder="1" applyAlignment="1" applyProtection="1">
      <alignment horizontal="left" vertical="center"/>
      <protection locked="0"/>
    </xf>
    <xf numFmtId="0" fontId="9" fillId="2" borderId="1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9" fillId="2" borderId="10" xfId="0" applyFont="1" applyFill="1" applyBorder="1" applyProtection="1">
      <protection locked="0"/>
    </xf>
    <xf numFmtId="0" fontId="10" fillId="2" borderId="0" xfId="0" applyFont="1" applyFill="1" applyAlignment="1">
      <alignment vertical="top"/>
    </xf>
    <xf numFmtId="0" fontId="9" fillId="2" borderId="0" xfId="0" applyFont="1" applyFill="1" applyBorder="1" applyAlignment="1">
      <alignment vertical="top" wrapText="1"/>
    </xf>
    <xf numFmtId="0" fontId="10" fillId="0" borderId="0" xfId="0" applyFont="1" applyFill="1" applyAlignment="1">
      <alignment vertical="top"/>
    </xf>
    <xf numFmtId="0" fontId="10" fillId="2" borderId="0" xfId="0" applyFont="1" applyFill="1" applyBorder="1" applyAlignment="1">
      <alignment horizontal="left"/>
    </xf>
    <xf numFmtId="0" fontId="10" fillId="2" borderId="0" xfId="0" applyFont="1" applyFill="1" applyBorder="1" applyAlignment="1" applyProtection="1">
      <alignment vertical="top"/>
      <protection locked="0"/>
    </xf>
    <xf numFmtId="49" fontId="9" fillId="2" borderId="0" xfId="0" applyNumberFormat="1" applyFont="1" applyFill="1" applyBorder="1" applyAlignment="1">
      <alignment vertical="center" wrapText="1"/>
    </xf>
    <xf numFmtId="0" fontId="10" fillId="2" borderId="0" xfId="0" applyFont="1" applyFill="1" applyAlignment="1"/>
    <xf numFmtId="0" fontId="10" fillId="2" borderId="0" xfId="0" applyFont="1" applyFill="1" applyAlignment="1">
      <alignment horizontal="center"/>
    </xf>
    <xf numFmtId="0" fontId="10" fillId="4" borderId="0" xfId="0" applyFont="1" applyFill="1" applyAlignment="1">
      <alignment horizontal="left"/>
    </xf>
    <xf numFmtId="4" fontId="10" fillId="2" borderId="0" xfId="0" applyNumberFormat="1" applyFont="1" applyFill="1" applyAlignment="1">
      <alignment horizontal="left"/>
    </xf>
    <xf numFmtId="49" fontId="17" fillId="4" borderId="0" xfId="0" applyNumberFormat="1" applyFont="1" applyFill="1" applyAlignment="1">
      <alignment horizontal="center" vertical="center"/>
    </xf>
    <xf numFmtId="0" fontId="10" fillId="4" borderId="0" xfId="0" applyFont="1" applyFill="1" applyAlignment="1">
      <alignment horizontal="left" vertical="center" wrapText="1"/>
    </xf>
    <xf numFmtId="0" fontId="18" fillId="0" borderId="0" xfId="3"/>
    <xf numFmtId="0" fontId="0" fillId="0" borderId="0" xfId="0" applyFill="1"/>
    <xf numFmtId="0" fontId="10" fillId="2" borderId="10" xfId="0" applyFont="1" applyFill="1" applyBorder="1" applyAlignment="1" applyProtection="1">
      <protection locked="0"/>
    </xf>
    <xf numFmtId="43" fontId="10" fillId="2" borderId="1" xfId="1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0" fillId="4" borderId="10" xfId="0" applyFont="1" applyFill="1" applyBorder="1" applyAlignment="1" applyProtection="1">
      <alignment horizontal="center" vertical="top"/>
      <protection locked="0"/>
    </xf>
    <xf numFmtId="0" fontId="11" fillId="4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6" fillId="4" borderId="0" xfId="0" applyFont="1" applyFill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 wrapText="1"/>
      <protection locked="0"/>
    </xf>
    <xf numFmtId="0" fontId="13" fillId="4" borderId="0" xfId="0" applyFont="1" applyFill="1" applyAlignment="1">
      <alignment horizontal="left"/>
    </xf>
    <xf numFmtId="0" fontId="9" fillId="2" borderId="13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6" borderId="10" xfId="0" applyFont="1" applyFill="1" applyBorder="1" applyAlignment="1" applyProtection="1">
      <alignment horizontal="left" vertical="center" wrapText="1"/>
      <protection locked="0"/>
    </xf>
    <xf numFmtId="0" fontId="9" fillId="4" borderId="0" xfId="0" applyFont="1" applyFill="1" applyAlignment="1">
      <alignment horizontal="left" vertical="center" wrapText="1"/>
    </xf>
    <xf numFmtId="0" fontId="10" fillId="2" borderId="10" xfId="0" applyFont="1" applyFill="1" applyBorder="1" applyAlignment="1" applyProtection="1">
      <alignment horizontal="left" vertical="top"/>
      <protection locked="0"/>
    </xf>
    <xf numFmtId="0" fontId="9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left" vertical="center"/>
    </xf>
    <xf numFmtId="0" fontId="10" fillId="2" borderId="10" xfId="0" applyFont="1" applyFill="1" applyBorder="1" applyAlignment="1" applyProtection="1">
      <alignment horizontal="left"/>
      <protection locked="0"/>
    </xf>
    <xf numFmtId="0" fontId="9" fillId="2" borderId="8" xfId="0" applyFont="1" applyFill="1" applyBorder="1" applyAlignment="1">
      <alignment horizontal="left" vertical="center" wrapText="1"/>
    </xf>
    <xf numFmtId="0" fontId="15" fillId="3" borderId="10" xfId="0" applyFont="1" applyFill="1" applyBorder="1" applyAlignment="1">
      <alignment horizontal="center" vertical="center" wrapText="1"/>
    </xf>
    <xf numFmtId="49" fontId="15" fillId="3" borderId="10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left" vertical="top" wrapText="1"/>
    </xf>
    <xf numFmtId="0" fontId="10" fillId="2" borderId="10" xfId="0" applyFont="1" applyFill="1" applyBorder="1" applyAlignment="1" applyProtection="1">
      <alignment vertical="top"/>
      <protection locked="0"/>
    </xf>
    <xf numFmtId="49" fontId="9" fillId="2" borderId="3" xfId="0" applyNumberFormat="1" applyFont="1" applyFill="1" applyBorder="1" applyAlignment="1">
      <alignment horizontal="left" vertical="center" wrapText="1"/>
    </xf>
    <xf numFmtId="0" fontId="9" fillId="2" borderId="10" xfId="0" applyFont="1" applyFill="1" applyBorder="1" applyAlignment="1" applyProtection="1">
      <alignment horizontal="left" vertical="top" wrapText="1"/>
      <protection locked="0"/>
    </xf>
    <xf numFmtId="0" fontId="5" fillId="2" borderId="10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wrapText="1"/>
    </xf>
    <xf numFmtId="49" fontId="15" fillId="3" borderId="10" xfId="0" applyNumberFormat="1" applyFont="1" applyFill="1" applyBorder="1" applyAlignment="1">
      <alignment horizontal="center" vertical="center"/>
    </xf>
    <xf numFmtId="0" fontId="9" fillId="7" borderId="10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49" fontId="4" fillId="3" borderId="10" xfId="0" applyNumberFormat="1" applyFont="1" applyFill="1" applyBorder="1" applyAlignment="1">
      <alignment horizontal="right" vertical="center"/>
    </xf>
    <xf numFmtId="2" fontId="14" fillId="2" borderId="10" xfId="1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10" fillId="2" borderId="0" xfId="0" applyNumberFormat="1" applyFont="1" applyFill="1" applyAlignment="1">
      <alignment horizontal="center" vertical="top"/>
    </xf>
    <xf numFmtId="0" fontId="10" fillId="2" borderId="10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49" fontId="6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 applyProtection="1">
      <alignment horizontal="center" wrapText="1"/>
      <protection locked="0"/>
    </xf>
    <xf numFmtId="0" fontId="1" fillId="2" borderId="3" xfId="0" applyFont="1" applyFill="1" applyBorder="1" applyAlignment="1" applyProtection="1">
      <alignment horizontal="center" wrapText="1"/>
      <protection locked="0"/>
    </xf>
    <xf numFmtId="0" fontId="1" fillId="2" borderId="4" xfId="0" applyFont="1" applyFill="1" applyBorder="1" applyAlignment="1" applyProtection="1">
      <alignment horizontal="center" wrapText="1"/>
      <protection locked="0"/>
    </xf>
    <xf numFmtId="0" fontId="1" fillId="2" borderId="5" xfId="0" applyFont="1" applyFill="1" applyBorder="1" applyAlignment="1" applyProtection="1">
      <alignment horizontal="center" wrapText="1"/>
      <protection locked="0"/>
    </xf>
    <xf numFmtId="0" fontId="1" fillId="2" borderId="0" xfId="0" applyFont="1" applyFill="1" applyBorder="1" applyAlignment="1" applyProtection="1">
      <alignment horizontal="center" wrapText="1"/>
      <protection locked="0"/>
    </xf>
    <xf numFmtId="0" fontId="1" fillId="2" borderId="6" xfId="0" applyFont="1" applyFill="1" applyBorder="1" applyAlignment="1" applyProtection="1">
      <alignment horizontal="center" wrapText="1"/>
      <protection locked="0"/>
    </xf>
    <xf numFmtId="0" fontId="1" fillId="2" borderId="7" xfId="0" applyFont="1" applyFill="1" applyBorder="1" applyAlignment="1" applyProtection="1">
      <alignment horizontal="center" wrapText="1"/>
      <protection locked="0"/>
    </xf>
    <xf numFmtId="0" fontId="1" fillId="2" borderId="8" xfId="0" applyFont="1" applyFill="1" applyBorder="1" applyAlignment="1" applyProtection="1">
      <alignment horizontal="center" wrapText="1"/>
      <protection locked="0"/>
    </xf>
    <xf numFmtId="0" fontId="1" fillId="2" borderId="9" xfId="0" applyFont="1" applyFill="1" applyBorder="1" applyAlignment="1" applyProtection="1">
      <alignment horizontal="center" wrapText="1"/>
      <protection locked="0"/>
    </xf>
  </cellXfs>
  <cellStyles count="4">
    <cellStyle name="Dziesiętny" xfId="1" builtinId="3"/>
    <cellStyle name="Normalny" xfId="0" builtinId="0"/>
    <cellStyle name="Normalny 2" xfId="3"/>
    <cellStyle name="Walutowy" xfId="2" builtinId="4"/>
  </cellStyles>
  <dxfs count="246"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tabSelected="1" showWhiteSpace="0" view="pageLayout" zoomScale="85" zoomScaleNormal="100" zoomScalePageLayoutView="85" workbookViewId="0">
      <selection activeCell="H33" sqref="H3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2.28515625" customWidth="1"/>
    <col min="6" max="6" width="6.85546875" customWidth="1"/>
    <col min="7" max="7" width="10" customWidth="1"/>
    <col min="8" max="8" width="16.140625" customWidth="1"/>
    <col min="9" max="9" width="16.28515625" customWidth="1"/>
    <col min="10" max="10" width="7" customWidth="1"/>
    <col min="11" max="11" width="15" customWidth="1"/>
    <col min="12" max="12" width="17" style="25" customWidth="1"/>
    <col min="13" max="17" width="18.5703125" hidden="1" customWidth="1"/>
    <col min="18" max="16384" width="9.140625" style="56"/>
  </cols>
  <sheetData>
    <row r="1" spans="1:16" s="10" customFormat="1" ht="5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1"/>
      <c r="M1" s="1"/>
      <c r="N1" s="1"/>
      <c r="O1" s="1"/>
      <c r="P1" s="1"/>
    </row>
    <row r="2" spans="1:16" s="10" customFormat="1" ht="25.5" customHeight="1" x14ac:dyDescent="0.2">
      <c r="A2" s="1"/>
      <c r="B2" s="1"/>
      <c r="C2" s="1"/>
      <c r="D2" s="1"/>
      <c r="E2" s="1"/>
      <c r="F2" s="1"/>
      <c r="G2" s="1"/>
      <c r="H2" s="1"/>
      <c r="I2" s="1"/>
      <c r="J2" s="11"/>
      <c r="K2" s="11" t="s">
        <v>104</v>
      </c>
      <c r="L2" s="24"/>
      <c r="M2" s="11"/>
      <c r="N2" s="1"/>
      <c r="O2" s="1"/>
      <c r="P2" s="1"/>
    </row>
    <row r="3" spans="1:16" s="10" customFormat="1" ht="13.5" customHeight="1" x14ac:dyDescent="0.2">
      <c r="A3" s="1"/>
      <c r="B3" s="97"/>
      <c r="C3" s="98"/>
      <c r="D3" s="98"/>
      <c r="E3" s="99"/>
      <c r="F3" s="1"/>
      <c r="G3" s="1"/>
      <c r="H3" s="1"/>
      <c r="I3" s="1"/>
      <c r="J3" s="1"/>
      <c r="K3" s="1"/>
      <c r="L3" s="21"/>
      <c r="M3" s="1"/>
      <c r="N3" s="1"/>
      <c r="O3" s="1"/>
      <c r="P3" s="1"/>
    </row>
    <row r="4" spans="1:16" s="10" customFormat="1" ht="13.5" customHeight="1" x14ac:dyDescent="0.2">
      <c r="A4" s="1"/>
      <c r="B4" s="100"/>
      <c r="C4" s="101"/>
      <c r="D4" s="101"/>
      <c r="E4" s="102"/>
      <c r="F4" s="1"/>
      <c r="G4" s="1"/>
      <c r="H4" s="1"/>
      <c r="I4" s="1"/>
      <c r="J4" s="1"/>
      <c r="K4" s="1"/>
      <c r="L4" s="21"/>
      <c r="M4" s="1"/>
      <c r="N4" s="1"/>
      <c r="O4" s="1"/>
      <c r="P4" s="1"/>
    </row>
    <row r="5" spans="1:16" s="10" customFormat="1" ht="13.5" customHeight="1" x14ac:dyDescent="0.2">
      <c r="A5" s="1"/>
      <c r="B5" s="100"/>
      <c r="C5" s="101"/>
      <c r="D5" s="101"/>
      <c r="E5" s="102"/>
      <c r="F5" s="1"/>
      <c r="G5" s="1"/>
      <c r="H5" s="1"/>
      <c r="I5" s="1"/>
      <c r="J5" s="1"/>
      <c r="K5" s="1"/>
      <c r="L5" s="21"/>
      <c r="M5" s="1"/>
      <c r="N5" s="1"/>
      <c r="O5" s="1"/>
      <c r="P5" s="1"/>
    </row>
    <row r="6" spans="1:16" s="10" customFormat="1" ht="13.5" customHeight="1" x14ac:dyDescent="0.2">
      <c r="A6" s="1"/>
      <c r="B6" s="100"/>
      <c r="C6" s="101"/>
      <c r="D6" s="101"/>
      <c r="E6" s="102"/>
      <c r="F6" s="1"/>
      <c r="G6" s="1"/>
      <c r="H6" s="1"/>
      <c r="I6" s="1"/>
      <c r="J6" s="1"/>
      <c r="K6" s="1"/>
      <c r="L6" s="21"/>
      <c r="M6" s="1"/>
      <c r="N6" s="1"/>
      <c r="O6" s="1"/>
      <c r="P6" s="1"/>
    </row>
    <row r="7" spans="1:16" s="10" customFormat="1" ht="13.5" customHeight="1" x14ac:dyDescent="0.2">
      <c r="A7" s="1"/>
      <c r="B7" s="100"/>
      <c r="C7" s="101"/>
      <c r="D7" s="101"/>
      <c r="E7" s="102"/>
      <c r="F7" s="1"/>
      <c r="G7" s="1"/>
      <c r="H7" s="1"/>
      <c r="I7" s="1"/>
      <c r="J7" s="1"/>
      <c r="K7" s="12"/>
      <c r="L7" s="23"/>
      <c r="M7" s="12"/>
      <c r="N7" s="1"/>
      <c r="O7" s="1"/>
      <c r="P7" s="1"/>
    </row>
    <row r="8" spans="1:16" s="10" customFormat="1" ht="13.5" customHeight="1" x14ac:dyDescent="0.2">
      <c r="A8" s="1"/>
      <c r="B8" s="103"/>
      <c r="C8" s="104"/>
      <c r="D8" s="104"/>
      <c r="E8" s="105"/>
      <c r="F8" s="1"/>
      <c r="G8" s="1"/>
      <c r="H8" s="1"/>
      <c r="I8" s="1"/>
      <c r="J8" s="1"/>
      <c r="K8" s="12"/>
      <c r="L8" s="23"/>
      <c r="M8" s="12"/>
      <c r="N8" s="1"/>
      <c r="O8" s="1"/>
      <c r="P8" s="1"/>
    </row>
    <row r="9" spans="1:16" s="10" customFormat="1" ht="19.5" customHeight="1" x14ac:dyDescent="0.2">
      <c r="A9" s="1"/>
      <c r="B9" s="1"/>
      <c r="C9" s="1"/>
      <c r="D9" s="1"/>
      <c r="E9" s="1"/>
      <c r="F9" s="1"/>
      <c r="G9" s="13"/>
      <c r="H9" s="13"/>
      <c r="I9" s="13"/>
      <c r="J9" s="13"/>
      <c r="K9" s="14"/>
      <c r="L9" s="22"/>
      <c r="M9" s="12"/>
      <c r="N9" s="1"/>
      <c r="O9" s="1"/>
      <c r="P9" s="1"/>
    </row>
    <row r="10" spans="1:16" s="10" customFormat="1" ht="19.5" customHeight="1" x14ac:dyDescent="0.2">
      <c r="A10" s="1"/>
      <c r="B10" s="93" t="s">
        <v>105</v>
      </c>
      <c r="C10" s="93"/>
      <c r="D10" s="93"/>
      <c r="E10" s="93"/>
      <c r="F10" s="1"/>
      <c r="G10" s="13"/>
      <c r="H10" s="13"/>
      <c r="I10" s="13"/>
      <c r="J10" s="13"/>
      <c r="K10" s="14"/>
      <c r="L10" s="22"/>
      <c r="M10" s="12"/>
      <c r="N10" s="1"/>
      <c r="O10" s="1"/>
      <c r="P10" s="1"/>
    </row>
    <row r="11" spans="1:16" s="10" customFormat="1" ht="21" customHeight="1" x14ac:dyDescent="0.2">
      <c r="A11" s="1"/>
      <c r="B11" s="93"/>
      <c r="C11" s="93"/>
      <c r="D11" s="93"/>
      <c r="E11" s="93"/>
      <c r="F11" s="1"/>
      <c r="G11" s="94"/>
      <c r="H11" s="95"/>
      <c r="I11" s="95"/>
      <c r="J11" s="15" t="s">
        <v>122</v>
      </c>
      <c r="K11" s="57"/>
      <c r="L11" s="22"/>
      <c r="M11" s="12"/>
      <c r="N11" s="1"/>
      <c r="O11" s="1"/>
      <c r="P11" s="1"/>
    </row>
    <row r="12" spans="1:16" s="10" customFormat="1" ht="21" customHeight="1" x14ac:dyDescent="0.2">
      <c r="A12" s="1"/>
      <c r="B12" s="1"/>
      <c r="C12" s="1"/>
      <c r="D12" s="1"/>
      <c r="E12" s="1"/>
      <c r="F12" s="1"/>
      <c r="G12" s="13"/>
      <c r="H12" s="16"/>
      <c r="I12" s="16"/>
      <c r="J12" s="16"/>
      <c r="K12" s="17"/>
      <c r="L12" s="17"/>
      <c r="M12" s="12"/>
      <c r="N12" s="1"/>
      <c r="O12" s="1"/>
      <c r="P12" s="1"/>
    </row>
    <row r="13" spans="1:16" s="10" customFormat="1" ht="24" customHeight="1" x14ac:dyDescent="0.2">
      <c r="A13" s="1"/>
      <c r="B13" s="1"/>
      <c r="C13" s="1"/>
      <c r="D13" s="1"/>
      <c r="E13" s="96" t="s">
        <v>106</v>
      </c>
      <c r="F13" s="96"/>
      <c r="G13" s="96"/>
      <c r="H13" s="1"/>
      <c r="I13" s="1"/>
      <c r="J13" s="1"/>
      <c r="K13" s="14"/>
      <c r="L13" s="22"/>
      <c r="M13" s="12"/>
      <c r="N13" s="1"/>
      <c r="O13" s="1"/>
      <c r="P13" s="1"/>
    </row>
    <row r="14" spans="1:16" s="10" customFormat="1" ht="43.1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4"/>
      <c r="L14" s="22"/>
      <c r="M14" s="12"/>
      <c r="N14" s="1"/>
      <c r="O14" s="1"/>
      <c r="P14" s="1"/>
    </row>
    <row r="15" spans="1:16" s="10" customFormat="1" ht="20.85" customHeight="1" x14ac:dyDescent="0.2">
      <c r="A15" s="1"/>
      <c r="B15" s="18" t="s">
        <v>107</v>
      </c>
      <c r="C15" s="18"/>
      <c r="D15" s="1"/>
      <c r="E15" s="1"/>
      <c r="F15" s="1"/>
      <c r="G15" s="1"/>
      <c r="H15" s="1"/>
      <c r="I15" s="1"/>
      <c r="J15" s="1"/>
      <c r="K15" s="12"/>
      <c r="L15" s="23"/>
      <c r="M15" s="12"/>
      <c r="N15" s="1"/>
      <c r="O15" s="1"/>
      <c r="P15" s="1"/>
    </row>
    <row r="16" spans="1:16" s="10" customFormat="1" ht="2.6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2"/>
      <c r="L16" s="23"/>
      <c r="M16" s="12"/>
      <c r="N16" s="1"/>
      <c r="O16" s="1"/>
      <c r="P16" s="1"/>
    </row>
    <row r="17" spans="1:17" s="10" customFormat="1" ht="20.85" customHeight="1" x14ac:dyDescent="0.2">
      <c r="A17" s="1"/>
      <c r="B17" s="18" t="s">
        <v>108</v>
      </c>
      <c r="C17" s="18"/>
      <c r="D17" s="1"/>
      <c r="E17" s="1"/>
      <c r="F17" s="1"/>
      <c r="G17" s="1"/>
      <c r="H17" s="1"/>
      <c r="I17" s="1"/>
      <c r="J17" s="1"/>
      <c r="K17" s="12"/>
      <c r="L17" s="23"/>
      <c r="M17" s="12"/>
      <c r="N17" s="1"/>
      <c r="O17" s="1"/>
      <c r="P17" s="1"/>
    </row>
    <row r="18" spans="1:17" s="10" customFormat="1" ht="2.6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2"/>
      <c r="L18" s="23"/>
      <c r="M18" s="12"/>
      <c r="N18" s="1"/>
      <c r="O18" s="1"/>
      <c r="P18" s="1"/>
    </row>
    <row r="19" spans="1:17" s="10" customFormat="1" ht="20.85" customHeight="1" x14ac:dyDescent="0.2">
      <c r="A19" s="1"/>
      <c r="B19" s="18" t="s">
        <v>109</v>
      </c>
      <c r="C19" s="18"/>
      <c r="D19" s="1"/>
      <c r="E19" s="1"/>
      <c r="F19" s="1"/>
      <c r="G19" s="1"/>
      <c r="H19" s="1"/>
      <c r="I19" s="1"/>
      <c r="J19" s="1"/>
      <c r="K19" s="12"/>
      <c r="L19" s="23"/>
      <c r="M19" s="12"/>
      <c r="N19" s="1"/>
      <c r="O19" s="1"/>
      <c r="P19" s="1"/>
    </row>
    <row r="20" spans="1:17" s="10" customFormat="1" ht="2.6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21"/>
      <c r="M20" s="1"/>
      <c r="N20" s="1"/>
      <c r="O20" s="1"/>
      <c r="P20" s="1"/>
    </row>
    <row r="21" spans="1:17" s="10" customFormat="1" ht="20.85" customHeight="1" x14ac:dyDescent="0.2">
      <c r="A21" s="1"/>
      <c r="B21" s="18" t="s">
        <v>110</v>
      </c>
      <c r="C21" s="18"/>
      <c r="D21" s="1"/>
      <c r="E21" s="1"/>
      <c r="F21" s="1"/>
      <c r="G21" s="1"/>
      <c r="H21" s="1"/>
      <c r="I21" s="1"/>
      <c r="J21" s="1"/>
      <c r="K21" s="1"/>
      <c r="L21" s="21"/>
      <c r="M21" s="1"/>
      <c r="N21" s="1"/>
      <c r="O21" s="1"/>
      <c r="P21" s="1"/>
    </row>
    <row r="22" spans="1:17" s="10" customFormat="1" ht="34.700000000000003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21"/>
      <c r="M22" s="1"/>
      <c r="N22" s="1"/>
      <c r="O22" s="1"/>
      <c r="P22" s="1"/>
    </row>
    <row r="23" spans="1:17" s="10" customFormat="1" ht="50.1" customHeight="1" x14ac:dyDescent="0.2">
      <c r="A23" s="1"/>
      <c r="B23" s="63" t="s">
        <v>111</v>
      </c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1"/>
      <c r="N23" s="1"/>
      <c r="O23" s="1"/>
      <c r="P23" s="1"/>
    </row>
    <row r="24" spans="1:17" s="10" customFormat="1" ht="2.6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21"/>
      <c r="M24" s="1"/>
      <c r="N24" s="1"/>
      <c r="O24" s="1"/>
      <c r="P24" s="1"/>
    </row>
    <row r="25" spans="1:17" s="10" customFormat="1" ht="57" customHeight="1" x14ac:dyDescent="0.2">
      <c r="A25" s="1"/>
      <c r="B25" s="62" t="str">
        <f>"1. Za wykonanie przedmiotu zamówienia w tym Pakiecie oferujemy następujące wynagrodzenie brutto: "&amp; F85&amp;" PLN. 
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1"/>
      <c r="N25" s="1"/>
      <c r="O25" s="1"/>
      <c r="P25" s="1"/>
    </row>
    <row r="26" spans="1:17" s="10" customFormat="1" ht="5.2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21"/>
      <c r="M26" s="1"/>
      <c r="N26" s="1"/>
      <c r="O26" s="1"/>
      <c r="P26" s="1"/>
      <c r="Q26" s="1"/>
    </row>
    <row r="27" spans="1:17" s="10" customFormat="1" ht="1.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21"/>
      <c r="M27" s="1"/>
      <c r="N27" s="1"/>
      <c r="O27" s="1"/>
      <c r="P27" s="1"/>
      <c r="Q27" s="1"/>
    </row>
    <row r="28" spans="1:17" s="10" customFormat="1" ht="2.1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21"/>
      <c r="M28" s="1"/>
      <c r="N28" s="1"/>
      <c r="O28" s="1"/>
      <c r="P28" s="1"/>
      <c r="Q28" s="1"/>
    </row>
    <row r="29" spans="1:17" s="10" customFormat="1" ht="1.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21"/>
      <c r="M29" s="1"/>
      <c r="N29" s="1"/>
      <c r="O29" s="1"/>
      <c r="P29" s="1"/>
      <c r="Q29" s="1"/>
    </row>
    <row r="30" spans="1:17" s="10" customFormat="1" ht="18.2" customHeight="1" x14ac:dyDescent="0.2">
      <c r="A30" s="1"/>
      <c r="B30" s="92" t="s">
        <v>112</v>
      </c>
      <c r="C30" s="92"/>
      <c r="D30" s="92"/>
      <c r="E30" s="92"/>
      <c r="F30" s="92"/>
      <c r="G30" s="92"/>
      <c r="H30" s="92"/>
      <c r="I30" s="92"/>
      <c r="J30" s="92"/>
      <c r="K30" s="92"/>
      <c r="L30" s="21"/>
      <c r="M30" s="1"/>
      <c r="N30" s="1"/>
      <c r="O30" s="1"/>
      <c r="P30" s="1"/>
      <c r="Q30" s="1"/>
    </row>
    <row r="31" spans="1:17" s="10" customFormat="1" ht="5.2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21"/>
      <c r="M31" s="1"/>
      <c r="N31" s="1"/>
      <c r="O31" s="1"/>
      <c r="P31" s="1"/>
      <c r="Q31" s="1"/>
    </row>
    <row r="32" spans="1:17" s="10" customFormat="1" ht="45.4" customHeight="1" x14ac:dyDescent="0.2">
      <c r="A32" s="1"/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3" t="s">
        <v>123</v>
      </c>
      <c r="M32" s="1"/>
      <c r="N32" s="1"/>
      <c r="O32" s="1"/>
      <c r="P32" s="1"/>
      <c r="Q32" s="1"/>
    </row>
    <row r="33" spans="1:17" s="10" customFormat="1" ht="38.25" customHeight="1" x14ac:dyDescent="0.2">
      <c r="A33" s="1"/>
      <c r="B33" s="5">
        <v>1</v>
      </c>
      <c r="C33" s="6" t="s">
        <v>10</v>
      </c>
      <c r="D33" s="6" t="s">
        <v>11</v>
      </c>
      <c r="E33" s="7" t="s">
        <v>12</v>
      </c>
      <c r="F33" s="6" t="s">
        <v>13</v>
      </c>
      <c r="G33" s="8">
        <v>1689</v>
      </c>
      <c r="H33" s="58"/>
      <c r="I33" s="19">
        <f>ROUND(G33*H33,2)</f>
        <v>0</v>
      </c>
      <c r="J33" s="59">
        <v>8</v>
      </c>
      <c r="K33" s="19">
        <f t="shared" ref="K33" si="0">ROUND(I33*J33/100,2)</f>
        <v>0</v>
      </c>
      <c r="L33" s="20">
        <f t="shared" ref="L33" si="1">I33+K33</f>
        <v>0</v>
      </c>
      <c r="M33" s="1"/>
      <c r="N33" s="27" t="str">
        <f>IF(AND(G33&gt;0,OR(ISBLANK(H33),H33=0)),"podaj stawkę!",IF(AND(ISBLANK(G33),H33&gt;0),"usuń stawkę",""))</f>
        <v>podaj stawkę!</v>
      </c>
      <c r="O33" s="28">
        <f>IF(N33&lt;&gt;"",1,0)</f>
        <v>1</v>
      </c>
      <c r="P33" s="28">
        <f>IF(J33="",1,0)</f>
        <v>0</v>
      </c>
      <c r="Q33" s="1"/>
    </row>
    <row r="34" spans="1:17" s="10" customFormat="1" ht="1.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21"/>
      <c r="M34" s="1"/>
      <c r="N34" s="1"/>
      <c r="O34" s="1"/>
      <c r="P34" s="1"/>
      <c r="Q34" s="1"/>
    </row>
    <row r="35" spans="1:17" s="10" customFormat="1" ht="18.2" customHeight="1" x14ac:dyDescent="0.2">
      <c r="A35" s="1"/>
      <c r="B35" s="92" t="s">
        <v>113</v>
      </c>
      <c r="C35" s="92"/>
      <c r="D35" s="92"/>
      <c r="E35" s="92"/>
      <c r="F35" s="92"/>
      <c r="G35" s="92"/>
      <c r="H35" s="92"/>
      <c r="I35" s="92"/>
      <c r="J35" s="92"/>
      <c r="K35" s="92"/>
      <c r="L35" s="21"/>
      <c r="M35" s="1"/>
      <c r="N35" s="1"/>
      <c r="O35" s="1"/>
      <c r="P35" s="1"/>
      <c r="Q35" s="1"/>
    </row>
    <row r="36" spans="1:17" s="10" customFormat="1" ht="5.2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21"/>
      <c r="M36" s="1"/>
      <c r="N36" s="1"/>
      <c r="O36" s="1"/>
      <c r="P36" s="1"/>
      <c r="Q36" s="1"/>
    </row>
    <row r="37" spans="1:17" s="10" customFormat="1" ht="45.4" customHeight="1" x14ac:dyDescent="0.2">
      <c r="A37" s="1"/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" t="s">
        <v>124</v>
      </c>
      <c r="M37" s="1"/>
      <c r="N37" s="1"/>
      <c r="O37" s="1"/>
      <c r="P37" s="1"/>
      <c r="Q37" s="1"/>
    </row>
    <row r="38" spans="1:17" s="10" customFormat="1" ht="39.75" customHeight="1" x14ac:dyDescent="0.2">
      <c r="A38" s="1"/>
      <c r="B38" s="5">
        <v>2</v>
      </c>
      <c r="C38" s="6" t="s">
        <v>10</v>
      </c>
      <c r="D38" s="6" t="s">
        <v>11</v>
      </c>
      <c r="E38" s="7" t="s">
        <v>12</v>
      </c>
      <c r="F38" s="6" t="s">
        <v>13</v>
      </c>
      <c r="G38" s="8">
        <v>301</v>
      </c>
      <c r="H38" s="58"/>
      <c r="I38" s="19">
        <f>ROUND(G38*H38,2)</f>
        <v>0</v>
      </c>
      <c r="J38" s="59">
        <v>8</v>
      </c>
      <c r="K38" s="19">
        <f t="shared" ref="K38" si="2">ROUND(I38*J38/100,2)</f>
        <v>0</v>
      </c>
      <c r="L38" s="20">
        <f t="shared" ref="L38" si="3">I38+K38</f>
        <v>0</v>
      </c>
      <c r="M38" s="1"/>
      <c r="N38" s="27" t="str">
        <f>IF(AND(G38&gt;0,OR(ISBLANK(H38),H38=0)),"podaj stawkę!",IF(AND(ISBLANK(G38),H38&gt;0),"usuń stawkę",""))</f>
        <v>podaj stawkę!</v>
      </c>
      <c r="O38" s="28">
        <f>IF(N38&lt;&gt;"",1,0)</f>
        <v>1</v>
      </c>
      <c r="P38" s="28">
        <f>IF(J38="",1,0)</f>
        <v>0</v>
      </c>
      <c r="Q38" s="1"/>
    </row>
    <row r="39" spans="1:17" s="10" customFormat="1" ht="1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21"/>
      <c r="M39" s="1"/>
      <c r="N39" s="1"/>
      <c r="O39" s="1"/>
      <c r="P39" s="1"/>
      <c r="Q39" s="1"/>
    </row>
    <row r="40" spans="1:17" s="10" customFormat="1" ht="18.2" customHeight="1" x14ac:dyDescent="0.2">
      <c r="A40" s="1"/>
      <c r="B40" s="92" t="s">
        <v>114</v>
      </c>
      <c r="C40" s="92"/>
      <c r="D40" s="92"/>
      <c r="E40" s="92"/>
      <c r="F40" s="92"/>
      <c r="G40" s="92"/>
      <c r="H40" s="92"/>
      <c r="I40" s="92"/>
      <c r="J40" s="92"/>
      <c r="K40" s="92"/>
      <c r="L40" s="21"/>
      <c r="M40" s="1"/>
      <c r="N40" s="1"/>
      <c r="O40" s="1"/>
      <c r="P40" s="1"/>
      <c r="Q40" s="1"/>
    </row>
    <row r="41" spans="1:17" s="10" customFormat="1" ht="5.2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21"/>
      <c r="M41" s="1"/>
      <c r="N41" s="1"/>
      <c r="O41" s="1"/>
      <c r="P41" s="1"/>
      <c r="Q41" s="1"/>
    </row>
    <row r="42" spans="1:17" s="10" customFormat="1" ht="45.4" customHeight="1" x14ac:dyDescent="0.2">
      <c r="A42" s="1"/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" t="s">
        <v>124</v>
      </c>
      <c r="M42" s="1"/>
      <c r="N42" s="1"/>
      <c r="O42" s="1"/>
      <c r="P42" s="1"/>
      <c r="Q42" s="1"/>
    </row>
    <row r="43" spans="1:17" s="10" customFormat="1" ht="38.25" customHeight="1" x14ac:dyDescent="0.2">
      <c r="A43" s="1"/>
      <c r="B43" s="5">
        <v>3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836</v>
      </c>
      <c r="H43" s="58"/>
      <c r="I43" s="19">
        <f>ROUND(G43*H43,2)</f>
        <v>0</v>
      </c>
      <c r="J43" s="59">
        <v>8</v>
      </c>
      <c r="K43" s="19">
        <f t="shared" ref="K43" si="4">ROUND(I43*J43/100,2)</f>
        <v>0</v>
      </c>
      <c r="L43" s="20">
        <f t="shared" ref="L43" si="5">I43+K43</f>
        <v>0</v>
      </c>
      <c r="M43" s="1"/>
      <c r="N43" s="27" t="str">
        <f>IF(AND(G43&gt;0,OR(ISBLANK(H43),H43=0)),"podaj stawkę!",IF(AND(ISBLANK(G43),H43&gt;0),"usuń stawkę",""))</f>
        <v>podaj stawkę!</v>
      </c>
      <c r="O43" s="28">
        <f>IF(N43&lt;&gt;"",1,0)</f>
        <v>1</v>
      </c>
      <c r="P43" s="28">
        <f>IF(J43="",1,0)</f>
        <v>0</v>
      </c>
      <c r="Q43" s="1"/>
    </row>
    <row r="44" spans="1:17" s="10" customFormat="1" ht="1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21"/>
      <c r="M44" s="1"/>
      <c r="N44" s="1"/>
      <c r="O44" s="1"/>
      <c r="P44" s="1"/>
      <c r="Q44" s="1"/>
    </row>
    <row r="45" spans="1:17" s="10" customFormat="1" ht="18.2" customHeight="1" x14ac:dyDescent="0.2">
      <c r="A45" s="1"/>
      <c r="B45" s="92" t="s">
        <v>115</v>
      </c>
      <c r="C45" s="92"/>
      <c r="D45" s="92"/>
      <c r="E45" s="92"/>
      <c r="F45" s="92"/>
      <c r="G45" s="92"/>
      <c r="H45" s="92"/>
      <c r="I45" s="92"/>
      <c r="J45" s="92"/>
      <c r="K45" s="92"/>
      <c r="L45" s="21"/>
      <c r="M45" s="1"/>
      <c r="N45" s="1"/>
      <c r="O45" s="1"/>
      <c r="P45" s="1"/>
      <c r="Q45" s="1"/>
    </row>
    <row r="46" spans="1:17" s="10" customFormat="1" ht="5.2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21"/>
      <c r="M46" s="1"/>
      <c r="N46" s="1"/>
      <c r="O46" s="1"/>
      <c r="P46" s="1"/>
      <c r="Q46" s="1"/>
    </row>
    <row r="47" spans="1:17" s="10" customFormat="1" ht="45.4" customHeight="1" x14ac:dyDescent="0.2">
      <c r="A47" s="1"/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" t="s">
        <v>124</v>
      </c>
      <c r="M47" s="1"/>
      <c r="N47" s="1"/>
      <c r="O47" s="1"/>
      <c r="P47" s="1"/>
      <c r="Q47" s="1"/>
    </row>
    <row r="48" spans="1:17" s="10" customFormat="1" ht="42" customHeight="1" x14ac:dyDescent="0.2">
      <c r="A48" s="1"/>
      <c r="B48" s="5">
        <v>4</v>
      </c>
      <c r="C48" s="6" t="s">
        <v>10</v>
      </c>
      <c r="D48" s="6" t="s">
        <v>11</v>
      </c>
      <c r="E48" s="7" t="s">
        <v>12</v>
      </c>
      <c r="F48" s="6" t="s">
        <v>13</v>
      </c>
      <c r="G48" s="8">
        <v>1114</v>
      </c>
      <c r="H48" s="58"/>
      <c r="I48" s="19">
        <f>ROUND(G48*H48,2)</f>
        <v>0</v>
      </c>
      <c r="J48" s="59">
        <v>8</v>
      </c>
      <c r="K48" s="19">
        <f t="shared" ref="K48" si="6">ROUND(I48*J48/100,2)</f>
        <v>0</v>
      </c>
      <c r="L48" s="20">
        <f t="shared" ref="L48" si="7">I48+K48</f>
        <v>0</v>
      </c>
      <c r="M48" s="1"/>
      <c r="N48" s="27" t="str">
        <f>IF(AND(G48&gt;0,OR(ISBLANK(H48),H48=0)),"podaj stawkę!",IF(AND(ISBLANK(G48),H48&gt;0),"usuń stawkę",""))</f>
        <v>podaj stawkę!</v>
      </c>
      <c r="O48" s="28">
        <f>IF(N48&lt;&gt;"",1,0)</f>
        <v>1</v>
      </c>
      <c r="P48" s="28">
        <f>IF(J48="",1,0)</f>
        <v>0</v>
      </c>
      <c r="Q48" s="1"/>
    </row>
    <row r="49" spans="1:17" s="10" customFormat="1" ht="1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21"/>
      <c r="M49" s="1"/>
      <c r="N49" s="1"/>
      <c r="O49" s="1"/>
      <c r="P49" s="1"/>
      <c r="Q49" s="1"/>
    </row>
    <row r="50" spans="1:17" s="10" customFormat="1" ht="18.2" customHeight="1" x14ac:dyDescent="0.2">
      <c r="A50" s="1"/>
      <c r="B50" s="92" t="s">
        <v>116</v>
      </c>
      <c r="C50" s="92"/>
      <c r="D50" s="92"/>
      <c r="E50" s="92"/>
      <c r="F50" s="92"/>
      <c r="G50" s="92"/>
      <c r="H50" s="92"/>
      <c r="I50" s="92"/>
      <c r="J50" s="92"/>
      <c r="K50" s="92"/>
      <c r="L50" s="21"/>
      <c r="M50" s="1"/>
      <c r="N50" s="1"/>
      <c r="O50" s="1"/>
      <c r="P50" s="1"/>
      <c r="Q50" s="1"/>
    </row>
    <row r="51" spans="1:17" s="10" customFormat="1" ht="5.2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21"/>
      <c r="M51" s="1"/>
      <c r="N51" s="1"/>
      <c r="O51" s="1"/>
      <c r="P51" s="1"/>
      <c r="Q51" s="1"/>
    </row>
    <row r="52" spans="1:17" s="10" customFormat="1" ht="45.4" customHeight="1" x14ac:dyDescent="0.2">
      <c r="A52" s="1"/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" t="s">
        <v>124</v>
      </c>
      <c r="M52" s="1"/>
      <c r="N52" s="1"/>
      <c r="O52" s="1"/>
      <c r="P52" s="1"/>
      <c r="Q52" s="1"/>
    </row>
    <row r="53" spans="1:17" s="10" customFormat="1" ht="39.75" customHeight="1" x14ac:dyDescent="0.2">
      <c r="A53" s="1"/>
      <c r="B53" s="5">
        <v>5</v>
      </c>
      <c r="C53" s="6" t="s">
        <v>10</v>
      </c>
      <c r="D53" s="6" t="s">
        <v>11</v>
      </c>
      <c r="E53" s="7" t="s">
        <v>12</v>
      </c>
      <c r="F53" s="6" t="s">
        <v>13</v>
      </c>
      <c r="G53" s="8">
        <v>888</v>
      </c>
      <c r="H53" s="58"/>
      <c r="I53" s="19">
        <f>ROUND(G53*H53,2)</f>
        <v>0</v>
      </c>
      <c r="J53" s="59">
        <v>8</v>
      </c>
      <c r="K53" s="19">
        <f t="shared" ref="K53" si="8">ROUND(I53*J53/100,2)</f>
        <v>0</v>
      </c>
      <c r="L53" s="20">
        <f t="shared" ref="L53" si="9">I53+K53</f>
        <v>0</v>
      </c>
      <c r="M53" s="1"/>
      <c r="N53" s="27" t="str">
        <f>IF(AND(G53&gt;0,OR(ISBLANK(H53),H53=0)),"podaj stawkę!",IF(AND(ISBLANK(G53),H53&gt;0),"usuń stawkę",""))</f>
        <v>podaj stawkę!</v>
      </c>
      <c r="O53" s="28">
        <f>IF(N53&lt;&gt;"",1,0)</f>
        <v>1</v>
      </c>
      <c r="P53" s="28">
        <f>IF(J53="",1,0)</f>
        <v>0</v>
      </c>
      <c r="Q53" s="1"/>
    </row>
    <row r="54" spans="1:17" s="10" customFormat="1" ht="7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21"/>
      <c r="M54" s="1"/>
      <c r="N54" s="1"/>
      <c r="O54" s="1"/>
      <c r="P54" s="1"/>
      <c r="Q54" s="1"/>
    </row>
    <row r="55" spans="1:17" s="10" customFormat="1" ht="45.4" customHeight="1" x14ac:dyDescent="0.2">
      <c r="A55" s="1"/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" t="s">
        <v>124</v>
      </c>
      <c r="M55" s="1"/>
      <c r="N55" s="1"/>
      <c r="O55" s="1"/>
      <c r="P55" s="1"/>
      <c r="Q55" s="1"/>
    </row>
    <row r="56" spans="1:17" s="10" customFormat="1" ht="38.25" customHeight="1" x14ac:dyDescent="0.2">
      <c r="A56" s="1"/>
      <c r="B56" s="5">
        <v>6</v>
      </c>
      <c r="C56" s="6" t="s">
        <v>14</v>
      </c>
      <c r="D56" s="6" t="s">
        <v>15</v>
      </c>
      <c r="E56" s="7" t="s">
        <v>16</v>
      </c>
      <c r="F56" s="6" t="s">
        <v>13</v>
      </c>
      <c r="G56" s="26">
        <v>10</v>
      </c>
      <c r="H56" s="58"/>
      <c r="I56" s="19">
        <f t="shared" ref="I56:I82" si="10">ROUND(G56*H56,2)</f>
        <v>0</v>
      </c>
      <c r="J56" s="59">
        <v>8</v>
      </c>
      <c r="K56" s="19">
        <f t="shared" ref="K56" si="11">ROUND(I56*J56/100,2)</f>
        <v>0</v>
      </c>
      <c r="L56" s="20">
        <f t="shared" ref="L56" si="12">I56+K56</f>
        <v>0</v>
      </c>
      <c r="M56" s="1"/>
      <c r="N56" s="27" t="str">
        <f t="shared" ref="N56:N82" si="13">IF(AND(G56&gt;0,OR(ISBLANK(H56),H56=0)),"podaj stawkę!",IF(AND(ISBLANK(G56),H56&gt;0),"usuń stawkę",""))</f>
        <v>podaj stawkę!</v>
      </c>
      <c r="O56" s="28">
        <f t="shared" ref="O56:O82" si="14">IF(N56&lt;&gt;"",1,0)</f>
        <v>1</v>
      </c>
      <c r="P56" s="28">
        <f t="shared" ref="P56:P82" si="15">IF(J56="",1,0)</f>
        <v>0</v>
      </c>
      <c r="Q56" s="1"/>
    </row>
    <row r="57" spans="1:17" s="10" customFormat="1" ht="38.25" customHeight="1" x14ac:dyDescent="0.2">
      <c r="A57" s="1"/>
      <c r="B57" s="5">
        <v>7</v>
      </c>
      <c r="C57" s="6" t="s">
        <v>17</v>
      </c>
      <c r="D57" s="6" t="s">
        <v>18</v>
      </c>
      <c r="E57" s="7" t="s">
        <v>19</v>
      </c>
      <c r="F57" s="6" t="s">
        <v>13</v>
      </c>
      <c r="G57" s="26">
        <v>10</v>
      </c>
      <c r="H57" s="58"/>
      <c r="I57" s="19">
        <f t="shared" si="10"/>
        <v>0</v>
      </c>
      <c r="J57" s="59">
        <v>8</v>
      </c>
      <c r="K57" s="19">
        <f t="shared" ref="K57" si="16">ROUND(I57*J57/100,2)</f>
        <v>0</v>
      </c>
      <c r="L57" s="20">
        <f t="shared" ref="L57" si="17">I57+K57</f>
        <v>0</v>
      </c>
      <c r="M57" s="1"/>
      <c r="N57" s="27" t="str">
        <f t="shared" si="13"/>
        <v>podaj stawkę!</v>
      </c>
      <c r="O57" s="28">
        <f t="shared" si="14"/>
        <v>1</v>
      </c>
      <c r="P57" s="28">
        <f t="shared" si="15"/>
        <v>0</v>
      </c>
      <c r="Q57" s="1"/>
    </row>
    <row r="58" spans="1:17" s="10" customFormat="1" ht="38.25" customHeight="1" x14ac:dyDescent="0.2">
      <c r="A58" s="1"/>
      <c r="B58" s="5">
        <v>8</v>
      </c>
      <c r="C58" s="6" t="s">
        <v>20</v>
      </c>
      <c r="D58" s="6" t="s">
        <v>21</v>
      </c>
      <c r="E58" s="7" t="s">
        <v>22</v>
      </c>
      <c r="F58" s="6" t="s">
        <v>23</v>
      </c>
      <c r="G58" s="26">
        <v>4.7699999999999996</v>
      </c>
      <c r="H58" s="58"/>
      <c r="I58" s="19">
        <f t="shared" si="10"/>
        <v>0</v>
      </c>
      <c r="J58" s="59">
        <v>8</v>
      </c>
      <c r="K58" s="19">
        <f t="shared" ref="K58" si="18">ROUND(I58*J58/100,2)</f>
        <v>0</v>
      </c>
      <c r="L58" s="20">
        <f t="shared" ref="L58" si="19">I58+K58</f>
        <v>0</v>
      </c>
      <c r="M58" s="1"/>
      <c r="N58" s="27" t="str">
        <f t="shared" si="13"/>
        <v>podaj stawkę!</v>
      </c>
      <c r="O58" s="28">
        <f t="shared" si="14"/>
        <v>1</v>
      </c>
      <c r="P58" s="28">
        <f t="shared" si="15"/>
        <v>0</v>
      </c>
      <c r="Q58" s="1"/>
    </row>
    <row r="59" spans="1:17" s="10" customFormat="1" ht="50.25" customHeight="1" x14ac:dyDescent="0.2">
      <c r="A59" s="1"/>
      <c r="B59" s="5">
        <v>9</v>
      </c>
      <c r="C59" s="6" t="s">
        <v>24</v>
      </c>
      <c r="D59" s="6" t="s">
        <v>25</v>
      </c>
      <c r="E59" s="7" t="s">
        <v>26</v>
      </c>
      <c r="F59" s="6" t="s">
        <v>23</v>
      </c>
      <c r="G59" s="26">
        <v>2.99</v>
      </c>
      <c r="H59" s="58"/>
      <c r="I59" s="19">
        <f t="shared" si="10"/>
        <v>0</v>
      </c>
      <c r="J59" s="59">
        <v>8</v>
      </c>
      <c r="K59" s="19">
        <f t="shared" ref="K59" si="20">ROUND(I59*J59/100,2)</f>
        <v>0</v>
      </c>
      <c r="L59" s="20">
        <f t="shared" ref="L59" si="21">I59+K59</f>
        <v>0</v>
      </c>
      <c r="M59" s="1"/>
      <c r="N59" s="27" t="str">
        <f t="shared" si="13"/>
        <v>podaj stawkę!</v>
      </c>
      <c r="O59" s="28">
        <f t="shared" si="14"/>
        <v>1</v>
      </c>
      <c r="P59" s="28">
        <f t="shared" si="15"/>
        <v>0</v>
      </c>
      <c r="Q59" s="1"/>
    </row>
    <row r="60" spans="1:17" s="10" customFormat="1" ht="38.25" customHeight="1" x14ac:dyDescent="0.2">
      <c r="A60" s="1"/>
      <c r="B60" s="5">
        <v>10</v>
      </c>
      <c r="C60" s="6" t="s">
        <v>27</v>
      </c>
      <c r="D60" s="6" t="s">
        <v>28</v>
      </c>
      <c r="E60" s="7" t="s">
        <v>29</v>
      </c>
      <c r="F60" s="6" t="s">
        <v>30</v>
      </c>
      <c r="G60" s="26">
        <v>7.41</v>
      </c>
      <c r="H60" s="58"/>
      <c r="I60" s="19">
        <f t="shared" si="10"/>
        <v>0</v>
      </c>
      <c r="J60" s="59">
        <v>8</v>
      </c>
      <c r="K60" s="19">
        <f t="shared" ref="K60" si="22">ROUND(I60*J60/100,2)</f>
        <v>0</v>
      </c>
      <c r="L60" s="20">
        <f t="shared" ref="L60" si="23">I60+K60</f>
        <v>0</v>
      </c>
      <c r="M60" s="1"/>
      <c r="N60" s="27" t="str">
        <f t="shared" si="13"/>
        <v>podaj stawkę!</v>
      </c>
      <c r="O60" s="28">
        <f t="shared" si="14"/>
        <v>1</v>
      </c>
      <c r="P60" s="28">
        <f t="shared" si="15"/>
        <v>0</v>
      </c>
      <c r="Q60" s="1"/>
    </row>
    <row r="61" spans="1:17" s="10" customFormat="1" ht="38.25" customHeight="1" x14ac:dyDescent="0.2">
      <c r="A61" s="1"/>
      <c r="B61" s="5">
        <v>11</v>
      </c>
      <c r="C61" s="6" t="s">
        <v>31</v>
      </c>
      <c r="D61" s="6" t="s">
        <v>32</v>
      </c>
      <c r="E61" s="7" t="s">
        <v>33</v>
      </c>
      <c r="F61" s="6" t="s">
        <v>30</v>
      </c>
      <c r="G61" s="26">
        <v>21.06</v>
      </c>
      <c r="H61" s="58"/>
      <c r="I61" s="19">
        <f t="shared" si="10"/>
        <v>0</v>
      </c>
      <c r="J61" s="59">
        <v>8</v>
      </c>
      <c r="K61" s="19">
        <f t="shared" ref="K61" si="24">ROUND(I61*J61/100,2)</f>
        <v>0</v>
      </c>
      <c r="L61" s="20">
        <f t="shared" ref="L61" si="25">I61+K61</f>
        <v>0</v>
      </c>
      <c r="M61" s="1"/>
      <c r="N61" s="27" t="str">
        <f t="shared" si="13"/>
        <v>podaj stawkę!</v>
      </c>
      <c r="O61" s="28">
        <f t="shared" si="14"/>
        <v>1</v>
      </c>
      <c r="P61" s="28">
        <f t="shared" si="15"/>
        <v>0</v>
      </c>
      <c r="Q61" s="1"/>
    </row>
    <row r="62" spans="1:17" s="10" customFormat="1" ht="38.25" customHeight="1" x14ac:dyDescent="0.2">
      <c r="A62" s="1"/>
      <c r="B62" s="5">
        <v>12</v>
      </c>
      <c r="C62" s="6" t="s">
        <v>34</v>
      </c>
      <c r="D62" s="6" t="s">
        <v>35</v>
      </c>
      <c r="E62" s="7" t="s">
        <v>36</v>
      </c>
      <c r="F62" s="6" t="s">
        <v>30</v>
      </c>
      <c r="G62" s="26">
        <v>10.73</v>
      </c>
      <c r="H62" s="58"/>
      <c r="I62" s="19">
        <f t="shared" si="10"/>
        <v>0</v>
      </c>
      <c r="J62" s="59">
        <v>8</v>
      </c>
      <c r="K62" s="19">
        <f t="shared" ref="K62" si="26">ROUND(I62*J62/100,2)</f>
        <v>0</v>
      </c>
      <c r="L62" s="20">
        <f t="shared" ref="L62" si="27">I62+K62</f>
        <v>0</v>
      </c>
      <c r="M62" s="1"/>
      <c r="N62" s="27" t="str">
        <f t="shared" si="13"/>
        <v>podaj stawkę!</v>
      </c>
      <c r="O62" s="28">
        <f t="shared" si="14"/>
        <v>1</v>
      </c>
      <c r="P62" s="28">
        <f t="shared" si="15"/>
        <v>0</v>
      </c>
      <c r="Q62" s="1"/>
    </row>
    <row r="63" spans="1:17" s="10" customFormat="1" ht="38.25" customHeight="1" x14ac:dyDescent="0.2">
      <c r="A63" s="1"/>
      <c r="B63" s="5">
        <v>13</v>
      </c>
      <c r="C63" s="6" t="s">
        <v>37</v>
      </c>
      <c r="D63" s="6" t="s">
        <v>38</v>
      </c>
      <c r="E63" s="7" t="s">
        <v>39</v>
      </c>
      <c r="F63" s="6" t="s">
        <v>23</v>
      </c>
      <c r="G63" s="26">
        <v>8.3699999999999992</v>
      </c>
      <c r="H63" s="58"/>
      <c r="I63" s="19">
        <f t="shared" si="10"/>
        <v>0</v>
      </c>
      <c r="J63" s="59">
        <v>8</v>
      </c>
      <c r="K63" s="19">
        <f t="shared" ref="K63" si="28">ROUND(I63*J63/100,2)</f>
        <v>0</v>
      </c>
      <c r="L63" s="20">
        <f t="shared" ref="L63" si="29">I63+K63</f>
        <v>0</v>
      </c>
      <c r="M63" s="1"/>
      <c r="N63" s="27" t="str">
        <f t="shared" si="13"/>
        <v>podaj stawkę!</v>
      </c>
      <c r="O63" s="28">
        <f t="shared" si="14"/>
        <v>1</v>
      </c>
      <c r="P63" s="28">
        <f t="shared" si="15"/>
        <v>0</v>
      </c>
      <c r="Q63" s="1"/>
    </row>
    <row r="64" spans="1:17" s="10" customFormat="1" ht="38.25" customHeight="1" x14ac:dyDescent="0.2">
      <c r="A64" s="1"/>
      <c r="B64" s="5">
        <v>14</v>
      </c>
      <c r="C64" s="6" t="s">
        <v>40</v>
      </c>
      <c r="D64" s="6" t="s">
        <v>41</v>
      </c>
      <c r="E64" s="7" t="s">
        <v>42</v>
      </c>
      <c r="F64" s="6" t="s">
        <v>23</v>
      </c>
      <c r="G64" s="26">
        <v>2.99</v>
      </c>
      <c r="H64" s="58"/>
      <c r="I64" s="19">
        <f t="shared" si="10"/>
        <v>0</v>
      </c>
      <c r="J64" s="59">
        <v>8</v>
      </c>
      <c r="K64" s="19">
        <f t="shared" ref="K64" si="30">ROUND(I64*J64/100,2)</f>
        <v>0</v>
      </c>
      <c r="L64" s="20">
        <f t="shared" ref="L64" si="31">I64+K64</f>
        <v>0</v>
      </c>
      <c r="M64" s="1"/>
      <c r="N64" s="27" t="str">
        <f t="shared" si="13"/>
        <v>podaj stawkę!</v>
      </c>
      <c r="O64" s="28">
        <f t="shared" si="14"/>
        <v>1</v>
      </c>
      <c r="P64" s="28">
        <f t="shared" si="15"/>
        <v>0</v>
      </c>
      <c r="Q64" s="1"/>
    </row>
    <row r="65" spans="1:17" s="10" customFormat="1" ht="38.25" customHeight="1" x14ac:dyDescent="0.2">
      <c r="A65" s="1"/>
      <c r="B65" s="5">
        <v>15</v>
      </c>
      <c r="C65" s="6" t="s">
        <v>43</v>
      </c>
      <c r="D65" s="6" t="s">
        <v>44</v>
      </c>
      <c r="E65" s="7" t="s">
        <v>45</v>
      </c>
      <c r="F65" s="6" t="s">
        <v>23</v>
      </c>
      <c r="G65" s="26">
        <v>3.61</v>
      </c>
      <c r="H65" s="58"/>
      <c r="I65" s="19">
        <f t="shared" si="10"/>
        <v>0</v>
      </c>
      <c r="J65" s="59">
        <v>8</v>
      </c>
      <c r="K65" s="19">
        <f t="shared" ref="K65" si="32">ROUND(I65*J65/100,2)</f>
        <v>0</v>
      </c>
      <c r="L65" s="20">
        <f t="shared" ref="L65" si="33">I65+K65</f>
        <v>0</v>
      </c>
      <c r="M65" s="1"/>
      <c r="N65" s="27" t="str">
        <f t="shared" si="13"/>
        <v>podaj stawkę!</v>
      </c>
      <c r="O65" s="28">
        <f t="shared" si="14"/>
        <v>1</v>
      </c>
      <c r="P65" s="28">
        <f t="shared" si="15"/>
        <v>0</v>
      </c>
      <c r="Q65" s="1"/>
    </row>
    <row r="66" spans="1:17" s="10" customFormat="1" ht="38.25" customHeight="1" x14ac:dyDescent="0.2">
      <c r="A66" s="1"/>
      <c r="B66" s="5">
        <v>16</v>
      </c>
      <c r="C66" s="6" t="s">
        <v>46</v>
      </c>
      <c r="D66" s="6" t="s">
        <v>47</v>
      </c>
      <c r="E66" s="7" t="s">
        <v>48</v>
      </c>
      <c r="F66" s="6" t="s">
        <v>23</v>
      </c>
      <c r="G66" s="26">
        <v>2.38</v>
      </c>
      <c r="H66" s="58"/>
      <c r="I66" s="19">
        <f t="shared" si="10"/>
        <v>0</v>
      </c>
      <c r="J66" s="59">
        <v>8</v>
      </c>
      <c r="K66" s="19">
        <f t="shared" ref="K66" si="34">ROUND(I66*J66/100,2)</f>
        <v>0</v>
      </c>
      <c r="L66" s="20">
        <f t="shared" ref="L66" si="35">I66+K66</f>
        <v>0</v>
      </c>
      <c r="M66" s="1"/>
      <c r="N66" s="27" t="str">
        <f t="shared" si="13"/>
        <v>podaj stawkę!</v>
      </c>
      <c r="O66" s="28">
        <f t="shared" si="14"/>
        <v>1</v>
      </c>
      <c r="P66" s="28">
        <f t="shared" si="15"/>
        <v>0</v>
      </c>
      <c r="Q66" s="1"/>
    </row>
    <row r="67" spans="1:17" s="10" customFormat="1" ht="38.25" customHeight="1" x14ac:dyDescent="0.2">
      <c r="A67" s="1"/>
      <c r="B67" s="5">
        <v>17</v>
      </c>
      <c r="C67" s="6" t="s">
        <v>49</v>
      </c>
      <c r="D67" s="6" t="s">
        <v>50</v>
      </c>
      <c r="E67" s="7" t="s">
        <v>51</v>
      </c>
      <c r="F67" s="6" t="s">
        <v>23</v>
      </c>
      <c r="G67" s="26">
        <v>19.920000000000002</v>
      </c>
      <c r="H67" s="58"/>
      <c r="I67" s="19">
        <f t="shared" si="10"/>
        <v>0</v>
      </c>
      <c r="J67" s="59">
        <v>8</v>
      </c>
      <c r="K67" s="19">
        <f t="shared" ref="K67" si="36">ROUND(I67*J67/100,2)</f>
        <v>0</v>
      </c>
      <c r="L67" s="20">
        <f t="shared" ref="L67" si="37">I67+K67</f>
        <v>0</v>
      </c>
      <c r="M67" s="1"/>
      <c r="N67" s="27" t="str">
        <f t="shared" si="13"/>
        <v>podaj stawkę!</v>
      </c>
      <c r="O67" s="28">
        <f t="shared" si="14"/>
        <v>1</v>
      </c>
      <c r="P67" s="28">
        <f t="shared" si="15"/>
        <v>0</v>
      </c>
      <c r="Q67" s="1"/>
    </row>
    <row r="68" spans="1:17" s="10" customFormat="1" ht="38.25" customHeight="1" x14ac:dyDescent="0.2">
      <c r="A68" s="1"/>
      <c r="B68" s="5">
        <v>18</v>
      </c>
      <c r="C68" s="6" t="s">
        <v>52</v>
      </c>
      <c r="D68" s="6" t="s">
        <v>53</v>
      </c>
      <c r="E68" s="7" t="s">
        <v>54</v>
      </c>
      <c r="F68" s="6" t="s">
        <v>23</v>
      </c>
      <c r="G68" s="26">
        <v>2.1</v>
      </c>
      <c r="H68" s="58"/>
      <c r="I68" s="19">
        <f t="shared" si="10"/>
        <v>0</v>
      </c>
      <c r="J68" s="59">
        <v>8</v>
      </c>
      <c r="K68" s="19">
        <f t="shared" ref="K68" si="38">ROUND(I68*J68/100,2)</f>
        <v>0</v>
      </c>
      <c r="L68" s="20">
        <f t="shared" ref="L68" si="39">I68+K68</f>
        <v>0</v>
      </c>
      <c r="M68" s="1"/>
      <c r="N68" s="27" t="str">
        <f t="shared" si="13"/>
        <v>podaj stawkę!</v>
      </c>
      <c r="O68" s="28">
        <f t="shared" si="14"/>
        <v>1</v>
      </c>
      <c r="P68" s="28">
        <f t="shared" si="15"/>
        <v>0</v>
      </c>
      <c r="Q68" s="1"/>
    </row>
    <row r="69" spans="1:17" s="10" customFormat="1" ht="38.25" customHeight="1" x14ac:dyDescent="0.2">
      <c r="A69" s="1"/>
      <c r="B69" s="5">
        <v>19</v>
      </c>
      <c r="C69" s="6" t="s">
        <v>55</v>
      </c>
      <c r="D69" s="6" t="s">
        <v>56</v>
      </c>
      <c r="E69" s="7" t="s">
        <v>57</v>
      </c>
      <c r="F69" s="6" t="s">
        <v>58</v>
      </c>
      <c r="G69" s="26">
        <v>9</v>
      </c>
      <c r="H69" s="58"/>
      <c r="I69" s="19">
        <f t="shared" si="10"/>
        <v>0</v>
      </c>
      <c r="J69" s="59">
        <v>8</v>
      </c>
      <c r="K69" s="19">
        <f t="shared" ref="K69" si="40">ROUND(I69*J69/100,2)</f>
        <v>0</v>
      </c>
      <c r="L69" s="20">
        <f t="shared" ref="L69" si="41">I69+K69</f>
        <v>0</v>
      </c>
      <c r="M69" s="1"/>
      <c r="N69" s="27" t="str">
        <f t="shared" si="13"/>
        <v>podaj stawkę!</v>
      </c>
      <c r="O69" s="28">
        <f t="shared" si="14"/>
        <v>1</v>
      </c>
      <c r="P69" s="28">
        <f t="shared" si="15"/>
        <v>0</v>
      </c>
      <c r="Q69" s="1"/>
    </row>
    <row r="70" spans="1:17" s="10" customFormat="1" ht="38.25" customHeight="1" x14ac:dyDescent="0.2">
      <c r="A70" s="1"/>
      <c r="B70" s="5">
        <v>20</v>
      </c>
      <c r="C70" s="6" t="s">
        <v>59</v>
      </c>
      <c r="D70" s="6" t="s">
        <v>60</v>
      </c>
      <c r="E70" s="7" t="s">
        <v>61</v>
      </c>
      <c r="F70" s="6" t="s">
        <v>58</v>
      </c>
      <c r="G70" s="26">
        <v>3</v>
      </c>
      <c r="H70" s="58"/>
      <c r="I70" s="19">
        <f t="shared" si="10"/>
        <v>0</v>
      </c>
      <c r="J70" s="59">
        <v>8</v>
      </c>
      <c r="K70" s="19">
        <f t="shared" ref="K70" si="42">ROUND(I70*J70/100,2)</f>
        <v>0</v>
      </c>
      <c r="L70" s="20">
        <f t="shared" ref="L70" si="43">I70+K70</f>
        <v>0</v>
      </c>
      <c r="M70" s="1"/>
      <c r="N70" s="27" t="str">
        <f t="shared" si="13"/>
        <v>podaj stawkę!</v>
      </c>
      <c r="O70" s="28">
        <f t="shared" si="14"/>
        <v>1</v>
      </c>
      <c r="P70" s="28">
        <f t="shared" si="15"/>
        <v>0</v>
      </c>
      <c r="Q70" s="1"/>
    </row>
    <row r="71" spans="1:17" s="10" customFormat="1" ht="38.25" customHeight="1" x14ac:dyDescent="0.2">
      <c r="A71" s="1"/>
      <c r="B71" s="5">
        <v>21</v>
      </c>
      <c r="C71" s="6" t="s">
        <v>62</v>
      </c>
      <c r="D71" s="6" t="s">
        <v>63</v>
      </c>
      <c r="E71" s="7" t="s">
        <v>64</v>
      </c>
      <c r="F71" s="6" t="s">
        <v>58</v>
      </c>
      <c r="G71" s="26">
        <v>5</v>
      </c>
      <c r="H71" s="58"/>
      <c r="I71" s="19">
        <f t="shared" si="10"/>
        <v>0</v>
      </c>
      <c r="J71" s="59">
        <v>23</v>
      </c>
      <c r="K71" s="19">
        <f t="shared" ref="K71" si="44">ROUND(I71*J71/100,2)</f>
        <v>0</v>
      </c>
      <c r="L71" s="20">
        <f t="shared" ref="L71" si="45">I71+K71</f>
        <v>0</v>
      </c>
      <c r="M71" s="1"/>
      <c r="N71" s="27" t="str">
        <f t="shared" si="13"/>
        <v>podaj stawkę!</v>
      </c>
      <c r="O71" s="28">
        <f t="shared" si="14"/>
        <v>1</v>
      </c>
      <c r="P71" s="28">
        <f t="shared" si="15"/>
        <v>0</v>
      </c>
      <c r="Q71" s="1"/>
    </row>
    <row r="72" spans="1:17" s="10" customFormat="1" ht="38.25" customHeight="1" x14ac:dyDescent="0.2">
      <c r="A72" s="1"/>
      <c r="B72" s="5">
        <v>22</v>
      </c>
      <c r="C72" s="6" t="s">
        <v>65</v>
      </c>
      <c r="D72" s="6" t="s">
        <v>66</v>
      </c>
      <c r="E72" s="7" t="s">
        <v>67</v>
      </c>
      <c r="F72" s="6" t="s">
        <v>68</v>
      </c>
      <c r="G72" s="26">
        <v>25</v>
      </c>
      <c r="H72" s="58"/>
      <c r="I72" s="19">
        <f t="shared" si="10"/>
        <v>0</v>
      </c>
      <c r="J72" s="59">
        <v>23</v>
      </c>
      <c r="K72" s="19">
        <f t="shared" ref="K72" si="46">ROUND(I72*J72/100,2)</f>
        <v>0</v>
      </c>
      <c r="L72" s="20">
        <f t="shared" ref="L72" si="47">I72+K72</f>
        <v>0</v>
      </c>
      <c r="M72" s="1"/>
      <c r="N72" s="27" t="str">
        <f t="shared" si="13"/>
        <v>podaj stawkę!</v>
      </c>
      <c r="O72" s="28">
        <f t="shared" si="14"/>
        <v>1</v>
      </c>
      <c r="P72" s="28">
        <f t="shared" si="15"/>
        <v>0</v>
      </c>
      <c r="Q72" s="1"/>
    </row>
    <row r="73" spans="1:17" s="10" customFormat="1" ht="38.25" customHeight="1" x14ac:dyDescent="0.2">
      <c r="A73" s="1"/>
      <c r="B73" s="5">
        <v>23</v>
      </c>
      <c r="C73" s="6" t="s">
        <v>69</v>
      </c>
      <c r="D73" s="6" t="s">
        <v>70</v>
      </c>
      <c r="E73" s="7" t="s">
        <v>71</v>
      </c>
      <c r="F73" s="6" t="s">
        <v>58</v>
      </c>
      <c r="G73" s="26">
        <v>10</v>
      </c>
      <c r="H73" s="58"/>
      <c r="I73" s="19">
        <f t="shared" si="10"/>
        <v>0</v>
      </c>
      <c r="J73" s="59">
        <v>8</v>
      </c>
      <c r="K73" s="19">
        <f t="shared" ref="K73" si="48">ROUND(I73*J73/100,2)</f>
        <v>0</v>
      </c>
      <c r="L73" s="20">
        <f t="shared" ref="L73" si="49">I73+K73</f>
        <v>0</v>
      </c>
      <c r="M73" s="1"/>
      <c r="N73" s="27" t="str">
        <f t="shared" si="13"/>
        <v>podaj stawkę!</v>
      </c>
      <c r="O73" s="28">
        <f t="shared" si="14"/>
        <v>1</v>
      </c>
      <c r="P73" s="28">
        <f t="shared" si="15"/>
        <v>0</v>
      </c>
      <c r="Q73" s="1"/>
    </row>
    <row r="74" spans="1:17" s="10" customFormat="1" ht="38.25" customHeight="1" x14ac:dyDescent="0.2">
      <c r="A74" s="1"/>
      <c r="B74" s="5">
        <v>24</v>
      </c>
      <c r="C74" s="6" t="s">
        <v>72</v>
      </c>
      <c r="D74" s="6" t="s">
        <v>73</v>
      </c>
      <c r="E74" s="7" t="s">
        <v>74</v>
      </c>
      <c r="F74" s="6" t="s">
        <v>58</v>
      </c>
      <c r="G74" s="26">
        <v>60</v>
      </c>
      <c r="H74" s="58"/>
      <c r="I74" s="19">
        <f t="shared" si="10"/>
        <v>0</v>
      </c>
      <c r="J74" s="59">
        <v>8</v>
      </c>
      <c r="K74" s="19">
        <f t="shared" ref="K74" si="50">ROUND(I74*J74/100,2)</f>
        <v>0</v>
      </c>
      <c r="L74" s="20">
        <f t="shared" ref="L74" si="51">I74+K74</f>
        <v>0</v>
      </c>
      <c r="M74" s="1"/>
      <c r="N74" s="27" t="str">
        <f t="shared" si="13"/>
        <v>podaj stawkę!</v>
      </c>
      <c r="O74" s="28">
        <f t="shared" si="14"/>
        <v>1</v>
      </c>
      <c r="P74" s="28">
        <f t="shared" si="15"/>
        <v>0</v>
      </c>
      <c r="Q74" s="1"/>
    </row>
    <row r="75" spans="1:17" s="10" customFormat="1" ht="38.25" customHeight="1" x14ac:dyDescent="0.2">
      <c r="A75" s="1"/>
      <c r="B75" s="5">
        <v>25</v>
      </c>
      <c r="C75" s="6" t="s">
        <v>75</v>
      </c>
      <c r="D75" s="6" t="s">
        <v>76</v>
      </c>
      <c r="E75" s="7" t="s">
        <v>77</v>
      </c>
      <c r="F75" s="6" t="s">
        <v>23</v>
      </c>
      <c r="G75" s="26">
        <v>0.96</v>
      </c>
      <c r="H75" s="58"/>
      <c r="I75" s="19">
        <f t="shared" si="10"/>
        <v>0</v>
      </c>
      <c r="J75" s="59">
        <v>8</v>
      </c>
      <c r="K75" s="19">
        <f t="shared" ref="K75" si="52">ROUND(I75*J75/100,2)</f>
        <v>0</v>
      </c>
      <c r="L75" s="20">
        <f t="shared" ref="L75" si="53">I75+K75</f>
        <v>0</v>
      </c>
      <c r="M75" s="1"/>
      <c r="N75" s="27" t="str">
        <f t="shared" si="13"/>
        <v>podaj stawkę!</v>
      </c>
      <c r="O75" s="28">
        <f t="shared" si="14"/>
        <v>1</v>
      </c>
      <c r="P75" s="28">
        <f t="shared" si="15"/>
        <v>0</v>
      </c>
      <c r="Q75" s="1"/>
    </row>
    <row r="76" spans="1:17" s="10" customFormat="1" ht="38.25" customHeight="1" x14ac:dyDescent="0.2">
      <c r="A76" s="1"/>
      <c r="B76" s="5">
        <v>26</v>
      </c>
      <c r="C76" s="6" t="s">
        <v>78</v>
      </c>
      <c r="D76" s="6" t="s">
        <v>79</v>
      </c>
      <c r="E76" s="7" t="s">
        <v>80</v>
      </c>
      <c r="F76" s="6" t="s">
        <v>68</v>
      </c>
      <c r="G76" s="26">
        <v>1</v>
      </c>
      <c r="H76" s="58"/>
      <c r="I76" s="19">
        <f t="shared" si="10"/>
        <v>0</v>
      </c>
      <c r="J76" s="59">
        <v>8</v>
      </c>
      <c r="K76" s="19">
        <f t="shared" ref="K76" si="54">ROUND(I76*J76/100,2)</f>
        <v>0</v>
      </c>
      <c r="L76" s="20">
        <f t="shared" ref="L76" si="55">I76+K76</f>
        <v>0</v>
      </c>
      <c r="M76" s="1"/>
      <c r="N76" s="27" t="str">
        <f t="shared" si="13"/>
        <v>podaj stawkę!</v>
      </c>
      <c r="O76" s="28">
        <f t="shared" si="14"/>
        <v>1</v>
      </c>
      <c r="P76" s="28">
        <f t="shared" si="15"/>
        <v>0</v>
      </c>
      <c r="Q76" s="1"/>
    </row>
    <row r="77" spans="1:17" s="10" customFormat="1" ht="38.25" customHeight="1" x14ac:dyDescent="0.2">
      <c r="A77" s="1"/>
      <c r="B77" s="5">
        <v>27</v>
      </c>
      <c r="C77" s="6" t="s">
        <v>81</v>
      </c>
      <c r="D77" s="6" t="s">
        <v>82</v>
      </c>
      <c r="E77" s="7" t="s">
        <v>83</v>
      </c>
      <c r="F77" s="6" t="s">
        <v>68</v>
      </c>
      <c r="G77" s="26">
        <v>178.88</v>
      </c>
      <c r="H77" s="58"/>
      <c r="I77" s="19">
        <f t="shared" si="10"/>
        <v>0</v>
      </c>
      <c r="J77" s="59">
        <v>8</v>
      </c>
      <c r="K77" s="19">
        <f t="shared" ref="K77" si="56">ROUND(I77*J77/100,2)</f>
        <v>0</v>
      </c>
      <c r="L77" s="20">
        <f t="shared" ref="L77" si="57">I77+K77</f>
        <v>0</v>
      </c>
      <c r="M77" s="1"/>
      <c r="N77" s="27" t="str">
        <f t="shared" si="13"/>
        <v>podaj stawkę!</v>
      </c>
      <c r="O77" s="28">
        <f t="shared" si="14"/>
        <v>1</v>
      </c>
      <c r="P77" s="28">
        <f t="shared" si="15"/>
        <v>0</v>
      </c>
      <c r="Q77" s="1"/>
    </row>
    <row r="78" spans="1:17" s="10" customFormat="1" ht="38.25" customHeight="1" x14ac:dyDescent="0.2">
      <c r="A78" s="1"/>
      <c r="B78" s="5">
        <v>28</v>
      </c>
      <c r="C78" s="6" t="s">
        <v>84</v>
      </c>
      <c r="D78" s="6" t="s">
        <v>85</v>
      </c>
      <c r="E78" s="7" t="s">
        <v>86</v>
      </c>
      <c r="F78" s="6" t="s">
        <v>68</v>
      </c>
      <c r="G78" s="26">
        <v>20</v>
      </c>
      <c r="H78" s="58"/>
      <c r="I78" s="19">
        <f t="shared" si="10"/>
        <v>0</v>
      </c>
      <c r="J78" s="59">
        <v>8</v>
      </c>
      <c r="K78" s="19">
        <f t="shared" ref="K78" si="58">ROUND(I78*J78/100,2)</f>
        <v>0</v>
      </c>
      <c r="L78" s="20">
        <f t="shared" ref="L78" si="59">I78+K78</f>
        <v>0</v>
      </c>
      <c r="M78" s="1"/>
      <c r="N78" s="27" t="str">
        <f t="shared" si="13"/>
        <v>podaj stawkę!</v>
      </c>
      <c r="O78" s="28">
        <f t="shared" si="14"/>
        <v>1</v>
      </c>
      <c r="P78" s="28">
        <f t="shared" si="15"/>
        <v>0</v>
      </c>
      <c r="Q78" s="1"/>
    </row>
    <row r="79" spans="1:17" s="10" customFormat="1" ht="38.25" customHeight="1" x14ac:dyDescent="0.2">
      <c r="A79" s="1"/>
      <c r="B79" s="5">
        <v>29</v>
      </c>
      <c r="C79" s="6" t="s">
        <v>87</v>
      </c>
      <c r="D79" s="6" t="s">
        <v>88</v>
      </c>
      <c r="E79" s="7" t="s">
        <v>89</v>
      </c>
      <c r="F79" s="6" t="s">
        <v>68</v>
      </c>
      <c r="G79" s="26">
        <v>2</v>
      </c>
      <c r="H79" s="58"/>
      <c r="I79" s="19">
        <f t="shared" si="10"/>
        <v>0</v>
      </c>
      <c r="J79" s="59">
        <v>8</v>
      </c>
      <c r="K79" s="19">
        <f t="shared" ref="K79" si="60">ROUND(I79*J79/100,2)</f>
        <v>0</v>
      </c>
      <c r="L79" s="20">
        <f t="shared" ref="L79" si="61">I79+K79</f>
        <v>0</v>
      </c>
      <c r="M79" s="1"/>
      <c r="N79" s="27" t="str">
        <f t="shared" si="13"/>
        <v>podaj stawkę!</v>
      </c>
      <c r="O79" s="28">
        <f t="shared" si="14"/>
        <v>1</v>
      </c>
      <c r="P79" s="28">
        <f t="shared" si="15"/>
        <v>0</v>
      </c>
      <c r="Q79" s="1"/>
    </row>
    <row r="80" spans="1:17" s="10" customFormat="1" ht="38.25" customHeight="1" x14ac:dyDescent="0.2">
      <c r="A80" s="1"/>
      <c r="B80" s="5">
        <v>30</v>
      </c>
      <c r="C80" s="6" t="s">
        <v>90</v>
      </c>
      <c r="D80" s="6" t="s">
        <v>91</v>
      </c>
      <c r="E80" s="7" t="s">
        <v>92</v>
      </c>
      <c r="F80" s="6" t="s">
        <v>68</v>
      </c>
      <c r="G80" s="26">
        <v>43</v>
      </c>
      <c r="H80" s="58"/>
      <c r="I80" s="19">
        <f t="shared" si="10"/>
        <v>0</v>
      </c>
      <c r="J80" s="59">
        <v>23</v>
      </c>
      <c r="K80" s="19">
        <f t="shared" ref="K80" si="62">ROUND(I80*J80/100,2)</f>
        <v>0</v>
      </c>
      <c r="L80" s="20">
        <f t="shared" ref="L80" si="63">I80+K80</f>
        <v>0</v>
      </c>
      <c r="M80" s="1"/>
      <c r="N80" s="27" t="str">
        <f t="shared" si="13"/>
        <v>podaj stawkę!</v>
      </c>
      <c r="O80" s="28">
        <f t="shared" si="14"/>
        <v>1</v>
      </c>
      <c r="P80" s="28">
        <f t="shared" si="15"/>
        <v>0</v>
      </c>
      <c r="Q80" s="1"/>
    </row>
    <row r="81" spans="1:17" s="10" customFormat="1" ht="38.25" customHeight="1" x14ac:dyDescent="0.2">
      <c r="A81" s="1"/>
      <c r="B81" s="5">
        <v>31</v>
      </c>
      <c r="C81" s="6" t="s">
        <v>93</v>
      </c>
      <c r="D81" s="6" t="s">
        <v>94</v>
      </c>
      <c r="E81" s="7" t="s">
        <v>95</v>
      </c>
      <c r="F81" s="6" t="s">
        <v>68</v>
      </c>
      <c r="G81" s="26">
        <v>17</v>
      </c>
      <c r="H81" s="58"/>
      <c r="I81" s="19">
        <f t="shared" si="10"/>
        <v>0</v>
      </c>
      <c r="J81" s="59">
        <v>8</v>
      </c>
      <c r="K81" s="19">
        <f t="shared" ref="K81" si="64">ROUND(I81*J81/100,2)</f>
        <v>0</v>
      </c>
      <c r="L81" s="20">
        <f t="shared" ref="L81" si="65">I81+K81</f>
        <v>0</v>
      </c>
      <c r="M81" s="1"/>
      <c r="N81" s="27" t="str">
        <f t="shared" si="13"/>
        <v>podaj stawkę!</v>
      </c>
      <c r="O81" s="28">
        <f t="shared" si="14"/>
        <v>1</v>
      </c>
      <c r="P81" s="28">
        <f t="shared" si="15"/>
        <v>0</v>
      </c>
      <c r="Q81" s="1"/>
    </row>
    <row r="82" spans="1:17" s="10" customFormat="1" ht="38.25" customHeight="1" x14ac:dyDescent="0.2">
      <c r="A82" s="1"/>
      <c r="B82" s="5">
        <v>32</v>
      </c>
      <c r="C82" s="6" t="s">
        <v>96</v>
      </c>
      <c r="D82" s="6" t="s">
        <v>97</v>
      </c>
      <c r="E82" s="7" t="s">
        <v>98</v>
      </c>
      <c r="F82" s="6" t="s">
        <v>68</v>
      </c>
      <c r="G82" s="26">
        <v>28</v>
      </c>
      <c r="H82" s="58"/>
      <c r="I82" s="19">
        <f t="shared" si="10"/>
        <v>0</v>
      </c>
      <c r="J82" s="59">
        <v>23</v>
      </c>
      <c r="K82" s="19">
        <f t="shared" ref="K82" si="66">ROUND(I82*J82/100,2)</f>
        <v>0</v>
      </c>
      <c r="L82" s="20">
        <f t="shared" ref="L82" si="67">I82+K82</f>
        <v>0</v>
      </c>
      <c r="M82" s="1"/>
      <c r="N82" s="27" t="str">
        <f t="shared" si="13"/>
        <v>podaj stawkę!</v>
      </c>
      <c r="O82" s="28">
        <f t="shared" si="14"/>
        <v>1</v>
      </c>
      <c r="P82" s="28">
        <f t="shared" si="15"/>
        <v>0</v>
      </c>
      <c r="Q82" s="1"/>
    </row>
    <row r="83" spans="1:17" s="10" customFormat="1" ht="30.4" customHeight="1" x14ac:dyDescent="0.2">
      <c r="A83" s="1"/>
      <c r="B83" s="89" t="str">
        <f>IF(O83&gt;0,"Nie wypełniono wszystkich stawek!!!!!!","")</f>
        <v>Nie wypełniono wszystkich stawek!!!!!!</v>
      </c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9"/>
      <c r="N83" s="1"/>
      <c r="O83" s="1">
        <f>SUM(O32:O82)</f>
        <v>32</v>
      </c>
      <c r="P83" s="1">
        <f>SUM(P32:P82)</f>
        <v>0</v>
      </c>
      <c r="Q83" s="1"/>
    </row>
    <row r="84" spans="1:17" s="10" customFormat="1" ht="34.5" customHeight="1" x14ac:dyDescent="0.2">
      <c r="A84" s="1"/>
      <c r="B84" s="90" t="s">
        <v>99</v>
      </c>
      <c r="C84" s="90"/>
      <c r="D84" s="90"/>
      <c r="E84" s="90"/>
      <c r="F84" s="91">
        <f>I33+I38+I43+I48+SUM(I56:I82)+I53</f>
        <v>0</v>
      </c>
      <c r="G84" s="91"/>
      <c r="H84" s="91"/>
      <c r="I84" s="91"/>
      <c r="J84" s="91"/>
      <c r="K84" s="91"/>
      <c r="L84" s="91"/>
      <c r="M84" s="29"/>
      <c r="N84" s="1"/>
      <c r="O84" s="1"/>
      <c r="P84" s="1"/>
      <c r="Q84" s="1"/>
    </row>
    <row r="85" spans="1:17" s="10" customFormat="1" ht="34.5" customHeight="1" x14ac:dyDescent="0.2">
      <c r="A85" s="1"/>
      <c r="B85" s="90" t="s">
        <v>100</v>
      </c>
      <c r="C85" s="90"/>
      <c r="D85" s="90"/>
      <c r="E85" s="90"/>
      <c r="F85" s="91">
        <f>L38+L43+L48+L53+SUM(L56:L82)+L33</f>
        <v>0</v>
      </c>
      <c r="G85" s="91"/>
      <c r="H85" s="91"/>
      <c r="I85" s="91"/>
      <c r="J85" s="91"/>
      <c r="K85" s="91"/>
      <c r="L85" s="91"/>
      <c r="M85" s="30"/>
      <c r="N85" s="1"/>
      <c r="O85" s="1"/>
      <c r="P85" s="1"/>
      <c r="Q85" s="1"/>
    </row>
    <row r="86" spans="1:17" s="32" customFormat="1" ht="38.25" customHeight="1" x14ac:dyDescent="0.2">
      <c r="A86" s="31"/>
      <c r="B86" s="88" t="str">
        <f>IF(P83&gt;0,"Nie wypełniono wszystkich stawek VAT!!!!!!","")</f>
        <v/>
      </c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</row>
    <row r="87" spans="1:17" s="32" customFormat="1" ht="32.25" customHeight="1" x14ac:dyDescent="0.2">
      <c r="A87" s="28"/>
      <c r="B87" s="84" t="s">
        <v>125</v>
      </c>
      <c r="C87" s="84"/>
      <c r="D87" s="84"/>
      <c r="E87" s="84"/>
      <c r="F87" s="87"/>
      <c r="G87" s="87"/>
      <c r="H87" s="84" t="s">
        <v>126</v>
      </c>
      <c r="I87" s="84"/>
      <c r="J87" s="84"/>
      <c r="K87" s="84"/>
      <c r="L87" s="84"/>
      <c r="M87" s="33"/>
      <c r="N87" s="33"/>
      <c r="O87" s="27" t="str">
        <f>IF((ISBLANK(F87)),"uzupełnij wpis!","")</f>
        <v>uzupełnij wpis!</v>
      </c>
      <c r="P87" s="28"/>
      <c r="Q87" s="34">
        <f>IF(O87&lt;&gt;"",1,0)</f>
        <v>1</v>
      </c>
    </row>
    <row r="88" spans="1:17" s="37" customFormat="1" ht="30.75" customHeight="1" x14ac:dyDescent="0.2">
      <c r="A88" s="35"/>
      <c r="B88" s="84" t="s">
        <v>127</v>
      </c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36"/>
      <c r="N88" s="36"/>
      <c r="O88" s="35"/>
      <c r="P88" s="35"/>
      <c r="Q88" s="35"/>
    </row>
    <row r="89" spans="1:17" s="32" customFormat="1" ht="102.75" customHeight="1" x14ac:dyDescent="0.2">
      <c r="A89" s="28"/>
      <c r="B89" s="82"/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38"/>
      <c r="N89" s="38"/>
      <c r="O89" s="28"/>
      <c r="P89" s="28"/>
      <c r="Q89" s="28"/>
    </row>
    <row r="90" spans="1:17" s="32" customFormat="1" ht="34.5" customHeight="1" x14ac:dyDescent="0.2">
      <c r="A90" s="28"/>
      <c r="B90" s="83" t="s">
        <v>149</v>
      </c>
      <c r="C90" s="84"/>
      <c r="D90" s="84"/>
      <c r="E90" s="84"/>
      <c r="F90" s="84"/>
      <c r="G90" s="84"/>
      <c r="H90" s="84"/>
      <c r="I90" s="84"/>
      <c r="J90" s="84"/>
      <c r="K90" s="39"/>
      <c r="L90" s="40" t="s">
        <v>128</v>
      </c>
      <c r="M90" s="41"/>
      <c r="N90" s="41"/>
      <c r="O90" s="28"/>
      <c r="P90" s="28"/>
      <c r="Q90" s="28"/>
    </row>
    <row r="91" spans="1:17" s="32" customFormat="1" ht="34.5" customHeight="1" x14ac:dyDescent="0.2">
      <c r="A91" s="28"/>
      <c r="B91" s="84" t="s">
        <v>129</v>
      </c>
      <c r="C91" s="84"/>
      <c r="D91" s="84"/>
      <c r="E91" s="84"/>
      <c r="F91" s="84"/>
      <c r="G91" s="84"/>
      <c r="H91" s="84"/>
      <c r="I91" s="84"/>
      <c r="J91" s="84"/>
      <c r="K91" s="42"/>
      <c r="L91" s="40" t="s">
        <v>130</v>
      </c>
      <c r="M91" s="41"/>
      <c r="N91" s="41"/>
      <c r="O91" s="28"/>
      <c r="P91" s="28"/>
      <c r="Q91" s="28"/>
    </row>
    <row r="92" spans="1:17" s="45" customFormat="1" ht="89.1" customHeight="1" x14ac:dyDescent="0.2">
      <c r="A92" s="43"/>
      <c r="B92" s="85" t="s">
        <v>131</v>
      </c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44"/>
      <c r="N92" s="44"/>
      <c r="O92" s="43"/>
      <c r="P92" s="43"/>
      <c r="Q92" s="43"/>
    </row>
    <row r="93" spans="1:17" s="32" customFormat="1" ht="5.25" customHeight="1" x14ac:dyDescent="0.2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46"/>
      <c r="N93" s="46"/>
      <c r="O93" s="28"/>
      <c r="P93" s="28"/>
      <c r="Q93" s="28"/>
    </row>
    <row r="94" spans="1:17" s="32" customFormat="1" ht="37.9" customHeight="1" x14ac:dyDescent="0.2">
      <c r="A94" s="28"/>
      <c r="B94" s="77" t="s">
        <v>101</v>
      </c>
      <c r="C94" s="77"/>
      <c r="D94" s="77"/>
      <c r="E94" s="77"/>
      <c r="F94" s="86" t="s">
        <v>102</v>
      </c>
      <c r="G94" s="86"/>
      <c r="H94" s="86"/>
      <c r="I94" s="86"/>
      <c r="J94" s="86"/>
      <c r="K94" s="86"/>
      <c r="L94" s="86"/>
      <c r="M94" s="46"/>
      <c r="N94" s="46"/>
      <c r="O94" s="28"/>
      <c r="P94" s="28"/>
      <c r="Q94" s="28"/>
    </row>
    <row r="95" spans="1:17" s="32" customFormat="1" ht="28.7" customHeight="1" x14ac:dyDescent="0.2">
      <c r="A95" s="28"/>
      <c r="B95" s="72"/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46"/>
      <c r="N95" s="46"/>
      <c r="O95" s="28"/>
      <c r="P95" s="28"/>
      <c r="Q95" s="28"/>
    </row>
    <row r="96" spans="1:17" s="32" customFormat="1" ht="28.7" customHeight="1" x14ac:dyDescent="0.2">
      <c r="A96" s="28"/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46"/>
      <c r="N96" s="46"/>
      <c r="O96" s="28"/>
      <c r="P96" s="28"/>
      <c r="Q96" s="28"/>
    </row>
    <row r="97" spans="1:17" s="32" customFormat="1" ht="28.7" customHeight="1" x14ac:dyDescent="0.2">
      <c r="A97" s="28"/>
      <c r="B97" s="72"/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46"/>
      <c r="N97" s="46"/>
      <c r="O97" s="28"/>
      <c r="P97" s="28"/>
      <c r="Q97" s="28"/>
    </row>
    <row r="98" spans="1:17" s="32" customFormat="1" ht="28.7" customHeight="1" x14ac:dyDescent="0.2">
      <c r="A98" s="28"/>
      <c r="B98" s="72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46"/>
      <c r="N98" s="46"/>
      <c r="O98" s="28"/>
      <c r="P98" s="28"/>
      <c r="Q98" s="28"/>
    </row>
    <row r="99" spans="1:17" s="32" customFormat="1" ht="2.65" customHeight="1" x14ac:dyDescent="0.2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46"/>
      <c r="N99" s="46"/>
      <c r="O99" s="28"/>
      <c r="P99" s="28"/>
      <c r="Q99" s="28"/>
    </row>
    <row r="100" spans="1:17" s="32" customFormat="1" ht="29.25" customHeight="1" x14ac:dyDescent="0.2">
      <c r="A100" s="28"/>
      <c r="B100" s="79" t="s">
        <v>132</v>
      </c>
      <c r="C100" s="79"/>
      <c r="D100" s="79"/>
      <c r="E100" s="79"/>
      <c r="F100" s="79"/>
      <c r="G100" s="79"/>
      <c r="H100" s="79"/>
      <c r="I100" s="79"/>
      <c r="J100" s="79"/>
      <c r="K100" s="79"/>
      <c r="L100" s="79"/>
      <c r="M100" s="33"/>
      <c r="N100" s="33"/>
      <c r="O100" s="28"/>
      <c r="P100" s="28"/>
      <c r="Q100" s="28"/>
    </row>
    <row r="101" spans="1:17" s="32" customFormat="1" ht="119.25" customHeight="1" x14ac:dyDescent="0.2">
      <c r="A101" s="28"/>
      <c r="B101" s="80"/>
      <c r="C101" s="80"/>
      <c r="D101" s="80"/>
      <c r="E101" s="80"/>
      <c r="F101" s="80"/>
      <c r="G101" s="80"/>
      <c r="H101" s="80"/>
      <c r="I101" s="80"/>
      <c r="J101" s="80"/>
      <c r="K101" s="80"/>
      <c r="L101" s="80"/>
      <c r="M101" s="47"/>
      <c r="N101" s="46"/>
      <c r="O101" s="28"/>
      <c r="P101" s="28"/>
      <c r="Q101" s="28"/>
    </row>
    <row r="102" spans="1:17" s="32" customFormat="1" ht="33.6" customHeight="1" x14ac:dyDescent="0.2">
      <c r="A102" s="28"/>
      <c r="B102" s="81" t="s">
        <v>117</v>
      </c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48"/>
      <c r="N102" s="48"/>
      <c r="O102" s="28"/>
      <c r="P102" s="28"/>
      <c r="Q102" s="28"/>
    </row>
    <row r="103" spans="1:17" s="32" customFormat="1" ht="2.65" customHeight="1" x14ac:dyDescent="0.2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46"/>
      <c r="N103" s="46"/>
      <c r="O103" s="28"/>
      <c r="P103" s="28"/>
      <c r="Q103" s="28"/>
    </row>
    <row r="104" spans="1:17" s="32" customFormat="1" ht="47.25" customHeight="1" x14ac:dyDescent="0.2">
      <c r="A104" s="28"/>
      <c r="B104" s="77" t="s">
        <v>139</v>
      </c>
      <c r="C104" s="77"/>
      <c r="D104" s="77"/>
      <c r="E104" s="77"/>
      <c r="F104" s="78" t="s">
        <v>103</v>
      </c>
      <c r="G104" s="78"/>
      <c r="H104" s="78"/>
      <c r="I104" s="78"/>
      <c r="J104" s="78"/>
      <c r="K104" s="78"/>
      <c r="L104" s="78"/>
      <c r="M104" s="46"/>
      <c r="N104" s="46"/>
      <c r="O104" s="28"/>
      <c r="P104" s="28"/>
      <c r="Q104" s="28"/>
    </row>
    <row r="105" spans="1:17" s="32" customFormat="1" ht="28.7" customHeight="1" x14ac:dyDescent="0.2">
      <c r="A105" s="28"/>
      <c r="B105" s="75"/>
      <c r="C105" s="75"/>
      <c r="D105" s="75"/>
      <c r="E105" s="75"/>
      <c r="F105" s="75"/>
      <c r="G105" s="75"/>
      <c r="H105" s="75"/>
      <c r="I105" s="75"/>
      <c r="J105" s="75"/>
      <c r="K105" s="75"/>
      <c r="L105" s="75"/>
      <c r="M105" s="46"/>
      <c r="N105" s="46"/>
      <c r="O105" s="28"/>
      <c r="P105" s="28"/>
      <c r="Q105" s="28"/>
    </row>
    <row r="106" spans="1:17" s="32" customFormat="1" ht="28.7" customHeight="1" x14ac:dyDescent="0.2">
      <c r="A106" s="28"/>
      <c r="B106" s="75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46"/>
      <c r="N106" s="46"/>
      <c r="O106" s="28"/>
      <c r="P106" s="28"/>
      <c r="Q106" s="28"/>
    </row>
    <row r="107" spans="1:17" s="32" customFormat="1" ht="28.7" customHeight="1" x14ac:dyDescent="0.2">
      <c r="A107" s="28"/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46"/>
      <c r="N107" s="46"/>
      <c r="O107" s="28"/>
      <c r="P107" s="28"/>
      <c r="Q107" s="28"/>
    </row>
    <row r="108" spans="1:17" s="32" customFormat="1" ht="28.7" customHeight="1" x14ac:dyDescent="0.2">
      <c r="A108" s="28"/>
      <c r="B108" s="75"/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46"/>
      <c r="N108" s="46"/>
      <c r="O108" s="28"/>
      <c r="P108" s="28"/>
      <c r="Q108" s="28"/>
    </row>
    <row r="109" spans="1:17" s="32" customFormat="1" ht="2.65" customHeight="1" x14ac:dyDescent="0.2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46"/>
      <c r="N109" s="46"/>
      <c r="O109" s="28"/>
      <c r="P109" s="28"/>
      <c r="Q109" s="28"/>
    </row>
    <row r="110" spans="1:17" s="32" customFormat="1" ht="14.25" customHeight="1" x14ac:dyDescent="0.2">
      <c r="A110" s="28"/>
      <c r="B110" s="76" t="s">
        <v>133</v>
      </c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33"/>
      <c r="N110" s="33"/>
      <c r="O110" s="28"/>
      <c r="P110" s="28"/>
      <c r="Q110" s="28"/>
    </row>
    <row r="111" spans="1:17" s="32" customFormat="1" ht="83.25" customHeight="1" x14ac:dyDescent="0.2">
      <c r="A111" s="28"/>
      <c r="B111" s="72"/>
      <c r="C111" s="72"/>
      <c r="D111" s="72"/>
      <c r="E111" s="72"/>
      <c r="F111" s="72"/>
      <c r="G111" s="72"/>
      <c r="H111" s="72"/>
      <c r="I111" s="72"/>
      <c r="J111" s="72"/>
      <c r="K111" s="72"/>
      <c r="L111" s="72"/>
      <c r="M111" s="47"/>
      <c r="N111" s="46"/>
      <c r="O111" s="28"/>
      <c r="P111" s="28"/>
      <c r="Q111" s="28"/>
    </row>
    <row r="112" spans="1:17" s="32" customFormat="1" ht="2.65" customHeight="1" x14ac:dyDescent="0.2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46"/>
      <c r="N112" s="46"/>
      <c r="O112" s="28"/>
      <c r="P112" s="28"/>
      <c r="Q112" s="28"/>
    </row>
    <row r="113" spans="1:17" s="32" customFormat="1" ht="40.5" customHeight="1" x14ac:dyDescent="0.2">
      <c r="A113" s="28"/>
      <c r="B113" s="73" t="s">
        <v>134</v>
      </c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46"/>
      <c r="N113" s="46"/>
      <c r="O113" s="28"/>
      <c r="P113" s="28"/>
      <c r="Q113" s="28"/>
    </row>
    <row r="114" spans="1:17" s="32" customFormat="1" ht="22.5" customHeight="1" x14ac:dyDescent="0.2">
      <c r="A114" s="28"/>
      <c r="B114" s="74" t="s">
        <v>135</v>
      </c>
      <c r="C114" s="74"/>
      <c r="D114" s="70"/>
      <c r="E114" s="70"/>
      <c r="F114" s="70"/>
      <c r="G114" s="70"/>
      <c r="H114" s="70"/>
      <c r="I114" s="70"/>
      <c r="J114" s="70"/>
      <c r="K114" s="70"/>
      <c r="L114" s="70"/>
      <c r="M114" s="46"/>
      <c r="N114" s="46"/>
      <c r="O114" s="27" t="str">
        <f>IF((ISBLANK(D114)),"uzupełnij wpis!","")</f>
        <v>uzupełnij wpis!</v>
      </c>
      <c r="P114" s="28"/>
      <c r="Q114" s="34">
        <f>IF(O114&lt;&gt;"",1,0)</f>
        <v>1</v>
      </c>
    </row>
    <row r="115" spans="1:17" s="32" customFormat="1" ht="3.75" customHeight="1" x14ac:dyDescent="0.2">
      <c r="A115" s="28"/>
      <c r="B115" s="49"/>
      <c r="C115" s="50"/>
      <c r="D115" s="50"/>
      <c r="E115" s="50"/>
      <c r="F115" s="50"/>
      <c r="G115" s="50"/>
      <c r="H115" s="28"/>
      <c r="I115" s="28"/>
      <c r="J115" s="28"/>
      <c r="K115" s="28"/>
      <c r="L115" s="28"/>
      <c r="M115" s="46"/>
      <c r="N115" s="46"/>
      <c r="O115" s="28"/>
      <c r="P115" s="28"/>
      <c r="Q115" s="28"/>
    </row>
    <row r="116" spans="1:17" s="32" customFormat="1" ht="47.45" customHeight="1" x14ac:dyDescent="0.2">
      <c r="A116" s="28"/>
      <c r="B116" s="62" t="s">
        <v>118</v>
      </c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33"/>
      <c r="N116" s="33"/>
      <c r="O116" s="28"/>
      <c r="P116" s="28"/>
      <c r="Q116" s="28"/>
    </row>
    <row r="117" spans="1:17" s="32" customFormat="1" ht="2.65" customHeight="1" x14ac:dyDescent="0.2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46"/>
      <c r="N117" s="46"/>
      <c r="O117" s="28"/>
      <c r="P117" s="28"/>
      <c r="Q117" s="28"/>
    </row>
    <row r="118" spans="1:17" s="32" customFormat="1" ht="33.6" customHeight="1" x14ac:dyDescent="0.2">
      <c r="A118" s="28"/>
      <c r="B118" s="62" t="s">
        <v>119</v>
      </c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33"/>
      <c r="N118" s="33"/>
      <c r="O118" s="28"/>
      <c r="P118" s="28"/>
      <c r="Q118" s="28"/>
    </row>
    <row r="119" spans="1:17" s="32" customFormat="1" ht="13.5" customHeight="1" x14ac:dyDescent="0.2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46"/>
      <c r="N119" s="46"/>
      <c r="O119" s="28"/>
      <c r="P119" s="28"/>
      <c r="Q119" s="28"/>
    </row>
    <row r="120" spans="1:17" s="32" customFormat="1" ht="30" customHeight="1" x14ac:dyDescent="0.2">
      <c r="A120" s="28"/>
      <c r="B120" s="67" t="s">
        <v>136</v>
      </c>
      <c r="C120" s="68"/>
      <c r="D120" s="68"/>
      <c r="E120" s="69"/>
      <c r="F120" s="70"/>
      <c r="G120" s="70"/>
      <c r="H120" s="70"/>
      <c r="I120" s="70"/>
      <c r="J120" s="70"/>
      <c r="K120" s="70"/>
      <c r="L120" s="70"/>
      <c r="M120" s="33"/>
      <c r="N120" s="33"/>
      <c r="O120" s="27" t="str">
        <f>IF((ISBLANK(F120)),"uzupełnij wpis!","")</f>
        <v>uzupełnij wpis!</v>
      </c>
      <c r="P120" s="28"/>
      <c r="Q120" s="34">
        <f>IF(O120&lt;&gt;"",1,0)</f>
        <v>1</v>
      </c>
    </row>
    <row r="121" spans="1:17" s="32" customFormat="1" ht="6.75" customHeight="1" x14ac:dyDescent="0.2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46"/>
      <c r="N121" s="46"/>
      <c r="O121" s="28"/>
      <c r="P121" s="28"/>
      <c r="Q121" s="28"/>
    </row>
    <row r="122" spans="1:17" s="32" customFormat="1" ht="20.25" customHeight="1" x14ac:dyDescent="0.2">
      <c r="A122" s="28"/>
      <c r="B122" s="71" t="s">
        <v>137</v>
      </c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46"/>
      <c r="N122" s="46"/>
      <c r="O122" s="28"/>
      <c r="P122" s="28"/>
      <c r="Q122" s="28"/>
    </row>
    <row r="123" spans="1:17" s="32" customFormat="1" ht="18" customHeight="1" x14ac:dyDescent="0.2">
      <c r="A123" s="28"/>
      <c r="B123" s="64" t="s">
        <v>138</v>
      </c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46"/>
      <c r="N123" s="46"/>
      <c r="O123" s="28"/>
      <c r="P123" s="28"/>
      <c r="Q123" s="28"/>
    </row>
    <row r="124" spans="1:17" s="32" customFormat="1" ht="18" customHeight="1" x14ac:dyDescent="0.2">
      <c r="A124" s="28"/>
      <c r="B124" s="64" t="s">
        <v>138</v>
      </c>
      <c r="C124" s="65"/>
      <c r="D124" s="65"/>
      <c r="E124" s="65"/>
      <c r="F124" s="65"/>
      <c r="G124" s="65"/>
      <c r="H124" s="65"/>
      <c r="I124" s="65"/>
      <c r="J124" s="65"/>
      <c r="K124" s="65"/>
      <c r="L124" s="65"/>
      <c r="M124" s="46"/>
      <c r="N124" s="46"/>
      <c r="O124" s="28"/>
      <c r="P124" s="28"/>
      <c r="Q124" s="28"/>
    </row>
    <row r="125" spans="1:17" s="32" customFormat="1" ht="18" customHeight="1" x14ac:dyDescent="0.2">
      <c r="A125" s="28"/>
      <c r="B125" s="64" t="s">
        <v>138</v>
      </c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46"/>
      <c r="N125" s="46"/>
      <c r="O125" s="28"/>
      <c r="P125" s="28"/>
      <c r="Q125" s="28"/>
    </row>
    <row r="126" spans="1:17" s="32" customFormat="1" ht="18" customHeight="1" x14ac:dyDescent="0.2">
      <c r="A126" s="28"/>
      <c r="B126" s="64" t="s">
        <v>138</v>
      </c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46"/>
      <c r="N126" s="46"/>
      <c r="O126" s="28"/>
      <c r="P126" s="28"/>
      <c r="Q126" s="28"/>
    </row>
    <row r="127" spans="1:17" s="32" customFormat="1" ht="18" customHeight="1" x14ac:dyDescent="0.2">
      <c r="A127" s="28"/>
      <c r="B127" s="64" t="s">
        <v>138</v>
      </c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46"/>
      <c r="N127" s="46"/>
      <c r="O127" s="28"/>
      <c r="P127" s="28"/>
      <c r="Q127" s="28"/>
    </row>
    <row r="128" spans="1:17" s="32" customFormat="1" ht="18" customHeight="1" x14ac:dyDescent="0.2">
      <c r="A128" s="28"/>
      <c r="B128" s="64" t="s">
        <v>138</v>
      </c>
      <c r="C128" s="65"/>
      <c r="D128" s="65"/>
      <c r="E128" s="65"/>
      <c r="F128" s="65"/>
      <c r="G128" s="65"/>
      <c r="H128" s="65"/>
      <c r="I128" s="65"/>
      <c r="J128" s="65"/>
      <c r="K128" s="65"/>
      <c r="L128" s="65"/>
      <c r="M128" s="46"/>
      <c r="N128" s="46"/>
      <c r="O128" s="28"/>
      <c r="P128" s="28"/>
      <c r="Q128" s="28"/>
    </row>
    <row r="129" spans="1:17" s="32" customFormat="1" ht="18" customHeight="1" x14ac:dyDescent="0.2">
      <c r="A129" s="28"/>
      <c r="B129" s="64" t="s">
        <v>138</v>
      </c>
      <c r="C129" s="65"/>
      <c r="D129" s="65"/>
      <c r="E129" s="65"/>
      <c r="F129" s="65"/>
      <c r="G129" s="65"/>
      <c r="H129" s="65"/>
      <c r="I129" s="65"/>
      <c r="J129" s="65"/>
      <c r="K129" s="65"/>
      <c r="L129" s="65"/>
      <c r="M129" s="46"/>
      <c r="N129" s="46"/>
      <c r="O129" s="28"/>
      <c r="P129" s="28"/>
      <c r="Q129" s="28"/>
    </row>
    <row r="130" spans="1:17" s="32" customFormat="1" ht="18" customHeight="1" x14ac:dyDescent="0.2">
      <c r="A130" s="28"/>
      <c r="B130" s="64" t="s">
        <v>138</v>
      </c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46"/>
      <c r="N130" s="46"/>
      <c r="O130" s="28"/>
      <c r="P130" s="28"/>
      <c r="Q130" s="28"/>
    </row>
    <row r="131" spans="1:17" s="32" customFormat="1" ht="18" customHeight="1" x14ac:dyDescent="0.2">
      <c r="A131" s="28"/>
      <c r="B131" s="64" t="s">
        <v>138</v>
      </c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46"/>
      <c r="N131" s="46"/>
      <c r="O131" s="28"/>
      <c r="P131" s="28"/>
      <c r="Q131" s="28"/>
    </row>
    <row r="132" spans="1:17" s="32" customFormat="1" ht="18" customHeight="1" x14ac:dyDescent="0.2">
      <c r="A132" s="28"/>
      <c r="B132" s="64" t="s">
        <v>138</v>
      </c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46"/>
      <c r="N132" s="46"/>
      <c r="O132" s="28"/>
      <c r="P132" s="28"/>
      <c r="Q132" s="28"/>
    </row>
    <row r="133" spans="1:17" s="32" customFormat="1" ht="25.5" customHeight="1" x14ac:dyDescent="0.35">
      <c r="A133" s="28"/>
      <c r="B133" s="66" t="str">
        <f>IF(Q133&gt;0,"Nie wypełniono wpisu w pkt. 3, 9 lub 12!","")</f>
        <v>Nie wypełniono wpisu w pkt. 3, 9 lub 12!</v>
      </c>
      <c r="C133" s="66"/>
      <c r="D133" s="66"/>
      <c r="E133" s="66"/>
      <c r="F133" s="66"/>
      <c r="G133" s="66"/>
      <c r="H133" s="51"/>
      <c r="I133" s="51"/>
      <c r="J133" s="51"/>
      <c r="K133" s="51"/>
      <c r="L133" s="51"/>
      <c r="M133" s="46"/>
      <c r="N133" s="46"/>
      <c r="O133" s="28"/>
      <c r="P133" s="28"/>
      <c r="Q133" s="52">
        <f>SUM(Q87:Q132)</f>
        <v>3</v>
      </c>
    </row>
    <row r="134" spans="1:17" s="32" customFormat="1" ht="145.5" customHeight="1" x14ac:dyDescent="0.2">
      <c r="A134" s="28"/>
      <c r="B134" s="51"/>
      <c r="C134" s="51"/>
      <c r="D134" s="51"/>
      <c r="E134" s="51"/>
      <c r="F134" s="51"/>
      <c r="G134" s="60"/>
      <c r="H134" s="60"/>
      <c r="I134" s="60"/>
      <c r="J134" s="60"/>
      <c r="K134" s="60"/>
      <c r="L134" s="60"/>
      <c r="M134" s="46"/>
      <c r="N134" s="46"/>
      <c r="O134" s="28"/>
      <c r="P134" s="28"/>
      <c r="Q134" s="28"/>
    </row>
    <row r="135" spans="1:17" s="32" customFormat="1" ht="36" customHeight="1" x14ac:dyDescent="0.2">
      <c r="A135" s="28"/>
      <c r="B135" s="51"/>
      <c r="C135" s="51"/>
      <c r="D135" s="51"/>
      <c r="E135" s="51"/>
      <c r="F135" s="51"/>
      <c r="G135" s="51"/>
      <c r="H135" s="51"/>
      <c r="I135" s="53" t="s">
        <v>120</v>
      </c>
      <c r="J135" s="53"/>
      <c r="K135" s="51"/>
      <c r="L135" s="51"/>
      <c r="M135" s="46"/>
      <c r="N135" s="46"/>
      <c r="O135" s="28"/>
      <c r="P135" s="28"/>
      <c r="Q135" s="28"/>
    </row>
    <row r="136" spans="1:17" s="32" customFormat="1" ht="143.25" customHeight="1" x14ac:dyDescent="0.2">
      <c r="A136" s="28"/>
      <c r="B136" s="61" t="s">
        <v>121</v>
      </c>
      <c r="C136" s="61"/>
      <c r="D136" s="61"/>
      <c r="E136" s="61"/>
      <c r="F136" s="61"/>
      <c r="G136" s="61"/>
      <c r="H136" s="54"/>
      <c r="I136" s="54"/>
      <c r="J136" s="54"/>
      <c r="K136" s="51"/>
      <c r="L136" s="51"/>
      <c r="M136" s="46"/>
      <c r="N136" s="46"/>
      <c r="O136" s="28"/>
      <c r="P136" s="28"/>
      <c r="Q136" s="28"/>
    </row>
  </sheetData>
  <sheetProtection algorithmName="SHA-512" hashValue="sAgM6HHnohpH6H0qbug0/sqzxG75TbYpwhJ9wV/qZvunfFf5DVndv4UnNYKIJuP06LIRoUQTDMyBhAtUYPkDgQ==" saltValue="FjkTg+IsPfiPcZrVtoVFvQ==" spinCount="100000" sheet="1" objects="1" scenarios="1" selectLockedCells="1"/>
  <mergeCells count="71">
    <mergeCell ref="B45:K45"/>
    <mergeCell ref="B50:K50"/>
    <mergeCell ref="B30:K30"/>
    <mergeCell ref="B35:K35"/>
    <mergeCell ref="B3:E8"/>
    <mergeCell ref="B10:E11"/>
    <mergeCell ref="G11:I11"/>
    <mergeCell ref="E13:G13"/>
    <mergeCell ref="B40:K40"/>
    <mergeCell ref="B83:L83"/>
    <mergeCell ref="B84:E84"/>
    <mergeCell ref="F84:L84"/>
    <mergeCell ref="B85:E85"/>
    <mergeCell ref="F85:L85"/>
    <mergeCell ref="B87:E87"/>
    <mergeCell ref="F87:G87"/>
    <mergeCell ref="H87:L87"/>
    <mergeCell ref="B88:L88"/>
    <mergeCell ref="B86:Q86"/>
    <mergeCell ref="B89:L89"/>
    <mergeCell ref="B90:J90"/>
    <mergeCell ref="B91:J91"/>
    <mergeCell ref="B92:L92"/>
    <mergeCell ref="B94:E94"/>
    <mergeCell ref="F94:L94"/>
    <mergeCell ref="B95:E95"/>
    <mergeCell ref="F95:L95"/>
    <mergeCell ref="B96:E96"/>
    <mergeCell ref="F96:L96"/>
    <mergeCell ref="B97:E97"/>
    <mergeCell ref="F97:L97"/>
    <mergeCell ref="B98:E98"/>
    <mergeCell ref="F98:L98"/>
    <mergeCell ref="B100:L100"/>
    <mergeCell ref="B101:L101"/>
    <mergeCell ref="B102:L102"/>
    <mergeCell ref="B104:E104"/>
    <mergeCell ref="F104:L104"/>
    <mergeCell ref="B105:E105"/>
    <mergeCell ref="F105:L105"/>
    <mergeCell ref="B106:E106"/>
    <mergeCell ref="F106:L106"/>
    <mergeCell ref="B107:E107"/>
    <mergeCell ref="F107:L107"/>
    <mergeCell ref="B108:E108"/>
    <mergeCell ref="F108:L108"/>
    <mergeCell ref="B110:L110"/>
    <mergeCell ref="F120:L120"/>
    <mergeCell ref="B122:L122"/>
    <mergeCell ref="B123:L123"/>
    <mergeCell ref="B111:L111"/>
    <mergeCell ref="B113:L113"/>
    <mergeCell ref="B114:C114"/>
    <mergeCell ref="D114:L114"/>
    <mergeCell ref="B116:L116"/>
    <mergeCell ref="G134:L134"/>
    <mergeCell ref="B136:G136"/>
    <mergeCell ref="B25:L25"/>
    <mergeCell ref="B23:L23"/>
    <mergeCell ref="B129:L129"/>
    <mergeCell ref="B130:L130"/>
    <mergeCell ref="B131:L131"/>
    <mergeCell ref="B132:L132"/>
    <mergeCell ref="B133:G133"/>
    <mergeCell ref="B124:L124"/>
    <mergeCell ref="B125:L125"/>
    <mergeCell ref="B126:L126"/>
    <mergeCell ref="B127:L127"/>
    <mergeCell ref="B128:L128"/>
    <mergeCell ref="B118:L118"/>
    <mergeCell ref="B120:E120"/>
  </mergeCells>
  <conditionalFormatting sqref="L1:L6 L12:L22 L24">
    <cfRule type="cellIs" dxfId="245" priority="247" operator="equal">
      <formula>0</formula>
    </cfRule>
  </conditionalFormatting>
  <conditionalFormatting sqref="B3:E8">
    <cfRule type="containsBlanks" dxfId="244" priority="246">
      <formula>LEN(TRIM(B3))=0</formula>
    </cfRule>
  </conditionalFormatting>
  <conditionalFormatting sqref="K11">
    <cfRule type="containsBlanks" dxfId="243" priority="244">
      <formula>LEN(TRIM(K11))=0</formula>
    </cfRule>
  </conditionalFormatting>
  <conditionalFormatting sqref="G11:I11">
    <cfRule type="containsBlanks" dxfId="242" priority="245">
      <formula>LEN(TRIM(G11))=0</formula>
    </cfRule>
  </conditionalFormatting>
  <conditionalFormatting sqref="I33">
    <cfRule type="cellIs" dxfId="241" priority="243" operator="equal">
      <formula>0</formula>
    </cfRule>
  </conditionalFormatting>
  <conditionalFormatting sqref="H33">
    <cfRule type="containsBlanks" dxfId="240" priority="242">
      <formula>LEN(TRIM(H33))=0</formula>
    </cfRule>
  </conditionalFormatting>
  <conditionalFormatting sqref="I38">
    <cfRule type="cellIs" dxfId="239" priority="241" operator="equal">
      <formula>0</formula>
    </cfRule>
  </conditionalFormatting>
  <conditionalFormatting sqref="H38">
    <cfRule type="containsBlanks" dxfId="238" priority="240">
      <formula>LEN(TRIM(H38))=0</formula>
    </cfRule>
  </conditionalFormatting>
  <conditionalFormatting sqref="I43">
    <cfRule type="cellIs" dxfId="237" priority="239" operator="equal">
      <formula>0</formula>
    </cfRule>
  </conditionalFormatting>
  <conditionalFormatting sqref="H43">
    <cfRule type="containsBlanks" dxfId="236" priority="238">
      <formula>LEN(TRIM(H43))=0</formula>
    </cfRule>
  </conditionalFormatting>
  <conditionalFormatting sqref="I48">
    <cfRule type="cellIs" dxfId="235" priority="237" operator="equal">
      <formula>0</formula>
    </cfRule>
  </conditionalFormatting>
  <conditionalFormatting sqref="H48">
    <cfRule type="containsBlanks" dxfId="234" priority="236">
      <formula>LEN(TRIM(H48))=0</formula>
    </cfRule>
  </conditionalFormatting>
  <conditionalFormatting sqref="I53">
    <cfRule type="cellIs" dxfId="233" priority="235" operator="equal">
      <formula>0</formula>
    </cfRule>
  </conditionalFormatting>
  <conditionalFormatting sqref="H53">
    <cfRule type="containsBlanks" dxfId="232" priority="234">
      <formula>LEN(TRIM(H53))=0</formula>
    </cfRule>
  </conditionalFormatting>
  <conditionalFormatting sqref="I56">
    <cfRule type="cellIs" dxfId="231" priority="233" operator="equal">
      <formula>0</formula>
    </cfRule>
  </conditionalFormatting>
  <conditionalFormatting sqref="H56">
    <cfRule type="containsBlanks" dxfId="230" priority="232">
      <formula>LEN(TRIM(H56))=0</formula>
    </cfRule>
  </conditionalFormatting>
  <conditionalFormatting sqref="I57">
    <cfRule type="cellIs" dxfId="229" priority="231" operator="equal">
      <formula>0</formula>
    </cfRule>
  </conditionalFormatting>
  <conditionalFormatting sqref="H57">
    <cfRule type="containsBlanks" dxfId="228" priority="230">
      <formula>LEN(TRIM(H57))=0</formula>
    </cfRule>
  </conditionalFormatting>
  <conditionalFormatting sqref="I58">
    <cfRule type="cellIs" dxfId="227" priority="229" operator="equal">
      <formula>0</formula>
    </cfRule>
  </conditionalFormatting>
  <conditionalFormatting sqref="H58">
    <cfRule type="containsBlanks" dxfId="226" priority="228">
      <formula>LEN(TRIM(H58))=0</formula>
    </cfRule>
  </conditionalFormatting>
  <conditionalFormatting sqref="I59">
    <cfRule type="cellIs" dxfId="225" priority="227" operator="equal">
      <formula>0</formula>
    </cfRule>
  </conditionalFormatting>
  <conditionalFormatting sqref="H59">
    <cfRule type="containsBlanks" dxfId="224" priority="226">
      <formula>LEN(TRIM(H59))=0</formula>
    </cfRule>
  </conditionalFormatting>
  <conditionalFormatting sqref="I60">
    <cfRule type="cellIs" dxfId="223" priority="225" operator="equal">
      <formula>0</formula>
    </cfRule>
  </conditionalFormatting>
  <conditionalFormatting sqref="H60">
    <cfRule type="containsBlanks" dxfId="222" priority="224">
      <formula>LEN(TRIM(H60))=0</formula>
    </cfRule>
  </conditionalFormatting>
  <conditionalFormatting sqref="I61">
    <cfRule type="cellIs" dxfId="221" priority="223" operator="equal">
      <formula>0</formula>
    </cfRule>
  </conditionalFormatting>
  <conditionalFormatting sqref="H61">
    <cfRule type="containsBlanks" dxfId="220" priority="222">
      <formula>LEN(TRIM(H61))=0</formula>
    </cfRule>
  </conditionalFormatting>
  <conditionalFormatting sqref="I62">
    <cfRule type="cellIs" dxfId="219" priority="221" operator="equal">
      <formula>0</formula>
    </cfRule>
  </conditionalFormatting>
  <conditionalFormatting sqref="H62">
    <cfRule type="containsBlanks" dxfId="218" priority="220">
      <formula>LEN(TRIM(H62))=0</formula>
    </cfRule>
  </conditionalFormatting>
  <conditionalFormatting sqref="I63">
    <cfRule type="cellIs" dxfId="217" priority="219" operator="equal">
      <formula>0</formula>
    </cfRule>
  </conditionalFormatting>
  <conditionalFormatting sqref="H63">
    <cfRule type="containsBlanks" dxfId="216" priority="218">
      <formula>LEN(TRIM(H63))=0</formula>
    </cfRule>
  </conditionalFormatting>
  <conditionalFormatting sqref="I64">
    <cfRule type="cellIs" dxfId="215" priority="217" operator="equal">
      <formula>0</formula>
    </cfRule>
  </conditionalFormatting>
  <conditionalFormatting sqref="H64">
    <cfRule type="containsBlanks" dxfId="214" priority="216">
      <formula>LEN(TRIM(H64))=0</formula>
    </cfRule>
  </conditionalFormatting>
  <conditionalFormatting sqref="I65">
    <cfRule type="cellIs" dxfId="213" priority="215" operator="equal">
      <formula>0</formula>
    </cfRule>
  </conditionalFormatting>
  <conditionalFormatting sqref="H65">
    <cfRule type="containsBlanks" dxfId="212" priority="214">
      <formula>LEN(TRIM(H65))=0</formula>
    </cfRule>
  </conditionalFormatting>
  <conditionalFormatting sqref="I66">
    <cfRule type="cellIs" dxfId="211" priority="213" operator="equal">
      <formula>0</formula>
    </cfRule>
  </conditionalFormatting>
  <conditionalFormatting sqref="H66">
    <cfRule type="containsBlanks" dxfId="210" priority="212">
      <formula>LEN(TRIM(H66))=0</formula>
    </cfRule>
  </conditionalFormatting>
  <conditionalFormatting sqref="I67">
    <cfRule type="cellIs" dxfId="209" priority="211" operator="equal">
      <formula>0</formula>
    </cfRule>
  </conditionalFormatting>
  <conditionalFormatting sqref="H67">
    <cfRule type="containsBlanks" dxfId="208" priority="210">
      <formula>LEN(TRIM(H67))=0</formula>
    </cfRule>
  </conditionalFormatting>
  <conditionalFormatting sqref="I68">
    <cfRule type="cellIs" dxfId="207" priority="209" operator="equal">
      <formula>0</formula>
    </cfRule>
  </conditionalFormatting>
  <conditionalFormatting sqref="H68">
    <cfRule type="containsBlanks" dxfId="206" priority="208">
      <formula>LEN(TRIM(H68))=0</formula>
    </cfRule>
  </conditionalFormatting>
  <conditionalFormatting sqref="I69">
    <cfRule type="cellIs" dxfId="205" priority="207" operator="equal">
      <formula>0</formula>
    </cfRule>
  </conditionalFormatting>
  <conditionalFormatting sqref="H69">
    <cfRule type="containsBlanks" dxfId="204" priority="206">
      <formula>LEN(TRIM(H69))=0</formula>
    </cfRule>
  </conditionalFormatting>
  <conditionalFormatting sqref="I70">
    <cfRule type="cellIs" dxfId="203" priority="205" operator="equal">
      <formula>0</formula>
    </cfRule>
  </conditionalFormatting>
  <conditionalFormatting sqref="H70">
    <cfRule type="containsBlanks" dxfId="202" priority="204">
      <formula>LEN(TRIM(H70))=0</formula>
    </cfRule>
  </conditionalFormatting>
  <conditionalFormatting sqref="I71">
    <cfRule type="cellIs" dxfId="201" priority="203" operator="equal">
      <formula>0</formula>
    </cfRule>
  </conditionalFormatting>
  <conditionalFormatting sqref="H71">
    <cfRule type="containsBlanks" dxfId="200" priority="202">
      <formula>LEN(TRIM(H71))=0</formula>
    </cfRule>
  </conditionalFormatting>
  <conditionalFormatting sqref="I72">
    <cfRule type="cellIs" dxfId="199" priority="201" operator="equal">
      <formula>0</formula>
    </cfRule>
  </conditionalFormatting>
  <conditionalFormatting sqref="H72">
    <cfRule type="containsBlanks" dxfId="198" priority="200">
      <formula>LEN(TRIM(H72))=0</formula>
    </cfRule>
  </conditionalFormatting>
  <conditionalFormatting sqref="I73">
    <cfRule type="cellIs" dxfId="197" priority="199" operator="equal">
      <formula>0</formula>
    </cfRule>
  </conditionalFormatting>
  <conditionalFormatting sqref="H73">
    <cfRule type="containsBlanks" dxfId="196" priority="198">
      <formula>LEN(TRIM(H73))=0</formula>
    </cfRule>
  </conditionalFormatting>
  <conditionalFormatting sqref="I74">
    <cfRule type="cellIs" dxfId="195" priority="197" operator="equal">
      <formula>0</formula>
    </cfRule>
  </conditionalFormatting>
  <conditionalFormatting sqref="H74">
    <cfRule type="containsBlanks" dxfId="194" priority="196">
      <formula>LEN(TRIM(H74))=0</formula>
    </cfRule>
  </conditionalFormatting>
  <conditionalFormatting sqref="I75">
    <cfRule type="cellIs" dxfId="193" priority="195" operator="equal">
      <formula>0</formula>
    </cfRule>
  </conditionalFormatting>
  <conditionalFormatting sqref="H75">
    <cfRule type="containsBlanks" dxfId="192" priority="194">
      <formula>LEN(TRIM(H75))=0</formula>
    </cfRule>
  </conditionalFormatting>
  <conditionalFormatting sqref="I76">
    <cfRule type="cellIs" dxfId="191" priority="193" operator="equal">
      <formula>0</formula>
    </cfRule>
  </conditionalFormatting>
  <conditionalFormatting sqref="H76">
    <cfRule type="containsBlanks" dxfId="190" priority="192">
      <formula>LEN(TRIM(H76))=0</formula>
    </cfRule>
  </conditionalFormatting>
  <conditionalFormatting sqref="I77">
    <cfRule type="cellIs" dxfId="189" priority="191" operator="equal">
      <formula>0</formula>
    </cfRule>
  </conditionalFormatting>
  <conditionalFormatting sqref="H77">
    <cfRule type="containsBlanks" dxfId="188" priority="190">
      <formula>LEN(TRIM(H77))=0</formula>
    </cfRule>
  </conditionalFormatting>
  <conditionalFormatting sqref="I78">
    <cfRule type="cellIs" dxfId="187" priority="189" operator="equal">
      <formula>0</formula>
    </cfRule>
  </conditionalFormatting>
  <conditionalFormatting sqref="H78">
    <cfRule type="containsBlanks" dxfId="186" priority="188">
      <formula>LEN(TRIM(H78))=0</formula>
    </cfRule>
  </conditionalFormatting>
  <conditionalFormatting sqref="I79">
    <cfRule type="cellIs" dxfId="185" priority="187" operator="equal">
      <formula>0</formula>
    </cfRule>
  </conditionalFormatting>
  <conditionalFormatting sqref="H79">
    <cfRule type="containsBlanks" dxfId="184" priority="186">
      <formula>LEN(TRIM(H79))=0</formula>
    </cfRule>
  </conditionalFormatting>
  <conditionalFormatting sqref="I80">
    <cfRule type="cellIs" dxfId="183" priority="185" operator="equal">
      <formula>0</formula>
    </cfRule>
  </conditionalFormatting>
  <conditionalFormatting sqref="H80">
    <cfRule type="containsBlanks" dxfId="182" priority="184">
      <formula>LEN(TRIM(H80))=0</formula>
    </cfRule>
  </conditionalFormatting>
  <conditionalFormatting sqref="I81">
    <cfRule type="cellIs" dxfId="181" priority="183" operator="equal">
      <formula>0</formula>
    </cfRule>
  </conditionalFormatting>
  <conditionalFormatting sqref="H81">
    <cfRule type="containsBlanks" dxfId="180" priority="182">
      <formula>LEN(TRIM(H81))=0</formula>
    </cfRule>
  </conditionalFormatting>
  <conditionalFormatting sqref="I82">
    <cfRule type="cellIs" dxfId="179" priority="181" operator="equal">
      <formula>0</formula>
    </cfRule>
  </conditionalFormatting>
  <conditionalFormatting sqref="H82">
    <cfRule type="containsBlanks" dxfId="178" priority="180">
      <formula>LEN(TRIM(H82))=0</formula>
    </cfRule>
  </conditionalFormatting>
  <conditionalFormatting sqref="K82">
    <cfRule type="cellIs" dxfId="177" priority="179" operator="equal">
      <formula>0</formula>
    </cfRule>
  </conditionalFormatting>
  <conditionalFormatting sqref="L82">
    <cfRule type="cellIs" dxfId="176" priority="178" operator="equal">
      <formula>0</formula>
    </cfRule>
  </conditionalFormatting>
  <conditionalFormatting sqref="K81">
    <cfRule type="cellIs" dxfId="175" priority="177" operator="equal">
      <formula>0</formula>
    </cfRule>
  </conditionalFormatting>
  <conditionalFormatting sqref="L81">
    <cfRule type="cellIs" dxfId="174" priority="176" operator="equal">
      <formula>0</formula>
    </cfRule>
  </conditionalFormatting>
  <conditionalFormatting sqref="K80">
    <cfRule type="cellIs" dxfId="173" priority="175" operator="equal">
      <formula>0</formula>
    </cfRule>
  </conditionalFormatting>
  <conditionalFormatting sqref="L80">
    <cfRule type="cellIs" dxfId="172" priority="174" operator="equal">
      <formula>0</formula>
    </cfRule>
  </conditionalFormatting>
  <conditionalFormatting sqref="K79">
    <cfRule type="cellIs" dxfId="171" priority="173" operator="equal">
      <formula>0</formula>
    </cfRule>
  </conditionalFormatting>
  <conditionalFormatting sqref="L79">
    <cfRule type="cellIs" dxfId="170" priority="172" operator="equal">
      <formula>0</formula>
    </cfRule>
  </conditionalFormatting>
  <conditionalFormatting sqref="K78">
    <cfRule type="cellIs" dxfId="169" priority="171" operator="equal">
      <formula>0</formula>
    </cfRule>
  </conditionalFormatting>
  <conditionalFormatting sqref="L78">
    <cfRule type="cellIs" dxfId="168" priority="170" operator="equal">
      <formula>0</formula>
    </cfRule>
  </conditionalFormatting>
  <conditionalFormatting sqref="K77">
    <cfRule type="cellIs" dxfId="167" priority="169" operator="equal">
      <formula>0</formula>
    </cfRule>
  </conditionalFormatting>
  <conditionalFormatting sqref="L77">
    <cfRule type="cellIs" dxfId="166" priority="168" operator="equal">
      <formula>0</formula>
    </cfRule>
  </conditionalFormatting>
  <conditionalFormatting sqref="K76">
    <cfRule type="cellIs" dxfId="165" priority="167" operator="equal">
      <formula>0</formula>
    </cfRule>
  </conditionalFormatting>
  <conditionalFormatting sqref="L76">
    <cfRule type="cellIs" dxfId="164" priority="166" operator="equal">
      <formula>0</formula>
    </cfRule>
  </conditionalFormatting>
  <conditionalFormatting sqref="K75">
    <cfRule type="cellIs" dxfId="163" priority="165" operator="equal">
      <formula>0</formula>
    </cfRule>
  </conditionalFormatting>
  <conditionalFormatting sqref="L75">
    <cfRule type="cellIs" dxfId="162" priority="164" operator="equal">
      <formula>0</formula>
    </cfRule>
  </conditionalFormatting>
  <conditionalFormatting sqref="K74">
    <cfRule type="cellIs" dxfId="161" priority="163" operator="equal">
      <formula>0</formula>
    </cfRule>
  </conditionalFormatting>
  <conditionalFormatting sqref="L74">
    <cfRule type="cellIs" dxfId="160" priority="162" operator="equal">
      <formula>0</formula>
    </cfRule>
  </conditionalFormatting>
  <conditionalFormatting sqref="K73">
    <cfRule type="cellIs" dxfId="159" priority="161" operator="equal">
      <formula>0</formula>
    </cfRule>
  </conditionalFormatting>
  <conditionalFormatting sqref="L73">
    <cfRule type="cellIs" dxfId="158" priority="160" operator="equal">
      <formula>0</formula>
    </cfRule>
  </conditionalFormatting>
  <conditionalFormatting sqref="K72">
    <cfRule type="cellIs" dxfId="157" priority="159" operator="equal">
      <formula>0</formula>
    </cfRule>
  </conditionalFormatting>
  <conditionalFormatting sqref="L72">
    <cfRule type="cellIs" dxfId="156" priority="158" operator="equal">
      <formula>0</formula>
    </cfRule>
  </conditionalFormatting>
  <conditionalFormatting sqref="K71">
    <cfRule type="cellIs" dxfId="155" priority="157" operator="equal">
      <formula>0</formula>
    </cfRule>
  </conditionalFormatting>
  <conditionalFormatting sqref="L71">
    <cfRule type="cellIs" dxfId="154" priority="156" operator="equal">
      <formula>0</formula>
    </cfRule>
  </conditionalFormatting>
  <conditionalFormatting sqref="K70">
    <cfRule type="cellIs" dxfId="153" priority="155" operator="equal">
      <formula>0</formula>
    </cfRule>
  </conditionalFormatting>
  <conditionalFormatting sqref="L70">
    <cfRule type="cellIs" dxfId="152" priority="154" operator="equal">
      <formula>0</formula>
    </cfRule>
  </conditionalFormatting>
  <conditionalFormatting sqref="K69">
    <cfRule type="cellIs" dxfId="151" priority="153" operator="equal">
      <formula>0</formula>
    </cfRule>
  </conditionalFormatting>
  <conditionalFormatting sqref="L69">
    <cfRule type="cellIs" dxfId="150" priority="152" operator="equal">
      <formula>0</formula>
    </cfRule>
  </conditionalFormatting>
  <conditionalFormatting sqref="K68">
    <cfRule type="cellIs" dxfId="149" priority="151" operator="equal">
      <formula>0</formula>
    </cfRule>
  </conditionalFormatting>
  <conditionalFormatting sqref="L68">
    <cfRule type="cellIs" dxfId="148" priority="150" operator="equal">
      <formula>0</formula>
    </cfRule>
  </conditionalFormatting>
  <conditionalFormatting sqref="K67">
    <cfRule type="cellIs" dxfId="147" priority="149" operator="equal">
      <formula>0</formula>
    </cfRule>
  </conditionalFormatting>
  <conditionalFormatting sqref="L67">
    <cfRule type="cellIs" dxfId="146" priority="148" operator="equal">
      <formula>0</formula>
    </cfRule>
  </conditionalFormatting>
  <conditionalFormatting sqref="K66">
    <cfRule type="cellIs" dxfId="145" priority="147" operator="equal">
      <formula>0</formula>
    </cfRule>
  </conditionalFormatting>
  <conditionalFormatting sqref="L66">
    <cfRule type="cellIs" dxfId="144" priority="146" operator="equal">
      <formula>0</formula>
    </cfRule>
  </conditionalFormatting>
  <conditionalFormatting sqref="K65">
    <cfRule type="cellIs" dxfId="143" priority="145" operator="equal">
      <formula>0</formula>
    </cfRule>
  </conditionalFormatting>
  <conditionalFormatting sqref="L65">
    <cfRule type="cellIs" dxfId="142" priority="144" operator="equal">
      <formula>0</formula>
    </cfRule>
  </conditionalFormatting>
  <conditionalFormatting sqref="K64">
    <cfRule type="cellIs" dxfId="141" priority="143" operator="equal">
      <formula>0</formula>
    </cfRule>
  </conditionalFormatting>
  <conditionalFormatting sqref="L64">
    <cfRule type="cellIs" dxfId="140" priority="142" operator="equal">
      <formula>0</formula>
    </cfRule>
  </conditionalFormatting>
  <conditionalFormatting sqref="K63">
    <cfRule type="cellIs" dxfId="139" priority="141" operator="equal">
      <formula>0</formula>
    </cfRule>
  </conditionalFormatting>
  <conditionalFormatting sqref="L63">
    <cfRule type="cellIs" dxfId="138" priority="140" operator="equal">
      <formula>0</formula>
    </cfRule>
  </conditionalFormatting>
  <conditionalFormatting sqref="K62">
    <cfRule type="cellIs" dxfId="137" priority="139" operator="equal">
      <formula>0</formula>
    </cfRule>
  </conditionalFormatting>
  <conditionalFormatting sqref="L62">
    <cfRule type="cellIs" dxfId="136" priority="138" operator="equal">
      <formula>0</formula>
    </cfRule>
  </conditionalFormatting>
  <conditionalFormatting sqref="K61">
    <cfRule type="cellIs" dxfId="135" priority="137" operator="equal">
      <formula>0</formula>
    </cfRule>
  </conditionalFormatting>
  <conditionalFormatting sqref="L61">
    <cfRule type="cellIs" dxfId="134" priority="136" operator="equal">
      <formula>0</formula>
    </cfRule>
  </conditionalFormatting>
  <conditionalFormatting sqref="K60">
    <cfRule type="cellIs" dxfId="133" priority="135" operator="equal">
      <formula>0</formula>
    </cfRule>
  </conditionalFormatting>
  <conditionalFormatting sqref="L60">
    <cfRule type="cellIs" dxfId="132" priority="134" operator="equal">
      <formula>0</formula>
    </cfRule>
  </conditionalFormatting>
  <conditionalFormatting sqref="K59">
    <cfRule type="cellIs" dxfId="131" priority="133" operator="equal">
      <formula>0</formula>
    </cfRule>
  </conditionalFormatting>
  <conditionalFormatting sqref="L59">
    <cfRule type="cellIs" dxfId="130" priority="132" operator="equal">
      <formula>0</formula>
    </cfRule>
  </conditionalFormatting>
  <conditionalFormatting sqref="K58">
    <cfRule type="cellIs" dxfId="129" priority="131" operator="equal">
      <formula>0</formula>
    </cfRule>
  </conditionalFormatting>
  <conditionalFormatting sqref="L58">
    <cfRule type="cellIs" dxfId="128" priority="130" operator="equal">
      <formula>0</formula>
    </cfRule>
  </conditionalFormatting>
  <conditionalFormatting sqref="K57">
    <cfRule type="cellIs" dxfId="127" priority="129" operator="equal">
      <formula>0</formula>
    </cfRule>
  </conditionalFormatting>
  <conditionalFormatting sqref="L57">
    <cfRule type="cellIs" dxfId="126" priority="128" operator="equal">
      <formula>0</formula>
    </cfRule>
  </conditionalFormatting>
  <conditionalFormatting sqref="K56">
    <cfRule type="cellIs" dxfId="125" priority="127" operator="equal">
      <formula>0</formula>
    </cfRule>
  </conditionalFormatting>
  <conditionalFormatting sqref="L56">
    <cfRule type="cellIs" dxfId="124" priority="126" operator="equal">
      <formula>0</formula>
    </cfRule>
  </conditionalFormatting>
  <conditionalFormatting sqref="K53">
    <cfRule type="cellIs" dxfId="123" priority="125" operator="equal">
      <formula>0</formula>
    </cfRule>
  </conditionalFormatting>
  <conditionalFormatting sqref="L53">
    <cfRule type="cellIs" dxfId="122" priority="124" operator="equal">
      <formula>0</formula>
    </cfRule>
  </conditionalFormatting>
  <conditionalFormatting sqref="K48">
    <cfRule type="cellIs" dxfId="121" priority="123" operator="equal">
      <formula>0</formula>
    </cfRule>
  </conditionalFormatting>
  <conditionalFormatting sqref="L48">
    <cfRule type="cellIs" dxfId="120" priority="122" operator="equal">
      <formula>0</formula>
    </cfRule>
  </conditionalFormatting>
  <conditionalFormatting sqref="K43">
    <cfRule type="cellIs" dxfId="119" priority="121" operator="equal">
      <formula>0</formula>
    </cfRule>
  </conditionalFormatting>
  <conditionalFormatting sqref="L43">
    <cfRule type="cellIs" dxfId="118" priority="120" operator="equal">
      <formula>0</formula>
    </cfRule>
  </conditionalFormatting>
  <conditionalFormatting sqref="K38">
    <cfRule type="cellIs" dxfId="117" priority="119" operator="equal">
      <formula>0</formula>
    </cfRule>
  </conditionalFormatting>
  <conditionalFormatting sqref="L38">
    <cfRule type="cellIs" dxfId="116" priority="118" operator="equal">
      <formula>0</formula>
    </cfRule>
  </conditionalFormatting>
  <conditionalFormatting sqref="K33">
    <cfRule type="cellIs" dxfId="115" priority="117" operator="equal">
      <formula>0</formula>
    </cfRule>
  </conditionalFormatting>
  <conditionalFormatting sqref="L33">
    <cfRule type="cellIs" dxfId="114" priority="116" operator="equal">
      <formula>0</formula>
    </cfRule>
  </conditionalFormatting>
  <conditionalFormatting sqref="N33">
    <cfRule type="cellIs" dxfId="113" priority="114" operator="equal">
      <formula>""</formula>
    </cfRule>
    <cfRule type="cellIs" dxfId="112" priority="115" operator="notEqual">
      <formula>"OK"</formula>
    </cfRule>
  </conditionalFormatting>
  <conditionalFormatting sqref="P33">
    <cfRule type="cellIs" dxfId="111" priority="113" operator="greaterThan">
      <formula>0</formula>
    </cfRule>
  </conditionalFormatting>
  <conditionalFormatting sqref="N38">
    <cfRule type="cellIs" dxfId="110" priority="111" operator="equal">
      <formula>""</formula>
    </cfRule>
    <cfRule type="cellIs" dxfId="109" priority="112" operator="notEqual">
      <formula>"OK"</formula>
    </cfRule>
  </conditionalFormatting>
  <conditionalFormatting sqref="P38">
    <cfRule type="cellIs" dxfId="108" priority="110" operator="greaterThan">
      <formula>0</formula>
    </cfRule>
  </conditionalFormatting>
  <conditionalFormatting sqref="N43">
    <cfRule type="cellIs" dxfId="107" priority="108" operator="equal">
      <formula>""</formula>
    </cfRule>
    <cfRule type="cellIs" dxfId="106" priority="109" operator="notEqual">
      <formula>"OK"</formula>
    </cfRule>
  </conditionalFormatting>
  <conditionalFormatting sqref="P43">
    <cfRule type="cellIs" dxfId="105" priority="107" operator="greaterThan">
      <formula>0</formula>
    </cfRule>
  </conditionalFormatting>
  <conditionalFormatting sqref="N48">
    <cfRule type="cellIs" dxfId="104" priority="105" operator="equal">
      <formula>""</formula>
    </cfRule>
    <cfRule type="cellIs" dxfId="103" priority="106" operator="notEqual">
      <formula>"OK"</formula>
    </cfRule>
  </conditionalFormatting>
  <conditionalFormatting sqref="P48">
    <cfRule type="cellIs" dxfId="102" priority="104" operator="greaterThan">
      <formula>0</formula>
    </cfRule>
  </conditionalFormatting>
  <conditionalFormatting sqref="N53">
    <cfRule type="cellIs" dxfId="101" priority="102" operator="equal">
      <formula>""</formula>
    </cfRule>
    <cfRule type="cellIs" dxfId="100" priority="103" operator="notEqual">
      <formula>"OK"</formula>
    </cfRule>
  </conditionalFormatting>
  <conditionalFormatting sqref="P53">
    <cfRule type="cellIs" dxfId="99" priority="101" operator="greaterThan">
      <formula>0</formula>
    </cfRule>
  </conditionalFormatting>
  <conditionalFormatting sqref="N56">
    <cfRule type="cellIs" dxfId="98" priority="99" operator="equal">
      <formula>""</formula>
    </cfRule>
    <cfRule type="cellIs" dxfId="97" priority="100" operator="notEqual">
      <formula>"OK"</formula>
    </cfRule>
  </conditionalFormatting>
  <conditionalFormatting sqref="P56">
    <cfRule type="cellIs" dxfId="96" priority="98" operator="greaterThan">
      <formula>0</formula>
    </cfRule>
  </conditionalFormatting>
  <conditionalFormatting sqref="N57">
    <cfRule type="cellIs" dxfId="95" priority="96" operator="equal">
      <formula>""</formula>
    </cfRule>
    <cfRule type="cellIs" dxfId="94" priority="97" operator="notEqual">
      <formula>"OK"</formula>
    </cfRule>
  </conditionalFormatting>
  <conditionalFormatting sqref="P57">
    <cfRule type="cellIs" dxfId="93" priority="95" operator="greaterThan">
      <formula>0</formula>
    </cfRule>
  </conditionalFormatting>
  <conditionalFormatting sqref="N58">
    <cfRule type="cellIs" dxfId="92" priority="93" operator="equal">
      <formula>""</formula>
    </cfRule>
    <cfRule type="cellIs" dxfId="91" priority="94" operator="notEqual">
      <formula>"OK"</formula>
    </cfRule>
  </conditionalFormatting>
  <conditionalFormatting sqref="P58">
    <cfRule type="cellIs" dxfId="90" priority="92" operator="greaterThan">
      <formula>0</formula>
    </cfRule>
  </conditionalFormatting>
  <conditionalFormatting sqref="N59">
    <cfRule type="cellIs" dxfId="89" priority="90" operator="equal">
      <formula>""</formula>
    </cfRule>
    <cfRule type="cellIs" dxfId="88" priority="91" operator="notEqual">
      <formula>"OK"</formula>
    </cfRule>
  </conditionalFormatting>
  <conditionalFormatting sqref="P59">
    <cfRule type="cellIs" dxfId="87" priority="89" operator="greaterThan">
      <formula>0</formula>
    </cfRule>
  </conditionalFormatting>
  <conditionalFormatting sqref="N60">
    <cfRule type="cellIs" dxfId="86" priority="87" operator="equal">
      <formula>""</formula>
    </cfRule>
    <cfRule type="cellIs" dxfId="85" priority="88" operator="notEqual">
      <formula>"OK"</formula>
    </cfRule>
  </conditionalFormatting>
  <conditionalFormatting sqref="P60">
    <cfRule type="cellIs" dxfId="84" priority="86" operator="greaterThan">
      <formula>0</formula>
    </cfRule>
  </conditionalFormatting>
  <conditionalFormatting sqref="N61">
    <cfRule type="cellIs" dxfId="83" priority="84" operator="equal">
      <formula>""</formula>
    </cfRule>
    <cfRule type="cellIs" dxfId="82" priority="85" operator="notEqual">
      <formula>"OK"</formula>
    </cfRule>
  </conditionalFormatting>
  <conditionalFormatting sqref="P61">
    <cfRule type="cellIs" dxfId="81" priority="83" operator="greaterThan">
      <formula>0</formula>
    </cfRule>
  </conditionalFormatting>
  <conditionalFormatting sqref="N62">
    <cfRule type="cellIs" dxfId="80" priority="81" operator="equal">
      <formula>""</formula>
    </cfRule>
    <cfRule type="cellIs" dxfId="79" priority="82" operator="notEqual">
      <formula>"OK"</formula>
    </cfRule>
  </conditionalFormatting>
  <conditionalFormatting sqref="P62">
    <cfRule type="cellIs" dxfId="78" priority="80" operator="greaterThan">
      <formula>0</formula>
    </cfRule>
  </conditionalFormatting>
  <conditionalFormatting sqref="N63">
    <cfRule type="cellIs" dxfId="77" priority="78" operator="equal">
      <formula>""</formula>
    </cfRule>
    <cfRule type="cellIs" dxfId="76" priority="79" operator="notEqual">
      <formula>"OK"</formula>
    </cfRule>
  </conditionalFormatting>
  <conditionalFormatting sqref="P63">
    <cfRule type="cellIs" dxfId="75" priority="77" operator="greaterThan">
      <formula>0</formula>
    </cfRule>
  </conditionalFormatting>
  <conditionalFormatting sqref="N64">
    <cfRule type="cellIs" dxfId="74" priority="75" operator="equal">
      <formula>""</formula>
    </cfRule>
    <cfRule type="cellIs" dxfId="73" priority="76" operator="notEqual">
      <formula>"OK"</formula>
    </cfRule>
  </conditionalFormatting>
  <conditionalFormatting sqref="P64">
    <cfRule type="cellIs" dxfId="72" priority="74" operator="greaterThan">
      <formula>0</formula>
    </cfRule>
  </conditionalFormatting>
  <conditionalFormatting sqref="N65">
    <cfRule type="cellIs" dxfId="71" priority="72" operator="equal">
      <formula>""</formula>
    </cfRule>
    <cfRule type="cellIs" dxfId="70" priority="73" operator="notEqual">
      <formula>"OK"</formula>
    </cfRule>
  </conditionalFormatting>
  <conditionalFormatting sqref="P65">
    <cfRule type="cellIs" dxfId="69" priority="71" operator="greaterThan">
      <formula>0</formula>
    </cfRule>
  </conditionalFormatting>
  <conditionalFormatting sqref="N66">
    <cfRule type="cellIs" dxfId="68" priority="69" operator="equal">
      <formula>""</formula>
    </cfRule>
    <cfRule type="cellIs" dxfId="67" priority="70" operator="notEqual">
      <formula>"OK"</formula>
    </cfRule>
  </conditionalFormatting>
  <conditionalFormatting sqref="P66">
    <cfRule type="cellIs" dxfId="66" priority="68" operator="greaterThan">
      <formula>0</formula>
    </cfRule>
  </conditionalFormatting>
  <conditionalFormatting sqref="N67">
    <cfRule type="cellIs" dxfId="65" priority="66" operator="equal">
      <formula>""</formula>
    </cfRule>
    <cfRule type="cellIs" dxfId="64" priority="67" operator="notEqual">
      <formula>"OK"</formula>
    </cfRule>
  </conditionalFormatting>
  <conditionalFormatting sqref="P67">
    <cfRule type="cellIs" dxfId="63" priority="65" operator="greaterThan">
      <formula>0</formula>
    </cfRule>
  </conditionalFormatting>
  <conditionalFormatting sqref="N68">
    <cfRule type="cellIs" dxfId="62" priority="63" operator="equal">
      <formula>""</formula>
    </cfRule>
    <cfRule type="cellIs" dxfId="61" priority="64" operator="notEqual">
      <formula>"OK"</formula>
    </cfRule>
  </conditionalFormatting>
  <conditionalFormatting sqref="P68">
    <cfRule type="cellIs" dxfId="60" priority="62" operator="greaterThan">
      <formula>0</formula>
    </cfRule>
  </conditionalFormatting>
  <conditionalFormatting sqref="N69">
    <cfRule type="cellIs" dxfId="59" priority="60" operator="equal">
      <formula>""</formula>
    </cfRule>
    <cfRule type="cellIs" dxfId="58" priority="61" operator="notEqual">
      <formula>"OK"</formula>
    </cfRule>
  </conditionalFormatting>
  <conditionalFormatting sqref="P69">
    <cfRule type="cellIs" dxfId="57" priority="59" operator="greaterThan">
      <formula>0</formula>
    </cfRule>
  </conditionalFormatting>
  <conditionalFormatting sqref="N70">
    <cfRule type="cellIs" dxfId="56" priority="57" operator="equal">
      <formula>""</formula>
    </cfRule>
    <cfRule type="cellIs" dxfId="55" priority="58" operator="notEqual">
      <formula>"OK"</formula>
    </cfRule>
  </conditionalFormatting>
  <conditionalFormatting sqref="P70">
    <cfRule type="cellIs" dxfId="54" priority="56" operator="greaterThan">
      <formula>0</formula>
    </cfRule>
  </conditionalFormatting>
  <conditionalFormatting sqref="N71">
    <cfRule type="cellIs" dxfId="53" priority="54" operator="equal">
      <formula>""</formula>
    </cfRule>
    <cfRule type="cellIs" dxfId="52" priority="55" operator="notEqual">
      <formula>"OK"</formula>
    </cfRule>
  </conditionalFormatting>
  <conditionalFormatting sqref="P71">
    <cfRule type="cellIs" dxfId="51" priority="53" operator="greaterThan">
      <formula>0</formula>
    </cfRule>
  </conditionalFormatting>
  <conditionalFormatting sqref="N72">
    <cfRule type="cellIs" dxfId="50" priority="51" operator="equal">
      <formula>""</formula>
    </cfRule>
    <cfRule type="cellIs" dxfId="49" priority="52" operator="notEqual">
      <formula>"OK"</formula>
    </cfRule>
  </conditionalFormatting>
  <conditionalFormatting sqref="P72">
    <cfRule type="cellIs" dxfId="48" priority="50" operator="greaterThan">
      <formula>0</formula>
    </cfRule>
  </conditionalFormatting>
  <conditionalFormatting sqref="N73">
    <cfRule type="cellIs" dxfId="47" priority="48" operator="equal">
      <formula>""</formula>
    </cfRule>
    <cfRule type="cellIs" dxfId="46" priority="49" operator="notEqual">
      <formula>"OK"</formula>
    </cfRule>
  </conditionalFormatting>
  <conditionalFormatting sqref="P73">
    <cfRule type="cellIs" dxfId="45" priority="47" operator="greaterThan">
      <formula>0</formula>
    </cfRule>
  </conditionalFormatting>
  <conditionalFormatting sqref="N74">
    <cfRule type="cellIs" dxfId="44" priority="45" operator="equal">
      <formula>""</formula>
    </cfRule>
    <cfRule type="cellIs" dxfId="43" priority="46" operator="notEqual">
      <formula>"OK"</formula>
    </cfRule>
  </conditionalFormatting>
  <conditionalFormatting sqref="P74">
    <cfRule type="cellIs" dxfId="42" priority="44" operator="greaterThan">
      <formula>0</formula>
    </cfRule>
  </conditionalFormatting>
  <conditionalFormatting sqref="N75">
    <cfRule type="cellIs" dxfId="41" priority="42" operator="equal">
      <formula>""</formula>
    </cfRule>
    <cfRule type="cellIs" dxfId="40" priority="43" operator="notEqual">
      <formula>"OK"</formula>
    </cfRule>
  </conditionalFormatting>
  <conditionalFormatting sqref="P75">
    <cfRule type="cellIs" dxfId="39" priority="41" operator="greaterThan">
      <formula>0</formula>
    </cfRule>
  </conditionalFormatting>
  <conditionalFormatting sqref="N76">
    <cfRule type="cellIs" dxfId="38" priority="39" operator="equal">
      <formula>""</formula>
    </cfRule>
    <cfRule type="cellIs" dxfId="37" priority="40" operator="notEqual">
      <formula>"OK"</formula>
    </cfRule>
  </conditionalFormatting>
  <conditionalFormatting sqref="P76">
    <cfRule type="cellIs" dxfId="36" priority="38" operator="greaterThan">
      <formula>0</formula>
    </cfRule>
  </conditionalFormatting>
  <conditionalFormatting sqref="N77">
    <cfRule type="cellIs" dxfId="35" priority="36" operator="equal">
      <formula>""</formula>
    </cfRule>
    <cfRule type="cellIs" dxfId="34" priority="37" operator="notEqual">
      <formula>"OK"</formula>
    </cfRule>
  </conditionalFormatting>
  <conditionalFormatting sqref="P77">
    <cfRule type="cellIs" dxfId="33" priority="35" operator="greaterThan">
      <formula>0</formula>
    </cfRule>
  </conditionalFormatting>
  <conditionalFormatting sqref="N78">
    <cfRule type="cellIs" dxfId="32" priority="33" operator="equal">
      <formula>""</formula>
    </cfRule>
    <cfRule type="cellIs" dxfId="31" priority="34" operator="notEqual">
      <formula>"OK"</formula>
    </cfRule>
  </conditionalFormatting>
  <conditionalFormatting sqref="P78">
    <cfRule type="cellIs" dxfId="30" priority="32" operator="greaterThan">
      <formula>0</formula>
    </cfRule>
  </conditionalFormatting>
  <conditionalFormatting sqref="N79">
    <cfRule type="cellIs" dxfId="29" priority="30" operator="equal">
      <formula>""</formula>
    </cfRule>
    <cfRule type="cellIs" dxfId="28" priority="31" operator="notEqual">
      <formula>"OK"</formula>
    </cfRule>
  </conditionalFormatting>
  <conditionalFormatting sqref="P79">
    <cfRule type="cellIs" dxfId="27" priority="29" operator="greaterThan">
      <formula>0</formula>
    </cfRule>
  </conditionalFormatting>
  <conditionalFormatting sqref="N80">
    <cfRule type="cellIs" dxfId="26" priority="27" operator="equal">
      <formula>""</formula>
    </cfRule>
    <cfRule type="cellIs" dxfId="25" priority="28" operator="notEqual">
      <formula>"OK"</formula>
    </cfRule>
  </conditionalFormatting>
  <conditionalFormatting sqref="P80">
    <cfRule type="cellIs" dxfId="24" priority="26" operator="greaterThan">
      <formula>0</formula>
    </cfRule>
  </conditionalFormatting>
  <conditionalFormatting sqref="N81">
    <cfRule type="cellIs" dxfId="23" priority="24" operator="equal">
      <formula>""</formula>
    </cfRule>
    <cfRule type="cellIs" dxfId="22" priority="25" operator="notEqual">
      <formula>"OK"</formula>
    </cfRule>
  </conditionalFormatting>
  <conditionalFormatting sqref="P81">
    <cfRule type="cellIs" dxfId="21" priority="23" operator="greaterThan">
      <formula>0</formula>
    </cfRule>
  </conditionalFormatting>
  <conditionalFormatting sqref="N82">
    <cfRule type="cellIs" dxfId="20" priority="21" operator="equal">
      <formula>""</formula>
    </cfRule>
    <cfRule type="cellIs" dxfId="19" priority="22" operator="notEqual">
      <formula>"OK"</formula>
    </cfRule>
  </conditionalFormatting>
  <conditionalFormatting sqref="P82">
    <cfRule type="cellIs" dxfId="18" priority="20" operator="greaterThan">
      <formula>0</formula>
    </cfRule>
  </conditionalFormatting>
  <conditionalFormatting sqref="O87">
    <cfRule type="cellIs" dxfId="17" priority="16" operator="equal">
      <formula>""</formula>
    </cfRule>
    <cfRule type="cellIs" dxfId="16" priority="17" operator="notEqual">
      <formula>"OK"</formula>
    </cfRule>
  </conditionalFormatting>
  <conditionalFormatting sqref="Q87">
    <cfRule type="cellIs" dxfId="15" priority="14" operator="equal">
      <formula>""</formula>
    </cfRule>
    <cfRule type="cellIs" dxfId="14" priority="15" operator="notEqual">
      <formula>"OK"</formula>
    </cfRule>
  </conditionalFormatting>
  <conditionalFormatting sqref="Q87">
    <cfRule type="cellIs" dxfId="13" priority="13" operator="greaterThan">
      <formula>0</formula>
    </cfRule>
  </conditionalFormatting>
  <conditionalFormatting sqref="F87:G87">
    <cfRule type="notContainsBlanks" dxfId="12" priority="18">
      <formula>LEN(TRIM(F87))&gt;0</formula>
    </cfRule>
  </conditionalFormatting>
  <conditionalFormatting sqref="O120">
    <cfRule type="cellIs" dxfId="11" priority="11" operator="equal">
      <formula>""</formula>
    </cfRule>
    <cfRule type="cellIs" dxfId="10" priority="12" operator="notEqual">
      <formula>"OK"</formula>
    </cfRule>
  </conditionalFormatting>
  <conditionalFormatting sqref="Q120">
    <cfRule type="cellIs" dxfId="9" priority="9" operator="equal">
      <formula>""</formula>
    </cfRule>
    <cfRule type="cellIs" dxfId="8" priority="10" operator="notEqual">
      <formula>"OK"</formula>
    </cfRule>
  </conditionalFormatting>
  <conditionalFormatting sqref="Q120">
    <cfRule type="cellIs" dxfId="7" priority="8" operator="greaterThan">
      <formula>0</formula>
    </cfRule>
  </conditionalFormatting>
  <conditionalFormatting sqref="F120:L120">
    <cfRule type="notContainsBlanks" dxfId="6" priority="7">
      <formula>LEN(TRIM(F120))&gt;0</formula>
    </cfRule>
  </conditionalFormatting>
  <conditionalFormatting sqref="D114">
    <cfRule type="notContainsBlanks" dxfId="5" priority="6">
      <formula>LEN(TRIM(D114))&gt;0</formula>
    </cfRule>
  </conditionalFormatting>
  <conditionalFormatting sqref="O114">
    <cfRule type="cellIs" dxfId="4" priority="4" operator="equal">
      <formula>""</formula>
    </cfRule>
    <cfRule type="cellIs" dxfId="3" priority="5" operator="notEqual">
      <formula>"OK"</formula>
    </cfRule>
  </conditionalFormatting>
  <conditionalFormatting sqref="Q114">
    <cfRule type="cellIs" dxfId="2" priority="2" operator="equal">
      <formula>""</formula>
    </cfRule>
    <cfRule type="cellIs" dxfId="1" priority="3" operator="notEqual">
      <formula>"OK"</formula>
    </cfRule>
  </conditionalFormatting>
  <conditionalFormatting sqref="Q114">
    <cfRule type="cellIs" dxfId="0" priority="1" operator="greaterThan">
      <formula>0</formula>
    </cfRule>
  </conditionalFormatting>
  <pageMargins left="0.25" right="0.25" top="0.75" bottom="0.75" header="0.3" footer="0.3"/>
  <pageSetup paperSize="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Arkusz1!$C$9:$C$15</xm:f>
          </x14:formula1>
          <xm:sqref>F120:L120</xm:sqref>
        </x14:dataValidation>
        <x14:dataValidation type="list" allowBlank="1" showInputMessage="1" showErrorMessage="1">
          <x14:formula1>
            <xm:f>Arkusz1!$A$9:$A$10</xm:f>
          </x14:formula1>
          <xm:sqref>F87:G87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C15"/>
  <sheetViews>
    <sheetView workbookViewId="0">
      <selection activeCell="A8" sqref="A8:C15"/>
    </sheetView>
  </sheetViews>
  <sheetFormatPr defaultRowHeight="12.75" x14ac:dyDescent="0.2"/>
  <cols>
    <col min="1" max="16384" width="9.140625" style="55"/>
  </cols>
  <sheetData>
    <row r="9" spans="1:3" x14ac:dyDescent="0.2">
      <c r="A9" s="55" t="s">
        <v>140</v>
      </c>
      <c r="C9" s="55" t="s">
        <v>141</v>
      </c>
    </row>
    <row r="10" spans="1:3" x14ac:dyDescent="0.2">
      <c r="A10" s="55" t="s">
        <v>142</v>
      </c>
      <c r="C10" s="55" t="s">
        <v>143</v>
      </c>
    </row>
    <row r="11" spans="1:3" x14ac:dyDescent="0.2">
      <c r="C11" s="55" t="s">
        <v>144</v>
      </c>
    </row>
    <row r="12" spans="1:3" x14ac:dyDescent="0.2">
      <c r="C12" s="55" t="s">
        <v>145</v>
      </c>
    </row>
    <row r="13" spans="1:3" x14ac:dyDescent="0.2">
      <c r="C13" s="55" t="s">
        <v>146</v>
      </c>
    </row>
    <row r="14" spans="1:3" x14ac:dyDescent="0.2">
      <c r="C14" s="55" t="s">
        <v>147</v>
      </c>
    </row>
    <row r="15" spans="1:3" x14ac:dyDescent="0.2">
      <c r="C15" s="55" t="s">
        <v>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dcterms:created xsi:type="dcterms:W3CDTF">2022-10-20T12:05:58Z</dcterms:created>
  <dcterms:modified xsi:type="dcterms:W3CDTF">2022-11-09T12:46:55Z</dcterms:modified>
</cp:coreProperties>
</file>