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lo\Desktop\plocha\UNB\Komplexná rekonštrukcia chladenia centrálnych\"/>
    </mc:Choice>
  </mc:AlternateContent>
  <xr:revisionPtr revIDLastSave="0" documentId="13_ncr:1_{53F71D13-A921-4689-9895-10C5BC7414B5}" xr6:coauthVersionLast="36" xr6:coauthVersionMax="36" xr10:uidLastSave="{00000000-0000-0000-0000-000000000000}"/>
  <bookViews>
    <workbookView xWindow="0" yWindow="0" windowWidth="28800" windowHeight="11625" tabRatio="500" firstSheet="6" activeTab="11" xr2:uid="{00000000-000D-0000-FFFF-FFFF00000000}"/>
  </bookViews>
  <sheets>
    <sheet name="Rekapitulácia" sheetId="1" r:id="rId1"/>
    <sheet name="Demontaz" sheetId="2" r:id="rId2"/>
    <sheet name="Stavebne_prace" sheetId="3" r:id="rId3"/>
    <sheet name="Nové zariadenia" sheetId="4" r:id="rId4"/>
    <sheet name="Potrubna_trasa_ R134A" sheetId="5" r:id="rId5"/>
    <sheet name="Potrubna_trasa_VODA" sheetId="6" r:id="rId6"/>
    <sheet name="Armatury_VODA" sheetId="7" r:id="rId7"/>
    <sheet name="MaR" sheetId="8" r:id="rId8"/>
    <sheet name="Silnoprúdove rozvody" sheetId="9" r:id="rId9"/>
    <sheet name="Statika - ocelove konstrukcie" sheetId="10" r:id="rId10"/>
    <sheet name="Havarijne_vetranie" sheetId="11" r:id="rId11"/>
    <sheet name="Ostatné" sheetId="12" r:id="rId12"/>
  </sheets>
  <definedNames>
    <definedName name="_xlnm.Print_Area" localSheetId="6">Armatury_VODA!$A$1:$L$57</definedName>
    <definedName name="_xlnm.Print_Area" localSheetId="1">Demontaz!$A$1:$L$37</definedName>
    <definedName name="_xlnm.Print_Area" localSheetId="10">Havarijne_vetranie!$A$1:$L$57</definedName>
    <definedName name="_xlnm.Print_Area" localSheetId="7">MaR!$A$1:$L$18</definedName>
    <definedName name="_xlnm.Print_Area" localSheetId="3">'Nové zariadenia'!$A$1:$L$182</definedName>
    <definedName name="_xlnm.Print_Area" localSheetId="11">Ostatné!$A$1:$L$41</definedName>
    <definedName name="_xlnm.Print_Area" localSheetId="4">'Potrubna_trasa_ R134A'!$A$1:$L$75</definedName>
    <definedName name="_xlnm.Print_Area" localSheetId="5">Potrubna_trasa_VODA!$A$1:$L$83</definedName>
    <definedName name="_xlnm.Print_Area" localSheetId="0">Rekapitulácia!$A$1:$I$35</definedName>
    <definedName name="_xlnm.Print_Area" localSheetId="8">'Silnoprúdove rozvody'!$A$1:$L$18</definedName>
    <definedName name="_xlnm.Print_Area" localSheetId="9">'Statika - ocelove konstrukcie'!$A$1:$L$14</definedName>
    <definedName name="_xlnm.Print_Area" localSheetId="2">Stavebne_prace!$A$1:$L$25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38" i="12" l="1"/>
  <c r="J38" i="12"/>
  <c r="L38" i="12" s="1"/>
  <c r="K36" i="12"/>
  <c r="L36" i="12" s="1"/>
  <c r="J36" i="12"/>
  <c r="L34" i="12"/>
  <c r="K34" i="12"/>
  <c r="J34" i="12"/>
  <c r="K32" i="12"/>
  <c r="L32" i="12" s="1"/>
  <c r="J32" i="12"/>
  <c r="K30" i="12"/>
  <c r="J30" i="12"/>
  <c r="L30" i="12" s="1"/>
  <c r="K28" i="12"/>
  <c r="L28" i="12" s="1"/>
  <c r="J28" i="12"/>
  <c r="L26" i="12"/>
  <c r="K26" i="12"/>
  <c r="J26" i="12"/>
  <c r="K24" i="12"/>
  <c r="L24" i="12" s="1"/>
  <c r="J24" i="12"/>
  <c r="K22" i="12"/>
  <c r="J22" i="12"/>
  <c r="L22" i="12" s="1"/>
  <c r="K20" i="12"/>
  <c r="L20" i="12" s="1"/>
  <c r="J20" i="12"/>
  <c r="L18" i="12"/>
  <c r="K18" i="12"/>
  <c r="J18" i="12"/>
  <c r="K16" i="12"/>
  <c r="J16" i="12"/>
  <c r="K14" i="12"/>
  <c r="J14" i="12"/>
  <c r="L14" i="12" s="1"/>
  <c r="K12" i="12"/>
  <c r="L12" i="12" s="1"/>
  <c r="J12" i="12"/>
  <c r="L10" i="12"/>
  <c r="K10" i="12"/>
  <c r="J10" i="12"/>
  <c r="K42" i="11"/>
  <c r="J42" i="11"/>
  <c r="L42" i="11" s="1"/>
  <c r="K40" i="11"/>
  <c r="L40" i="11" s="1"/>
  <c r="J40" i="11"/>
  <c r="L39" i="11"/>
  <c r="K39" i="11"/>
  <c r="J39" i="11"/>
  <c r="K36" i="11"/>
  <c r="L36" i="11" s="1"/>
  <c r="J36" i="11"/>
  <c r="K33" i="11"/>
  <c r="J33" i="11"/>
  <c r="L33" i="11" s="1"/>
  <c r="K32" i="11"/>
  <c r="L32" i="11" s="1"/>
  <c r="J32" i="11"/>
  <c r="L29" i="11"/>
  <c r="K29" i="11"/>
  <c r="J29" i="11"/>
  <c r="K26" i="11"/>
  <c r="L26" i="11" s="1"/>
  <c r="J26" i="11"/>
  <c r="K23" i="11"/>
  <c r="J23" i="11"/>
  <c r="L23" i="11" s="1"/>
  <c r="K21" i="11"/>
  <c r="L21" i="11" s="1"/>
  <c r="J21" i="11"/>
  <c r="L14" i="11"/>
  <c r="K14" i="11"/>
  <c r="J14" i="11"/>
  <c r="K11" i="11"/>
  <c r="L11" i="11" s="1"/>
  <c r="J11" i="11"/>
  <c r="J14" i="10"/>
  <c r="K11" i="10"/>
  <c r="K14" i="10" s="1"/>
  <c r="J11" i="10"/>
  <c r="K15" i="9"/>
  <c r="L15" i="9" s="1"/>
  <c r="J15" i="9"/>
  <c r="K14" i="9"/>
  <c r="J14" i="9"/>
  <c r="L14" i="9" s="1"/>
  <c r="K13" i="9"/>
  <c r="L13" i="9" s="1"/>
  <c r="J13" i="9"/>
  <c r="L12" i="9"/>
  <c r="K12" i="9"/>
  <c r="J12" i="9"/>
  <c r="J18" i="9" s="1"/>
  <c r="E23" i="1" s="1"/>
  <c r="K11" i="9"/>
  <c r="J11" i="9"/>
  <c r="K15" i="8"/>
  <c r="L15" i="8" s="1"/>
  <c r="J15" i="8"/>
  <c r="L14" i="8"/>
  <c r="K14" i="8"/>
  <c r="J14" i="8"/>
  <c r="K13" i="8"/>
  <c r="L13" i="8" s="1"/>
  <c r="J13" i="8"/>
  <c r="K12" i="8"/>
  <c r="J12" i="8"/>
  <c r="L12" i="8" s="1"/>
  <c r="K11" i="8"/>
  <c r="K18" i="8" s="1"/>
  <c r="F25" i="1" s="1"/>
  <c r="J11" i="8"/>
  <c r="L10" i="8"/>
  <c r="K10" i="8"/>
  <c r="J10" i="8"/>
  <c r="K54" i="7"/>
  <c r="J54" i="7"/>
  <c r="L54" i="7" s="1"/>
  <c r="K51" i="7"/>
  <c r="L51" i="7" s="1"/>
  <c r="J51" i="7"/>
  <c r="L49" i="7"/>
  <c r="K49" i="7"/>
  <c r="J49" i="7"/>
  <c r="K48" i="7"/>
  <c r="L48" i="7" s="1"/>
  <c r="J48" i="7"/>
  <c r="K47" i="7"/>
  <c r="J47" i="7"/>
  <c r="L47" i="7" s="1"/>
  <c r="K45" i="7"/>
  <c r="L45" i="7" s="1"/>
  <c r="J45" i="7"/>
  <c r="L44" i="7"/>
  <c r="K44" i="7"/>
  <c r="J44" i="7"/>
  <c r="J43" i="7"/>
  <c r="L41" i="7"/>
  <c r="K41" i="7"/>
  <c r="J41" i="7"/>
  <c r="K38" i="7"/>
  <c r="L38" i="7" s="1"/>
  <c r="J38" i="7"/>
  <c r="K37" i="7"/>
  <c r="J37" i="7"/>
  <c r="L37" i="7" s="1"/>
  <c r="K36" i="7"/>
  <c r="L36" i="7" s="1"/>
  <c r="J36" i="7"/>
  <c r="L33" i="7"/>
  <c r="K33" i="7"/>
  <c r="J33" i="7"/>
  <c r="K32" i="7"/>
  <c r="L32" i="7" s="1"/>
  <c r="J32" i="7"/>
  <c r="K31" i="7"/>
  <c r="J31" i="7"/>
  <c r="L31" i="7" s="1"/>
  <c r="K30" i="7"/>
  <c r="L30" i="7" s="1"/>
  <c r="J30" i="7"/>
  <c r="K27" i="7"/>
  <c r="J27" i="7"/>
  <c r="L27" i="7" s="1"/>
  <c r="K26" i="7"/>
  <c r="L26" i="7" s="1"/>
  <c r="J26" i="7"/>
  <c r="K23" i="7"/>
  <c r="J23" i="7"/>
  <c r="L23" i="7" s="1"/>
  <c r="K20" i="7"/>
  <c r="L20" i="7" s="1"/>
  <c r="J20" i="7"/>
  <c r="L17" i="7"/>
  <c r="K17" i="7"/>
  <c r="J17" i="7"/>
  <c r="K16" i="7"/>
  <c r="L16" i="7" s="1"/>
  <c r="J16" i="7"/>
  <c r="L15" i="7"/>
  <c r="K15" i="7"/>
  <c r="J15" i="7"/>
  <c r="K14" i="7"/>
  <c r="L14" i="7" s="1"/>
  <c r="J14" i="7"/>
  <c r="J57" i="7" s="1"/>
  <c r="E21" i="1" s="1"/>
  <c r="K80" i="6"/>
  <c r="L80" i="6" s="1"/>
  <c r="J80" i="6"/>
  <c r="K79" i="6"/>
  <c r="J79" i="6"/>
  <c r="L79" i="6" s="1"/>
  <c r="K78" i="6"/>
  <c r="L78" i="6" s="1"/>
  <c r="J78" i="6"/>
  <c r="K77" i="6"/>
  <c r="J77" i="6"/>
  <c r="L77" i="6" s="1"/>
  <c r="K76" i="6"/>
  <c r="L76" i="6" s="1"/>
  <c r="J76" i="6"/>
  <c r="L75" i="6"/>
  <c r="K75" i="6"/>
  <c r="J75" i="6"/>
  <c r="K72" i="6"/>
  <c r="L72" i="6" s="1"/>
  <c r="J72" i="6"/>
  <c r="L71" i="6"/>
  <c r="K71" i="6"/>
  <c r="J71" i="6"/>
  <c r="K69" i="6"/>
  <c r="L69" i="6" s="1"/>
  <c r="J69" i="6"/>
  <c r="K68" i="6"/>
  <c r="J68" i="6"/>
  <c r="L68" i="6" s="1"/>
  <c r="K67" i="6"/>
  <c r="L67" i="6" s="1"/>
  <c r="J67" i="6"/>
  <c r="J66" i="6"/>
  <c r="G66" i="6"/>
  <c r="K66" i="6" s="1"/>
  <c r="L66" i="6" s="1"/>
  <c r="K65" i="6"/>
  <c r="J65" i="6"/>
  <c r="L65" i="6" s="1"/>
  <c r="K64" i="6"/>
  <c r="L64" i="6" s="1"/>
  <c r="J64" i="6"/>
  <c r="K62" i="6"/>
  <c r="J62" i="6"/>
  <c r="L62" i="6" s="1"/>
  <c r="K61" i="6"/>
  <c r="L61" i="6" s="1"/>
  <c r="J61" i="6"/>
  <c r="L60" i="6"/>
  <c r="K60" i="6"/>
  <c r="J60" i="6"/>
  <c r="G59" i="6"/>
  <c r="J59" i="6" s="1"/>
  <c r="K58" i="6"/>
  <c r="L58" i="6" s="1"/>
  <c r="J58" i="6"/>
  <c r="K57" i="6"/>
  <c r="J57" i="6"/>
  <c r="L57" i="6" s="1"/>
  <c r="K55" i="6"/>
  <c r="L55" i="6" s="1"/>
  <c r="J55" i="6"/>
  <c r="L54" i="6"/>
  <c r="K54" i="6"/>
  <c r="J54" i="6"/>
  <c r="K53" i="6"/>
  <c r="L53" i="6" s="1"/>
  <c r="J53" i="6"/>
  <c r="L51" i="6"/>
  <c r="K51" i="6"/>
  <c r="J51" i="6"/>
  <c r="K50" i="6"/>
  <c r="L50" i="6" s="1"/>
  <c r="J50" i="6"/>
  <c r="K49" i="6"/>
  <c r="J49" i="6"/>
  <c r="L49" i="6" s="1"/>
  <c r="K48" i="6"/>
  <c r="L48" i="6" s="1"/>
  <c r="J48" i="6"/>
  <c r="K47" i="6"/>
  <c r="J47" i="6"/>
  <c r="L47" i="6" s="1"/>
  <c r="K46" i="6"/>
  <c r="L46" i="6" s="1"/>
  <c r="J46" i="6"/>
  <c r="L45" i="6"/>
  <c r="K45" i="6"/>
  <c r="J45" i="6"/>
  <c r="K40" i="6"/>
  <c r="L40" i="6" s="1"/>
  <c r="J40" i="6"/>
  <c r="L39" i="6"/>
  <c r="K39" i="6"/>
  <c r="J39" i="6"/>
  <c r="K35" i="6"/>
  <c r="L35" i="6" s="1"/>
  <c r="J35" i="6"/>
  <c r="K33" i="6"/>
  <c r="J33" i="6"/>
  <c r="L33" i="6" s="1"/>
  <c r="K30" i="6"/>
  <c r="L30" i="6" s="1"/>
  <c r="J30" i="6"/>
  <c r="K29" i="6"/>
  <c r="J29" i="6"/>
  <c r="L29" i="6" s="1"/>
  <c r="K28" i="6"/>
  <c r="L28" i="6" s="1"/>
  <c r="J28" i="6"/>
  <c r="L27" i="6"/>
  <c r="K27" i="6"/>
  <c r="J27" i="6"/>
  <c r="K26" i="6"/>
  <c r="L26" i="6" s="1"/>
  <c r="J26" i="6"/>
  <c r="L25" i="6"/>
  <c r="K25" i="6"/>
  <c r="J25" i="6"/>
  <c r="K24" i="6"/>
  <c r="L24" i="6" s="1"/>
  <c r="J24" i="6"/>
  <c r="K23" i="6"/>
  <c r="J23" i="6"/>
  <c r="L23" i="6" s="1"/>
  <c r="K20" i="6"/>
  <c r="L20" i="6" s="1"/>
  <c r="J20" i="6"/>
  <c r="K19" i="6"/>
  <c r="J19" i="6"/>
  <c r="L19" i="6" s="1"/>
  <c r="K18" i="6"/>
  <c r="L18" i="6" s="1"/>
  <c r="J18" i="6"/>
  <c r="L17" i="6"/>
  <c r="K17" i="6"/>
  <c r="J17" i="6"/>
  <c r="G16" i="6"/>
  <c r="J16" i="6" s="1"/>
  <c r="K15" i="6"/>
  <c r="L15" i="6" s="1"/>
  <c r="J15" i="6"/>
  <c r="K14" i="6"/>
  <c r="J14" i="6"/>
  <c r="J83" i="6" s="1"/>
  <c r="E19" i="1" s="1"/>
  <c r="K71" i="5"/>
  <c r="J71" i="5"/>
  <c r="L71" i="5" s="1"/>
  <c r="K69" i="5"/>
  <c r="L69" i="5" s="1"/>
  <c r="J69" i="5"/>
  <c r="L67" i="5"/>
  <c r="K67" i="5"/>
  <c r="J67" i="5"/>
  <c r="K66" i="5"/>
  <c r="L66" i="5" s="1"/>
  <c r="J66" i="5"/>
  <c r="L64" i="5"/>
  <c r="K64" i="5"/>
  <c r="J64" i="5"/>
  <c r="K63" i="5"/>
  <c r="L63" i="5" s="1"/>
  <c r="J63" i="5"/>
  <c r="K62" i="5"/>
  <c r="J62" i="5"/>
  <c r="L62" i="5" s="1"/>
  <c r="K61" i="5"/>
  <c r="L61" i="5" s="1"/>
  <c r="J61" i="5"/>
  <c r="K60" i="5"/>
  <c r="J60" i="5"/>
  <c r="L60" i="5" s="1"/>
  <c r="K59" i="5"/>
  <c r="L59" i="5" s="1"/>
  <c r="J59" i="5"/>
  <c r="L53" i="5"/>
  <c r="K53" i="5"/>
  <c r="J53" i="5"/>
  <c r="G52" i="5"/>
  <c r="J52" i="5" s="1"/>
  <c r="K51" i="5"/>
  <c r="L51" i="5" s="1"/>
  <c r="J51" i="5"/>
  <c r="K50" i="5"/>
  <c r="J50" i="5"/>
  <c r="L50" i="5" s="1"/>
  <c r="K47" i="5"/>
  <c r="L47" i="5" s="1"/>
  <c r="J47" i="5"/>
  <c r="L46" i="5"/>
  <c r="K46" i="5"/>
  <c r="J46" i="5"/>
  <c r="G42" i="5"/>
  <c r="K42" i="5" s="1"/>
  <c r="K41" i="5"/>
  <c r="L41" i="5" s="1"/>
  <c r="J41" i="5"/>
  <c r="K40" i="5"/>
  <c r="J40" i="5"/>
  <c r="L40" i="5" s="1"/>
  <c r="L39" i="5"/>
  <c r="K39" i="5"/>
  <c r="J39" i="5"/>
  <c r="L36" i="5"/>
  <c r="K36" i="5"/>
  <c r="J36" i="5"/>
  <c r="K35" i="5"/>
  <c r="J35" i="5"/>
  <c r="K34" i="5"/>
  <c r="J34" i="5"/>
  <c r="L34" i="5" s="1"/>
  <c r="L33" i="5"/>
  <c r="K33" i="5"/>
  <c r="J33" i="5"/>
  <c r="K32" i="5"/>
  <c r="L32" i="5" s="1"/>
  <c r="J32" i="5"/>
  <c r="K29" i="5"/>
  <c r="J29" i="5"/>
  <c r="L28" i="5"/>
  <c r="K28" i="5"/>
  <c r="J28" i="5"/>
  <c r="K27" i="5"/>
  <c r="L27" i="5" s="1"/>
  <c r="J27" i="5"/>
  <c r="K26" i="5"/>
  <c r="L26" i="5" s="1"/>
  <c r="J26" i="5"/>
  <c r="K23" i="5"/>
  <c r="L23" i="5" s="1"/>
  <c r="J23" i="5"/>
  <c r="L22" i="5"/>
  <c r="K22" i="5"/>
  <c r="J22" i="5"/>
  <c r="K21" i="5"/>
  <c r="L21" i="5" s="1"/>
  <c r="J21" i="5"/>
  <c r="K20" i="5"/>
  <c r="J20" i="5"/>
  <c r="L20" i="5" s="1"/>
  <c r="K19" i="5"/>
  <c r="L19" i="5" s="1"/>
  <c r="J19" i="5"/>
  <c r="G16" i="5"/>
  <c r="K16" i="5" s="1"/>
  <c r="G15" i="5"/>
  <c r="K15" i="5" s="1"/>
  <c r="L14" i="5"/>
  <c r="K14" i="5"/>
  <c r="J14" i="5"/>
  <c r="K13" i="5"/>
  <c r="L13" i="5" s="1"/>
  <c r="J13" i="5"/>
  <c r="K12" i="5"/>
  <c r="J12" i="5"/>
  <c r="L172" i="4"/>
  <c r="K172" i="4"/>
  <c r="J172" i="4"/>
  <c r="K169" i="4"/>
  <c r="L169" i="4" s="1"/>
  <c r="J169" i="4"/>
  <c r="K160" i="4"/>
  <c r="J160" i="4"/>
  <c r="L160" i="4" s="1"/>
  <c r="K157" i="4"/>
  <c r="L157" i="4" s="1"/>
  <c r="J157" i="4"/>
  <c r="K145" i="4"/>
  <c r="J145" i="4"/>
  <c r="L145" i="4" s="1"/>
  <c r="L143" i="4"/>
  <c r="K143" i="4"/>
  <c r="J143" i="4"/>
  <c r="L130" i="4"/>
  <c r="K130" i="4"/>
  <c r="J130" i="4"/>
  <c r="K127" i="4"/>
  <c r="J127" i="4"/>
  <c r="K114" i="4"/>
  <c r="J114" i="4"/>
  <c r="L114" i="4" s="1"/>
  <c r="L109" i="4"/>
  <c r="J109" i="4"/>
  <c r="J103" i="4"/>
  <c r="L103" i="4" s="1"/>
  <c r="K101" i="4"/>
  <c r="L101" i="4" s="1"/>
  <c r="J101" i="4"/>
  <c r="K100" i="4"/>
  <c r="L100" i="4" s="1"/>
  <c r="J100" i="4"/>
  <c r="K83" i="4"/>
  <c r="L83" i="4" s="1"/>
  <c r="J83" i="4"/>
  <c r="L80" i="4"/>
  <c r="K80" i="4"/>
  <c r="J80" i="4"/>
  <c r="K79" i="4"/>
  <c r="L79" i="4" s="1"/>
  <c r="J79" i="4"/>
  <c r="K62" i="4"/>
  <c r="J62" i="4"/>
  <c r="L62" i="4" s="1"/>
  <c r="K60" i="4"/>
  <c r="L60" i="4" s="1"/>
  <c r="J60" i="4"/>
  <c r="K59" i="4"/>
  <c r="J59" i="4"/>
  <c r="L59" i="4" s="1"/>
  <c r="L36" i="4"/>
  <c r="J36" i="4"/>
  <c r="K33" i="4"/>
  <c r="J33" i="4"/>
  <c r="K32" i="4"/>
  <c r="J32" i="4"/>
  <c r="L32" i="4" s="1"/>
  <c r="L9" i="4"/>
  <c r="J9" i="4"/>
  <c r="J182" i="4" s="1"/>
  <c r="E15" i="1" s="1"/>
  <c r="L22" i="3"/>
  <c r="K22" i="3"/>
  <c r="J22" i="3"/>
  <c r="K19" i="3"/>
  <c r="L19" i="3" s="1"/>
  <c r="J19" i="3"/>
  <c r="K16" i="3"/>
  <c r="L16" i="3" s="1"/>
  <c r="J16" i="3"/>
  <c r="J25" i="3" s="1"/>
  <c r="E13" i="1" s="1"/>
  <c r="K14" i="3"/>
  <c r="L14" i="3" s="1"/>
  <c r="J14" i="3"/>
  <c r="L11" i="3"/>
  <c r="K11" i="3"/>
  <c r="J11" i="3"/>
  <c r="L30" i="2"/>
  <c r="K30" i="2"/>
  <c r="J30" i="2"/>
  <c r="K24" i="2"/>
  <c r="J24" i="2"/>
  <c r="K18" i="2"/>
  <c r="J18" i="2"/>
  <c r="L18" i="2" s="1"/>
  <c r="L11" i="2"/>
  <c r="K11" i="2"/>
  <c r="J11" i="2"/>
  <c r="F27" i="1"/>
  <c r="G27" i="1" s="1"/>
  <c r="E27" i="1"/>
  <c r="L37" i="2" l="1"/>
  <c r="G43" i="5"/>
  <c r="L11" i="9"/>
  <c r="L18" i="9" s="1"/>
  <c r="K18" i="9"/>
  <c r="F23" i="1" s="1"/>
  <c r="G23" i="1" s="1"/>
  <c r="L41" i="12"/>
  <c r="L24" i="2"/>
  <c r="L25" i="3"/>
  <c r="L33" i="4"/>
  <c r="L182" i="4" s="1"/>
  <c r="J16" i="5"/>
  <c r="L16" i="5" s="1"/>
  <c r="L35" i="5"/>
  <c r="K57" i="11"/>
  <c r="F29" i="1" s="1"/>
  <c r="J37" i="2"/>
  <c r="E11" i="1" s="1"/>
  <c r="K25" i="3"/>
  <c r="F13" i="1" s="1"/>
  <c r="G13" i="1" s="1"/>
  <c r="L12" i="5"/>
  <c r="J15" i="5"/>
  <c r="L15" i="5" s="1"/>
  <c r="L29" i="5"/>
  <c r="J42" i="5"/>
  <c r="L42" i="5" s="1"/>
  <c r="K52" i="5"/>
  <c r="L52" i="5" s="1"/>
  <c r="L14" i="6"/>
  <c r="K16" i="6"/>
  <c r="L16" i="6" s="1"/>
  <c r="K59" i="6"/>
  <c r="L59" i="6" s="1"/>
  <c r="J18" i="8"/>
  <c r="E25" i="1" s="1"/>
  <c r="G25" i="1" s="1"/>
  <c r="J57" i="11"/>
  <c r="E29" i="1" s="1"/>
  <c r="J41" i="12"/>
  <c r="E31" i="1" s="1"/>
  <c r="L16" i="12"/>
  <c r="K41" i="12"/>
  <c r="F31" i="1" s="1"/>
  <c r="K37" i="2"/>
  <c r="F11" i="1" s="1"/>
  <c r="L127" i="4"/>
  <c r="L57" i="7"/>
  <c r="K182" i="4"/>
  <c r="F15" i="1" s="1"/>
  <c r="G15" i="1" s="1"/>
  <c r="K57" i="7"/>
  <c r="F21" i="1" s="1"/>
  <c r="G21" i="1" s="1"/>
  <c r="L57" i="11"/>
  <c r="G29" i="1" s="1"/>
  <c r="L11" i="8"/>
  <c r="L18" i="8" s="1"/>
  <c r="L11" i="10"/>
  <c r="L14" i="10" s="1"/>
  <c r="G11" i="1" l="1"/>
  <c r="G31" i="1"/>
  <c r="L83" i="6"/>
  <c r="K83" i="6"/>
  <c r="J43" i="5"/>
  <c r="J74" i="5" s="1"/>
  <c r="E17" i="1" s="1"/>
  <c r="E34" i="1" s="1"/>
  <c r="K43" i="5"/>
  <c r="L43" i="5" l="1"/>
  <c r="L74" i="5" s="1"/>
  <c r="K74" i="5"/>
  <c r="F19" i="1"/>
  <c r="G19" i="1" s="1"/>
  <c r="F17" i="1"/>
  <c r="G17" i="1" l="1"/>
  <c r="G34" i="1" s="1"/>
  <c r="F34" i="1"/>
</calcChain>
</file>

<file path=xl/sharedStrings.xml><?xml version="1.0" encoding="utf-8"?>
<sst xmlns="http://schemas.openxmlformats.org/spreadsheetml/2006/main" count="1099" uniqueCount="393">
  <si>
    <t>Názov stavby:</t>
  </si>
  <si>
    <t>Komplexnej rekonštrukcia chladenia centrálnych operačných sál v Nemocnici sv. Cyrila a Metoda v Bratislave</t>
  </si>
  <si>
    <t>mevico, s.r.o. Gorkého 14, 902 01 Pezinok</t>
  </si>
  <si>
    <t xml:space="preserve">Miesto: </t>
  </si>
  <si>
    <t>Univerzitná Nemocnici sv. Cyrila a Metoda, Antolská 11, 851 07 Bratislava</t>
  </si>
  <si>
    <t>Vypracoval:</t>
  </si>
  <si>
    <t>Ing. Vladimír Melišík</t>
  </si>
  <si>
    <t>Invenstor:</t>
  </si>
  <si>
    <t>Univerzitná nemocnica Bratislava, Pažítková 4 821 01  Bratislava Slovenská republika</t>
  </si>
  <si>
    <t>Dátum:</t>
  </si>
  <si>
    <t>PS:</t>
  </si>
  <si>
    <t>Objekt E -  Užšie komplementy</t>
  </si>
  <si>
    <t>ŠPECIFIKÁCIA – CHLADENIE</t>
  </si>
  <si>
    <t>Dodávka materiálu</t>
  </si>
  <si>
    <t>Montáž</t>
  </si>
  <si>
    <t>Spolu</t>
  </si>
  <si>
    <t>EUR bez DPH</t>
  </si>
  <si>
    <t>Demontáž a stavebné práce</t>
  </si>
  <si>
    <t>Stavebné práce</t>
  </si>
  <si>
    <t>Nové zariadenia</t>
  </si>
  <si>
    <t>Potrubná trasa R134A</t>
  </si>
  <si>
    <t>Potrubná trasa VODA</t>
  </si>
  <si>
    <t>Armatúry VODA</t>
  </si>
  <si>
    <t>Elektro časť - Silnoprúdove rozvody, úprava rozvodu</t>
  </si>
  <si>
    <t>MaR časť</t>
  </si>
  <si>
    <t>Oceľové konštrukcie</t>
  </si>
  <si>
    <t>Havarijne vetranie</t>
  </si>
  <si>
    <t>Ostatné</t>
  </si>
  <si>
    <t>SPOLU</t>
  </si>
  <si>
    <t>Upozornenie: Výkaz, výmer slúži ako podklad pre výberové konanie. Za konecnú špecifikáciu a ponuku odberatelovi zodpovedá dodávatel ponuky</t>
  </si>
  <si>
    <t>Profesia:</t>
  </si>
  <si>
    <t>Chladenie</t>
  </si>
  <si>
    <t>Špecifikácia:</t>
  </si>
  <si>
    <t>Demontáž</t>
  </si>
  <si>
    <t>Pozícia</t>
  </si>
  <si>
    <t xml:space="preserve">Porovnateľný  </t>
  </si>
  <si>
    <t>Porovnateľný</t>
  </si>
  <si>
    <t>Jednotková cena
 (EUR bez DPH)</t>
  </si>
  <si>
    <t>Celková cena
(EUR bez DPH)</t>
  </si>
  <si>
    <t>Cena spolu  za dodávku a montáž</t>
  </si>
  <si>
    <t xml:space="preserve">  kvalita / výrobca</t>
  </si>
  <si>
    <t>Typ</t>
  </si>
  <si>
    <t>Popis</t>
  </si>
  <si>
    <t>M.j.</t>
  </si>
  <si>
    <t>Množstvo</t>
  </si>
  <si>
    <t>Dodávka</t>
  </si>
  <si>
    <t>Práce/Montáž</t>
  </si>
  <si>
    <t>(EUR bez DPH)</t>
  </si>
  <si>
    <t>kpl</t>
  </si>
  <si>
    <t>V úprava rozdeľovača v strojovni VZT č.m. 303</t>
  </si>
  <si>
    <t xml:space="preserve">Demontáž rozdeľovača DN150  </t>
  </si>
  <si>
    <t>Úprava rozdeľovača DN 150</t>
  </si>
  <si>
    <t>Montáž rozdeľovača DN 150</t>
  </si>
  <si>
    <t>izolovanie rozdeľovača DN 150 K-flex ST 19</t>
  </si>
  <si>
    <t>V úprava zberača v strojovni VZT č.m. 303</t>
  </si>
  <si>
    <t xml:space="preserve">Demontáž zberača DN150 </t>
  </si>
  <si>
    <t>Úprava zberača  DN 150</t>
  </si>
  <si>
    <t>Montáž zberača DN 150</t>
  </si>
  <si>
    <t>Izolovanie zberača DN 150 K-flex ST 19</t>
  </si>
  <si>
    <t>V úprava rozdeľovača v strojovni VZT č.m. 307</t>
  </si>
  <si>
    <t xml:space="preserve">Demontáž rozdelovača DN150 </t>
  </si>
  <si>
    <t>Úprava rozdelovača DN 150</t>
  </si>
  <si>
    <t>Montáž rozdelovača DN 150</t>
  </si>
  <si>
    <t>izolovanie rozdelovača DN 150 K-flex ST 19</t>
  </si>
  <si>
    <t>Úprava zberača DN 150</t>
  </si>
  <si>
    <t>SPOLU bez DPH</t>
  </si>
  <si>
    <t>Jednotková cena (EUR bez DPH)</t>
  </si>
  <si>
    <t>Celková cena                          (EUR bez DPH)</t>
  </si>
  <si>
    <t>Otvory cez obvodový plášť budovy</t>
  </si>
  <si>
    <t>- potrubie DN 100 , otvor fi 200</t>
  </si>
  <si>
    <t>ks</t>
  </si>
  <si>
    <t>Vyspravenie otvoru</t>
  </si>
  <si>
    <t>- potrubie DN 125 , otvor fi 200</t>
  </si>
  <si>
    <t>Otvor cez obvodový plášť 700x 150</t>
  </si>
  <si>
    <t xml:space="preserve">- potrubie 2 x DN 50, 2xDN40 </t>
  </si>
  <si>
    <t xml:space="preserve">Vyspravenie otvoru cez obvodový plášť 700x 150 </t>
  </si>
  <si>
    <t>Uchytenie oceľovej konštrukcie na betónové pätky</t>
  </si>
  <si>
    <t>V-300</t>
  </si>
  <si>
    <t>YORK</t>
  </si>
  <si>
    <t>YCRE</t>
  </si>
  <si>
    <t>Chladič kvapalín s oddelením kondenzátorom</t>
  </si>
  <si>
    <t xml:space="preserve">- chladivo R134A </t>
  </si>
  <si>
    <t>- regulácia plynulá 25% až 100%</t>
  </si>
  <si>
    <t>- chladiaci výkon : 200 kW</t>
  </si>
  <si>
    <t>- vstupná/výstupná teplota vody: +6°C/+12°C</t>
  </si>
  <si>
    <t>- tlaková strata výparníka 40,0 kPa</t>
  </si>
  <si>
    <t>- prietok vody: 7,95 l/s</t>
  </si>
  <si>
    <t>- elektrický príkon: 49,6kW</t>
  </si>
  <si>
    <t>-elektrická napájacia sústava: 400V/50Hz/3f</t>
  </si>
  <si>
    <t xml:space="preserve">- nom. elektrický prúd: 83 A </t>
  </si>
  <si>
    <t>- max. elektrický prúd: 93 A</t>
  </si>
  <si>
    <t>- akustický výkon: 84 dB(A)</t>
  </si>
  <si>
    <t>- pripojovacie rozmery chladivo (vstup-výstup): CU 2 1/8", CU 1 1/8"</t>
  </si>
  <si>
    <t>- pripojovacie rozmery voda (vstup-výstup):  2 1/2"</t>
  </si>
  <si>
    <t>Rozmery v mm (lxwxs):1271x806x1681</t>
  </si>
  <si>
    <t>Hmotnosť (prepravná): 875 kg</t>
  </si>
  <si>
    <t>Hmotnosť (prevádzková): 900 kg</t>
  </si>
  <si>
    <t>Príslušenstvo:</t>
  </si>
  <si>
    <t xml:space="preserve">- antivibračné podložky pre uchytenie na oceľovú konštrukciu </t>
  </si>
  <si>
    <t xml:space="preserve">- protihlukové opláštenie kompresorov </t>
  </si>
  <si>
    <t>- spínač prietoku (flow switch )</t>
  </si>
  <si>
    <t xml:space="preserve">- príruby a protipríruby </t>
  </si>
  <si>
    <t xml:space="preserve">Montáž a pripojenie chladiča </t>
  </si>
  <si>
    <t xml:space="preserve">Spustenie chladiča do prevádzky </t>
  </si>
  <si>
    <t>V-400</t>
  </si>
  <si>
    <t>W-300</t>
  </si>
  <si>
    <t>GUNTNER</t>
  </si>
  <si>
    <t>GVW090.4/5-L(S)</t>
  </si>
  <si>
    <t>Vzduchom chladený kondenzátor s EC ventilátormi</t>
  </si>
  <si>
    <t>- kondenzačný výkon : 250 kW</t>
  </si>
  <si>
    <t xml:space="preserve">- kondenzačná teplota: +49°C </t>
  </si>
  <si>
    <t>- teplota okolitého vzduchu: +38°C</t>
  </si>
  <si>
    <t>- elektrický príkon 2,96 kW</t>
  </si>
  <si>
    <t>- počet ventilátorov: 5 ks</t>
  </si>
  <si>
    <t xml:space="preserve">- akustický tlak 46 dB(A) v 10 m </t>
  </si>
  <si>
    <t>- pripojovacie rozmery chladivo (vstup-výstup): CU 2x54 - CU 2x54</t>
  </si>
  <si>
    <t>Rozmery v mm (lxwxs): 6175x1185x1720</t>
  </si>
  <si>
    <t>Hmotnosť (prepravná): 1253 kg</t>
  </si>
  <si>
    <t>Hmotnosť (prevádzková): 1394 kg</t>
  </si>
  <si>
    <t>- riadiaca jednotka EC ventilátorov</t>
  </si>
  <si>
    <t>W-400</t>
  </si>
  <si>
    <t>K-300</t>
  </si>
  <si>
    <t>Onda</t>
  </si>
  <si>
    <t>RL 40</t>
  </si>
  <si>
    <t>Zberač chladiva 75 litr. / chladivo R134A</t>
  </si>
  <si>
    <t>Guntner</t>
  </si>
  <si>
    <t>- pripojovacie rozmery chladivo (vstup-výstup): CU 1x42 - CU 1x42</t>
  </si>
  <si>
    <t>- 2 x poistný ventil 25 bar, striedací ventil</t>
  </si>
  <si>
    <t>Rozmery v mm (DxL): 219x1145</t>
  </si>
  <si>
    <t>Hmotnosť (prepravná): 44 kg</t>
  </si>
  <si>
    <t>K-400</t>
  </si>
  <si>
    <t>P-300</t>
  </si>
  <si>
    <t>KSB</t>
  </si>
  <si>
    <t>ETL 065-065-115</t>
  </si>
  <si>
    <t xml:space="preserve">Inline obehové čerpadlo </t>
  </si>
  <si>
    <t>- prepravované médium: voda</t>
  </si>
  <si>
    <t>- prevádzková teplota média: +6 °C</t>
  </si>
  <si>
    <t>- prietok vody: 29.06 m3/h</t>
  </si>
  <si>
    <t>- dopravná výška: 15,29 m</t>
  </si>
  <si>
    <t>- elektrický príkon: 1,80 kW</t>
  </si>
  <si>
    <t>- veľkosť elektromotora: 1,80 kW</t>
  </si>
  <si>
    <t>- odoberaný prúd: 3.4 A</t>
  </si>
  <si>
    <t>- elektrická sústava: 400V/50Hz/3f</t>
  </si>
  <si>
    <t>- pripojovacie rozmery (vstup - výstup): DN65/PN10 - DN65/PN10</t>
  </si>
  <si>
    <t>Rozmery v mm (l x w x s): 485 x 210 x 340</t>
  </si>
  <si>
    <t>Hmotnosť: 39 kg</t>
  </si>
  <si>
    <t>Montáž a pripojenie čerpadla na potrubný rozvod</t>
  </si>
  <si>
    <t>P-400</t>
  </si>
  <si>
    <t>K-600</t>
  </si>
  <si>
    <t>Reflex</t>
  </si>
  <si>
    <t>Recon 800/10</t>
  </si>
  <si>
    <t>Akumulačná nádoba</t>
  </si>
  <si>
    <t>Objem: 500 litrov</t>
  </si>
  <si>
    <t>Konštrukčný tlak: PN10</t>
  </si>
  <si>
    <t>Rozmery v mm (fiD x h): 650 x 1870</t>
  </si>
  <si>
    <t>Hmotnosť (prepravná): 190,0 kg</t>
  </si>
  <si>
    <t>Hmotnosť (prevádzková): 690 kg</t>
  </si>
  <si>
    <t>- 2 x pripojovacie príruby DN 125</t>
  </si>
  <si>
    <t>- 1 x DN 32 (odkalovací ventil)</t>
  </si>
  <si>
    <t>- 1 x DN 32 (odvzdušňovaní ventil)</t>
  </si>
  <si>
    <t>- 1 x DN 150 (kontrolny otvor)</t>
  </si>
  <si>
    <t>Montáž a pripojenie nádoby</t>
  </si>
  <si>
    <t>K-601</t>
  </si>
  <si>
    <t xml:space="preserve"> typ G</t>
  </si>
  <si>
    <t>Expanzomat</t>
  </si>
  <si>
    <t>Objem: 100 litrov</t>
  </si>
  <si>
    <t>Rozmery v mm (fiD x h): 480 x 870</t>
  </si>
  <si>
    <t>Hmotnosť (prepravná): 19,2 kg</t>
  </si>
  <si>
    <t>Hmotnosť (prevádzková): 69,2 kg</t>
  </si>
  <si>
    <t xml:space="preserve">- pripojovacia zostava </t>
  </si>
  <si>
    <t>Montáž a pripojenie expanzomatu</t>
  </si>
  <si>
    <t>K-504</t>
  </si>
  <si>
    <t>Filcontrol+filset</t>
  </si>
  <si>
    <t>Doplňovacia sústava</t>
  </si>
  <si>
    <t xml:space="preserve">- 0,7 m3/h </t>
  </si>
  <si>
    <t>- elektrická sústava: 230V/50Hz/1f</t>
  </si>
  <si>
    <t>Hmotnosť (prevádzková): 2,5 kg</t>
  </si>
  <si>
    <t>Prílusšenstvo:</t>
  </si>
  <si>
    <t>Filset</t>
  </si>
  <si>
    <t>Potrubný rozvod chladiva R134A  (max. prevádzkový tlak 20 bar)</t>
  </si>
  <si>
    <t>Rovné potrubia</t>
  </si>
  <si>
    <t>Wieland</t>
  </si>
  <si>
    <t>CUPROFRIO</t>
  </si>
  <si>
    <t>- fi 18 x 1</t>
  </si>
  <si>
    <t>m</t>
  </si>
  <si>
    <t>- fi 22 x 1</t>
  </si>
  <si>
    <t>- fi 28 x 1.5</t>
  </si>
  <si>
    <t>- fi 42 x 1.5</t>
  </si>
  <si>
    <t>- fi 54 x 1.5</t>
  </si>
  <si>
    <t>Tvarovky Kolena 90°</t>
  </si>
  <si>
    <t xml:space="preserve">Tvarovky Redukcia </t>
  </si>
  <si>
    <t>kapilára fi8</t>
  </si>
  <si>
    <t>- DN28/DN22</t>
  </si>
  <si>
    <t>- DN42/DN28</t>
  </si>
  <si>
    <t>- DN54/DN42</t>
  </si>
  <si>
    <t>Kaučuková hadicová izolácia (prac. teplota +150°C) hr. 19 mm</t>
  </si>
  <si>
    <t>K-Flex</t>
  </si>
  <si>
    <t>K-FLEX HT hr.19</t>
  </si>
  <si>
    <t>- fi 18</t>
  </si>
  <si>
    <t>- fi 22</t>
  </si>
  <si>
    <t>- fi 28</t>
  </si>
  <si>
    <t>- fi 42</t>
  </si>
  <si>
    <t>- fi 54</t>
  </si>
  <si>
    <t>Oceľové objímky s gumenou vložkou (prac. teplota +120°C)</t>
  </si>
  <si>
    <t>Izolácia príslušenstvo</t>
  </si>
  <si>
    <t xml:space="preserve">LEPIDLO - SOLAR </t>
  </si>
  <si>
    <t>Lepidlo 2,6 liter</t>
  </si>
  <si>
    <t>K-čistič</t>
  </si>
  <si>
    <t>Čistič 1liter</t>
  </si>
  <si>
    <t>Závesy a montážny materiál</t>
  </si>
  <si>
    <t>HILTI / SIKLA</t>
  </si>
  <si>
    <t>MQ 41</t>
  </si>
  <si>
    <t xml:space="preserve">Oceľový nosník  </t>
  </si>
  <si>
    <t>Oceľové závesy, konzoly</t>
  </si>
  <si>
    <t>Závitové tyče l = 1000</t>
  </si>
  <si>
    <t>Spojovací a kotviaci materiál (skrutky, matice, podložky,..)</t>
  </si>
  <si>
    <t>kg</t>
  </si>
  <si>
    <t>Aramrúry (chladivo R134A)</t>
  </si>
  <si>
    <t>Danfoss</t>
  </si>
  <si>
    <t>GBC</t>
  </si>
  <si>
    <t xml:space="preserve">- GBC 18s </t>
  </si>
  <si>
    <t>- GBC 28s</t>
  </si>
  <si>
    <t>- GBC 42s</t>
  </si>
  <si>
    <t>- GBC 54s</t>
  </si>
  <si>
    <t>NRV</t>
  </si>
  <si>
    <t>- NRVA 50 (020-2005)</t>
  </si>
  <si>
    <t>- NRVA 40 (020-2004)</t>
  </si>
  <si>
    <t>Castel</t>
  </si>
  <si>
    <t>3065/4C</t>
  </si>
  <si>
    <t>Poistný ventil 1/2“ NPT -1“G, otvárací pretlak 25 bar</t>
  </si>
  <si>
    <t>3032/44</t>
  </si>
  <si>
    <t>Striedaci ventil+ montážne fitingy</t>
  </si>
  <si>
    <t>Plniace a servisné ventily schrader</t>
  </si>
  <si>
    <t>Pomocný montážny materiál potrubie CU (spájka,…)</t>
  </si>
  <si>
    <t>Potrubná trsaa Voda</t>
  </si>
  <si>
    <t>Potrubný rozvod</t>
  </si>
  <si>
    <t>Potrubný rozvod chladenej zmesi je navrhovaný pre médium voda, ktorý pracuje
s teplotným spádom +6 °C / +12 °C. Otvárací tlak poistného ventilu je 400 kPa. Minimálna
tlaková trieda potrubia, armatúr a spojov je PN 10.</t>
  </si>
  <si>
    <t>Potrubie rovne</t>
  </si>
  <si>
    <t>- DN 150</t>
  </si>
  <si>
    <t>- DN 125</t>
  </si>
  <si>
    <t>- DN 100</t>
  </si>
  <si>
    <t>- DN 65</t>
  </si>
  <si>
    <t>- DN 32</t>
  </si>
  <si>
    <t>- DN 25</t>
  </si>
  <si>
    <t>- DN 15</t>
  </si>
  <si>
    <t>Tvarovky</t>
  </si>
  <si>
    <t>kolena 90° R=1.5xD  - DN 200</t>
  </si>
  <si>
    <t>kolena 90° R=1.5xD  - DN 150</t>
  </si>
  <si>
    <t>kolena 90° R=1.5xD  - DN 125</t>
  </si>
  <si>
    <t>kolena 90° R=1.5xD  - DN 100</t>
  </si>
  <si>
    <t>kolena 90° R=1.5xD  - DN 65</t>
  </si>
  <si>
    <t>kolena 90° R=1.5xD  - DN 32</t>
  </si>
  <si>
    <t>kolena 90° R=1.5xD  - DN 25</t>
  </si>
  <si>
    <t>kolena 90° R=1.5xD  - DN 15</t>
  </si>
  <si>
    <t>Redukcie</t>
  </si>
  <si>
    <t>DN100/DN65</t>
  </si>
  <si>
    <t>-nátrubok pre spínač prietoku , vnútorný závit G 6/4" l=30 mm</t>
  </si>
  <si>
    <t>(Spínač prietoku, súčasť chladiaceho zariadenia)</t>
  </si>
  <si>
    <t>Nátery, izolácie, povrchové úpravy</t>
  </si>
  <si>
    <t>Chemolak</t>
  </si>
  <si>
    <t xml:space="preserve">Ochranný náter základný - syntetická základná farba na kov </t>
  </si>
  <si>
    <t>m2</t>
  </si>
  <si>
    <t>Vrchný náter základný - syntetická  farba na kov  farba zelena</t>
  </si>
  <si>
    <t>Izolácia s parotesnou uzatvorenou bunkovou štruktúrou, syntetický kaučuk hrúbka 19 mm</t>
  </si>
  <si>
    <t>K-Flex ST</t>
  </si>
  <si>
    <t>Plošná izolácia  hr 19mm</t>
  </si>
  <si>
    <t>DN 150</t>
  </si>
  <si>
    <t>K-flex ST 19 - hadicová izolácia</t>
  </si>
  <si>
    <t>DN 100</t>
  </si>
  <si>
    <t>DN 65</t>
  </si>
  <si>
    <t>DN 32</t>
  </si>
  <si>
    <t>DN 25</t>
  </si>
  <si>
    <t>DN 15</t>
  </si>
  <si>
    <t>Lepidlo K414  2.6 litr</t>
  </si>
  <si>
    <t>litr</t>
  </si>
  <si>
    <t>Páska 3mm x100mm x 10m</t>
  </si>
  <si>
    <t>Parotesné závesné púzdra K-Flex DN 150</t>
  </si>
  <si>
    <t>DN 125</t>
  </si>
  <si>
    <t>Parotesné závesné púzdra K-Flex DN 125</t>
  </si>
  <si>
    <t>Parotesné závesné púzdra K-Flex DN 100</t>
  </si>
  <si>
    <t>Parotesné závesné púzdra K-Flex DN 32</t>
  </si>
  <si>
    <t>Parotesné závesné púzdra K-Flex DN 25</t>
  </si>
  <si>
    <t>Parotesné závesné púzdra K-Flex DN 15</t>
  </si>
  <si>
    <t>SIKLA/HILTI</t>
  </si>
  <si>
    <t xml:space="preserve">Oceľové závesné objímky - tažké potrubia - priemer DN 150 + 19 mm izol. </t>
  </si>
  <si>
    <t xml:space="preserve">Oceľové závesné objímky - tažké potrubia - priemer DN 125 + 19 mm izol. </t>
  </si>
  <si>
    <t xml:space="preserve">Oceľové závesné objímky - tažké potrubia - priemer DN 100 + 19 mm izol. </t>
  </si>
  <si>
    <t>Oceľové závesné objímky - tažké potrubia - priemer DN 32 + 19 mm izol</t>
  </si>
  <si>
    <t>Oceľové závesné objímky - tažké potrubia - priemer DN 25 + 19 mm izol</t>
  </si>
  <si>
    <t>Oceľové závesné objímky - tažké potrubia - priemer DN 15 + 19 mm izol</t>
  </si>
  <si>
    <t>Oplechovanie potrubia DN 100 AL plechom min.hr 0.6 mm</t>
  </si>
  <si>
    <t>Ochranná izolácia z mineralnych vlákien hr.20 mm</t>
  </si>
  <si>
    <t>Pomocné podporné konštrukcie</t>
  </si>
  <si>
    <t>Nosníky UPE80 - mat.: S235JR</t>
  </si>
  <si>
    <t>Základný náter -  základná syntetická antikorózna farba S 2000</t>
  </si>
  <si>
    <t>Povrchový náter - vrchná syntetická farba na kov a drevo S2013 N</t>
  </si>
  <si>
    <t>Závitové tyče M16 -1000 mm</t>
  </si>
  <si>
    <t>Závitová tyč M10 -1000 mm</t>
  </si>
  <si>
    <t>Spojovací montážny materiál (skrutky, matice, podložky)</t>
  </si>
  <si>
    <t>Armatúry</t>
  </si>
  <si>
    <t>Potrubný rozvod chladenej zmesi je navrhovaný pre médium voda, ktorý pracuje
s teplotným spádom +6 °C / +12 °C. Otvárací tlak poistného ventilu je 450 kPa. Minimálna
tlaková trieda potrubia, armatúr a spojov je PN 10.</t>
  </si>
  <si>
    <t>Uzatváracie klapky PN10/PN16</t>
  </si>
  <si>
    <t>tanier klapky z ušľachtilej ocele 1.4301/1.4308 (6g), prstencová manžeta EPDM (XC)</t>
  </si>
  <si>
    <t>BOAX-B</t>
  </si>
  <si>
    <t>- DN 200</t>
  </si>
  <si>
    <t>ECOLINE WT/WTI</t>
  </si>
  <si>
    <t>Medziprírubové spätné klapky PN10/PN16</t>
  </si>
  <si>
    <t>Gumové kompenzátory</t>
  </si>
  <si>
    <t>Filter PN10/PN16</t>
  </si>
  <si>
    <t xml:space="preserve">BOA-S </t>
  </si>
  <si>
    <t xml:space="preserve">-DN100, štandardné sito oko  1,6mm, hrúbka drôtu 1,0 mm </t>
  </si>
  <si>
    <t>Jemné sito: 0,5 mm x 0,25 mm</t>
  </si>
  <si>
    <t>Závitové armatúry  PN10/PN16</t>
  </si>
  <si>
    <t>- závitový filter  5/4"</t>
  </si>
  <si>
    <t>- závitová spätná klapka 5/4"</t>
  </si>
  <si>
    <t>- vypúštací ventil 1" + nástavec na hadicu</t>
  </si>
  <si>
    <t>Extop</t>
  </si>
  <si>
    <t>- autoamtický odvzušnovací ventil 1/2"</t>
  </si>
  <si>
    <t>Prírubový spoj PN10/PN16 (príruba,protipríruba,tesnenie, skrutky, matice, vejárové podložky)</t>
  </si>
  <si>
    <t>Varné dienko</t>
  </si>
  <si>
    <t>Mnaomer</t>
  </si>
  <si>
    <t>MM 100 S/117/1.6</t>
  </si>
  <si>
    <t xml:space="preserve">Manometer d100 ( 0 -16 Bar) </t>
  </si>
  <si>
    <t>Manomer</t>
  </si>
  <si>
    <t>AN 13 7530</t>
  </si>
  <si>
    <t>- kondenzačná slučka M20x1.5, tesnenie</t>
  </si>
  <si>
    <t>AN 137 517</t>
  </si>
  <si>
    <t>- tlakomerový kontrolný trojcestný ventil typ "B" M 20x1,5</t>
  </si>
  <si>
    <t>TCHR 31.10</t>
  </si>
  <si>
    <t>Teplomer d100 (-30°C - +50°C) l=100</t>
  </si>
  <si>
    <t>-nátrubok, vnútorný závit G 1/2" l=30 mm</t>
  </si>
  <si>
    <t>-jímka pre teplomer vonkajší závit G 1/2" l = 120 mm</t>
  </si>
  <si>
    <t>DUCO</t>
  </si>
  <si>
    <t>Poistný ventil 400 kP, DN25</t>
  </si>
  <si>
    <t>MaR</t>
  </si>
  <si>
    <t>Prvky poľa</t>
  </si>
  <si>
    <t>Riadiaci systém</t>
  </si>
  <si>
    <t>Oživenie</t>
  </si>
  <si>
    <t>Softvér podstanice</t>
  </si>
  <si>
    <t>Zaškolenie obsluhy a skúšky</t>
  </si>
  <si>
    <t>Revízie</t>
  </si>
  <si>
    <t>Silno prúdové rozvody</t>
  </si>
  <si>
    <t>Rozvádzač</t>
  </si>
  <si>
    <t xml:space="preserve">Montážny materiál </t>
  </si>
  <si>
    <t>Montážne práce</t>
  </si>
  <si>
    <t>Cena spolu  za
 Dodávku a montáž</t>
  </si>
  <si>
    <t>ocelové konštrukcie</t>
  </si>
  <si>
    <t>Objekt A -  Centrum pre matku a dieťa</t>
  </si>
  <si>
    <t>Systemair</t>
  </si>
  <si>
    <t>PZAL-40-F</t>
  </si>
  <si>
    <t>Protidaždová žaluzia PZ – AL – 40 – F 630x630 – S</t>
  </si>
  <si>
    <t>- montáž rám pre montáž do potrubia</t>
  </si>
  <si>
    <t>AXCP 355</t>
  </si>
  <si>
    <t>Ventilátor</t>
  </si>
  <si>
    <t xml:space="preserve">- prietok vzduchu 3000 m3/h </t>
  </si>
  <si>
    <t>- dispozičný tlak 200 Pa</t>
  </si>
  <si>
    <t>- pripojovacia manžeta</t>
  </si>
  <si>
    <t>- pripojovacie príruby</t>
  </si>
  <si>
    <t>- montážne konzoly</t>
  </si>
  <si>
    <t>Sytemair</t>
  </si>
  <si>
    <t>RSA 355/710</t>
  </si>
  <si>
    <t>Tlmič hluku kruhové potrubie</t>
  </si>
  <si>
    <t>Tlmič hluku hranaté potrubie</t>
  </si>
  <si>
    <t>THP 2x150 – 1000</t>
  </si>
  <si>
    <t xml:space="preserve">Regulačná klapka 355x630 </t>
  </si>
  <si>
    <t>- servopohon</t>
  </si>
  <si>
    <t xml:space="preserve">Regulačná klapka 630x630 </t>
  </si>
  <si>
    <t>Ochranné sito 5x5 – kruhové potrubie</t>
  </si>
  <si>
    <t>Ochranné sito 5x5 – hranaté potrubie 630x630</t>
  </si>
  <si>
    <t>Kruhové potrubie</t>
  </si>
  <si>
    <t>Fi 355</t>
  </si>
  <si>
    <t>Hranaté potrubie</t>
  </si>
  <si>
    <t>- prechod fi355 x 355x630</t>
  </si>
  <si>
    <t>- rovné potrubie  630x630</t>
  </si>
  <si>
    <t>Závesný a montážny materiál</t>
  </si>
  <si>
    <t>Chladivo R134A</t>
  </si>
  <si>
    <t>Dusík N2</t>
  </si>
  <si>
    <t>Overenie projektu TÜV/TISR</t>
  </si>
  <si>
    <t>paré</t>
  </si>
  <si>
    <t>Projekt skutočného vyhotovenia</t>
  </si>
  <si>
    <t>Skúška pevnosti tlakom potrubného rozvodu</t>
  </si>
  <si>
    <t>hod</t>
  </si>
  <si>
    <t>Skúška tesnosti tlakom potrubného rozvodu</t>
  </si>
  <si>
    <t>Prepláchnutie chladiaceho okruhu</t>
  </si>
  <si>
    <t>Plnenie systému vodou</t>
  </si>
  <si>
    <t>TÜV/TISR</t>
  </si>
  <si>
    <t>Odborná prehliadka pred spustením zariadenia</t>
  </si>
  <si>
    <t>Spustenie zariadenia do prevádzky</t>
  </si>
  <si>
    <t>Skúšobná prevádzka zariadenia</t>
  </si>
  <si>
    <t>Autorský dozor</t>
  </si>
  <si>
    <t>Žeriavnické práce 200t (prenájom žeriavu, vizačské práce)</t>
  </si>
  <si>
    <t>Presun materiálu a hmôt</t>
  </si>
  <si>
    <t>Zariadenie staveniska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</si>
</sst>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General\ "/>
    <numFmt numFmtId="166" formatCode="#,##0.00_ ;\-#,##0.00\ "/>
    <numFmt numFmtId="167" formatCode="#"/>
  </numFmts>
  <fonts count="13" x14ac:knownFonts="1">
    <font>
      <sz val="11"/>
      <color rgb="FF000000"/>
      <name val="Arial"/>
      <charset val="238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FF"/>
      <name val="Calibri"/>
      <family val="2"/>
      <charset val="1"/>
    </font>
    <font>
      <sz val="1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</fills>
  <borders count="68">
    <border>
      <left/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 applyProtection="0"/>
  </cellStyleXfs>
  <cellXfs count="247">
    <xf numFmtId="0" fontId="0" fillId="0" borderId="0" xfId="0"/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center" vertical="center" textRotation="90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49" fontId="1" fillId="0" borderId="2" xfId="0" applyNumberFormat="1" applyFont="1" applyBorder="1" applyProtection="1">
      <protection locked="0"/>
    </xf>
    <xf numFmtId="0" fontId="1" fillId="0" borderId="2" xfId="0" applyFont="1" applyBorder="1"/>
    <xf numFmtId="0" fontId="1" fillId="0" borderId="2" xfId="0" applyFont="1" applyBorder="1" applyProtection="1"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8" xfId="0" applyFont="1" applyBorder="1" applyAlignment="1" applyProtection="1">
      <alignment horizontal="right"/>
      <protection locked="0"/>
    </xf>
    <xf numFmtId="14" fontId="1" fillId="0" borderId="8" xfId="0" applyNumberFormat="1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14" xfId="0" applyFont="1" applyBorder="1"/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/>
    <xf numFmtId="0" fontId="1" fillId="0" borderId="8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27" xfId="0" applyFont="1" applyBorder="1"/>
    <xf numFmtId="4" fontId="1" fillId="0" borderId="28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0" fontId="4" fillId="0" borderId="7" xfId="0" applyFont="1" applyBorder="1"/>
    <xf numFmtId="0" fontId="4" fillId="0" borderId="0" xfId="0" applyFont="1" applyBorder="1"/>
    <xf numFmtId="0" fontId="4" fillId="0" borderId="27" xfId="0" applyFont="1" applyBorder="1"/>
    <xf numFmtId="4" fontId="4" fillId="0" borderId="28" xfId="0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4" fontId="4" fillId="0" borderId="30" xfId="0" applyNumberFormat="1" applyFont="1" applyBorder="1"/>
    <xf numFmtId="2" fontId="1" fillId="0" borderId="8" xfId="0" applyNumberFormat="1" applyFont="1" applyBorder="1"/>
    <xf numFmtId="0" fontId="4" fillId="2" borderId="31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4" fontId="4" fillId="2" borderId="34" xfId="0" applyNumberFormat="1" applyFont="1" applyFill="1" applyBorder="1" applyAlignment="1">
      <alignment horizontal="right"/>
    </xf>
    <xf numFmtId="4" fontId="4" fillId="2" borderId="35" xfId="0" applyNumberFormat="1" applyFont="1" applyFill="1" applyBorder="1" applyAlignment="1">
      <alignment horizontal="right"/>
    </xf>
    <xf numFmtId="4" fontId="4" fillId="2" borderId="36" xfId="0" applyNumberFormat="1" applyFont="1" applyFill="1" applyBorder="1"/>
    <xf numFmtId="2" fontId="0" fillId="0" borderId="0" xfId="0" applyNumberFormat="1"/>
    <xf numFmtId="0" fontId="1" fillId="0" borderId="37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5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27" xfId="0" applyFont="1" applyBorder="1" applyProtection="1"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1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2" fillId="0" borderId="21" xfId="0" applyFont="1" applyBorder="1" applyAlignment="1" applyProtection="1">
      <alignment horizontal="left"/>
      <protection locked="0"/>
    </xf>
    <xf numFmtId="0" fontId="1" fillId="0" borderId="22" xfId="0" applyFont="1" applyBorder="1" applyProtection="1">
      <protection locked="0"/>
    </xf>
    <xf numFmtId="49" fontId="1" fillId="0" borderId="22" xfId="0" applyNumberFormat="1" applyFont="1" applyBorder="1" applyProtection="1"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14" fontId="1" fillId="0" borderId="23" xfId="0" applyNumberFormat="1" applyFont="1" applyBorder="1" applyProtection="1">
      <protection locked="0"/>
    </xf>
    <xf numFmtId="0" fontId="1" fillId="0" borderId="38" xfId="0" applyFont="1" applyBorder="1" applyProtection="1">
      <protection locked="0"/>
    </xf>
    <xf numFmtId="0" fontId="1" fillId="0" borderId="40" xfId="0" applyFont="1" applyBorder="1" applyAlignment="1" applyProtection="1">
      <alignment horizontal="center"/>
      <protection locked="0"/>
    </xf>
    <xf numFmtId="49" fontId="1" fillId="0" borderId="40" xfId="0" applyNumberFormat="1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 wrapText="1"/>
      <protection locked="0"/>
    </xf>
    <xf numFmtId="0" fontId="1" fillId="0" borderId="43" xfId="0" applyFont="1" applyBorder="1" applyProtection="1">
      <protection locked="0"/>
    </xf>
    <xf numFmtId="0" fontId="1" fillId="0" borderId="44" xfId="0" applyFont="1" applyBorder="1" applyAlignment="1" applyProtection="1">
      <alignment horizontal="center"/>
      <protection locked="0"/>
    </xf>
    <xf numFmtId="49" fontId="1" fillId="0" borderId="44" xfId="0" applyNumberFormat="1" applyFont="1" applyBorder="1" applyAlignment="1" applyProtection="1">
      <alignment horizontal="center"/>
      <protection locked="0"/>
    </xf>
    <xf numFmtId="0" fontId="1" fillId="0" borderId="45" xfId="0" applyFont="1" applyBorder="1" applyAlignment="1" applyProtection="1">
      <alignment horizontal="center"/>
      <protection locked="0"/>
    </xf>
    <xf numFmtId="0" fontId="1" fillId="0" borderId="46" xfId="0" applyFont="1" applyBorder="1" applyAlignment="1" applyProtection="1">
      <alignment horizontal="center"/>
      <protection locked="0"/>
    </xf>
    <xf numFmtId="0" fontId="1" fillId="0" borderId="47" xfId="0" applyFont="1" applyBorder="1"/>
    <xf numFmtId="0" fontId="1" fillId="0" borderId="19" xfId="0" applyFont="1" applyBorder="1"/>
    <xf numFmtId="49" fontId="1" fillId="0" borderId="19" xfId="0" applyNumberFormat="1" applyFont="1" applyBorder="1"/>
    <xf numFmtId="0" fontId="1" fillId="0" borderId="20" xfId="0" applyFont="1" applyBorder="1"/>
    <xf numFmtId="0" fontId="1" fillId="0" borderId="48" xfId="0" applyFont="1" applyBorder="1"/>
    <xf numFmtId="0" fontId="1" fillId="0" borderId="29" xfId="0" applyFont="1" applyBorder="1"/>
    <xf numFmtId="49" fontId="2" fillId="0" borderId="29" xfId="0" applyNumberFormat="1" applyFont="1" applyBorder="1"/>
    <xf numFmtId="0" fontId="1" fillId="0" borderId="29" xfId="0" applyFont="1" applyBorder="1" applyAlignment="1">
      <alignment horizontal="center"/>
    </xf>
    <xf numFmtId="0" fontId="6" fillId="0" borderId="29" xfId="0" applyFont="1" applyBorder="1"/>
    <xf numFmtId="0" fontId="1" fillId="0" borderId="30" xfId="0" applyFont="1" applyBorder="1"/>
    <xf numFmtId="49" fontId="1" fillId="0" borderId="29" xfId="0" applyNumberFormat="1" applyFont="1" applyBorder="1"/>
    <xf numFmtId="2" fontId="1" fillId="0" borderId="29" xfId="0" applyNumberFormat="1" applyFont="1" applyBorder="1"/>
    <xf numFmtId="2" fontId="1" fillId="0" borderId="30" xfId="0" applyNumberFormat="1" applyFont="1" applyBorder="1"/>
    <xf numFmtId="0" fontId="7" fillId="0" borderId="0" xfId="0" applyFont="1"/>
    <xf numFmtId="2" fontId="1" fillId="0" borderId="29" xfId="0" applyNumberFormat="1" applyFont="1" applyBorder="1" applyProtection="1">
      <protection locked="0"/>
    </xf>
    <xf numFmtId="2" fontId="1" fillId="0" borderId="30" xfId="0" applyNumberFormat="1" applyFont="1" applyBorder="1" applyProtection="1">
      <protection locked="0"/>
    </xf>
    <xf numFmtId="49" fontId="1" fillId="0" borderId="29" xfId="0" applyNumberFormat="1" applyFont="1" applyBorder="1" applyAlignment="1">
      <alignment horizontal="left"/>
    </xf>
    <xf numFmtId="0" fontId="1" fillId="0" borderId="29" xfId="0" applyFont="1" applyBorder="1" applyAlignment="1" applyProtection="1">
      <alignment horizontal="center"/>
      <protection locked="0"/>
    </xf>
    <xf numFmtId="49" fontId="1" fillId="0" borderId="29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/>
    <xf numFmtId="0" fontId="1" fillId="0" borderId="48" xfId="0" applyFont="1" applyBorder="1" applyProtection="1">
      <protection locked="0"/>
    </xf>
    <xf numFmtId="0" fontId="1" fillId="0" borderId="29" xfId="0" applyFont="1" applyBorder="1" applyProtection="1">
      <protection locked="0"/>
    </xf>
    <xf numFmtId="49" fontId="1" fillId="0" borderId="29" xfId="0" applyNumberFormat="1" applyFont="1" applyBorder="1" applyProtection="1">
      <protection locked="0"/>
    </xf>
    <xf numFmtId="1" fontId="1" fillId="0" borderId="29" xfId="0" applyNumberFormat="1" applyFont="1" applyBorder="1" applyAlignment="1" applyProtection="1">
      <alignment horizontal="center"/>
      <protection locked="0"/>
    </xf>
    <xf numFmtId="0" fontId="1" fillId="0" borderId="49" xfId="0" applyFont="1" applyBorder="1"/>
    <xf numFmtId="0" fontId="1" fillId="0" borderId="50" xfId="0" applyFont="1" applyBorder="1"/>
    <xf numFmtId="49" fontId="1" fillId="0" borderId="50" xfId="0" applyNumberFormat="1" applyFont="1" applyBorder="1"/>
    <xf numFmtId="0" fontId="1" fillId="0" borderId="51" xfId="0" applyFont="1" applyBorder="1"/>
    <xf numFmtId="0" fontId="1" fillId="0" borderId="52" xfId="0" applyFont="1" applyBorder="1"/>
    <xf numFmtId="49" fontId="1" fillId="0" borderId="53" xfId="0" applyNumberFormat="1" applyFont="1" applyBorder="1"/>
    <xf numFmtId="0" fontId="1" fillId="0" borderId="53" xfId="0" applyFont="1" applyBorder="1"/>
    <xf numFmtId="0" fontId="2" fillId="0" borderId="53" xfId="0" applyFont="1" applyBorder="1" applyAlignment="1">
      <alignment horizontal="left"/>
    </xf>
    <xf numFmtId="2" fontId="2" fillId="0" borderId="54" xfId="0" applyNumberFormat="1" applyFont="1" applyBorder="1"/>
    <xf numFmtId="2" fontId="2" fillId="0" borderId="55" xfId="0" applyNumberFormat="1" applyFont="1" applyBorder="1"/>
    <xf numFmtId="2" fontId="2" fillId="0" borderId="56" xfId="0" applyNumberFormat="1" applyFont="1" applyBorder="1"/>
    <xf numFmtId="0" fontId="1" fillId="0" borderId="47" xfId="0" applyFont="1" applyBorder="1" applyProtection="1">
      <protection locked="0"/>
    </xf>
    <xf numFmtId="0" fontId="1" fillId="0" borderId="35" xfId="0" applyFont="1" applyBorder="1" applyAlignment="1" applyProtection="1">
      <alignment horizontal="center" vertical="center" textRotation="90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49" fontId="1" fillId="0" borderId="19" xfId="0" applyNumberFormat="1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 wrapText="1"/>
      <protection locked="0"/>
    </xf>
    <xf numFmtId="0" fontId="1" fillId="0" borderId="57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wrapText="1"/>
      <protection locked="0"/>
    </xf>
    <xf numFmtId="0" fontId="0" fillId="0" borderId="0" xfId="0" applyBorder="1" applyProtection="1">
      <protection locked="0"/>
    </xf>
    <xf numFmtId="0" fontId="1" fillId="0" borderId="58" xfId="0" applyFont="1" applyBorder="1" applyProtection="1"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6" xfId="0" applyFont="1" applyBorder="1"/>
    <xf numFmtId="0" fontId="1" fillId="0" borderId="28" xfId="0" applyFont="1" applyBorder="1" applyAlignment="1">
      <alignment horizontal="center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horizontal="center"/>
    </xf>
    <xf numFmtId="0" fontId="1" fillId="0" borderId="60" xfId="0" applyFont="1" applyBorder="1"/>
    <xf numFmtId="49" fontId="1" fillId="0" borderId="61" xfId="0" applyNumberFormat="1" applyFont="1" applyBorder="1"/>
    <xf numFmtId="0" fontId="1" fillId="0" borderId="61" xfId="0" applyFont="1" applyBorder="1"/>
    <xf numFmtId="0" fontId="2" fillId="0" borderId="61" xfId="0" applyFont="1" applyBorder="1" applyAlignment="1">
      <alignment horizontal="center"/>
    </xf>
    <xf numFmtId="0" fontId="2" fillId="0" borderId="62" xfId="0" applyFont="1" applyBorder="1"/>
    <xf numFmtId="0" fontId="2" fillId="0" borderId="59" xfId="0" applyFont="1" applyBorder="1"/>
    <xf numFmtId="0" fontId="2" fillId="0" borderId="63" xfId="0" applyFont="1" applyBorder="1"/>
    <xf numFmtId="49" fontId="0" fillId="0" borderId="0" xfId="0" applyNumberFormat="1" applyBorder="1" applyProtection="1">
      <protection locked="0"/>
    </xf>
    <xf numFmtId="49" fontId="0" fillId="0" borderId="0" xfId="0" applyNumberFormat="1" applyBorder="1" applyProtection="1"/>
    <xf numFmtId="49" fontId="0" fillId="0" borderId="0" xfId="0" applyNumberFormat="1" applyProtection="1">
      <protection locked="0"/>
    </xf>
    <xf numFmtId="49" fontId="0" fillId="0" borderId="0" xfId="0" applyNumberFormat="1" applyProtection="1"/>
    <xf numFmtId="49" fontId="6" fillId="0" borderId="0" xfId="0" applyNumberFormat="1" applyFont="1"/>
    <xf numFmtId="0" fontId="1" fillId="0" borderId="0" xfId="0" applyFont="1" applyAlignment="1">
      <alignment wrapText="1"/>
    </xf>
    <xf numFmtId="49" fontId="1" fillId="0" borderId="0" xfId="0" applyNumberFormat="1" applyFont="1" applyBorder="1"/>
    <xf numFmtId="0" fontId="1" fillId="0" borderId="8" xfId="0" applyFont="1" applyBorder="1" applyAlignment="1">
      <alignment horizontal="center"/>
    </xf>
    <xf numFmtId="0" fontId="1" fillId="0" borderId="64" xfId="0" applyFont="1" applyBorder="1"/>
    <xf numFmtId="0" fontId="2" fillId="0" borderId="53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0" fillId="0" borderId="65" xfId="0" applyBorder="1"/>
    <xf numFmtId="49" fontId="0" fillId="0" borderId="65" xfId="0" applyNumberFormat="1" applyBorder="1"/>
    <xf numFmtId="0" fontId="2" fillId="0" borderId="65" xfId="0" applyFont="1" applyBorder="1" applyAlignment="1">
      <alignment horizontal="left"/>
    </xf>
    <xf numFmtId="2" fontId="2" fillId="0" borderId="65" xfId="0" applyNumberFormat="1" applyFont="1" applyBorder="1"/>
    <xf numFmtId="1" fontId="1" fillId="0" borderId="29" xfId="0" applyNumberFormat="1" applyFont="1" applyBorder="1" applyAlignment="1">
      <alignment horizontal="center"/>
    </xf>
    <xf numFmtId="49" fontId="2" fillId="0" borderId="0" xfId="0" applyNumberFormat="1" applyFont="1"/>
    <xf numFmtId="0" fontId="1" fillId="0" borderId="66" xfId="0" applyFont="1" applyBorder="1" applyAlignment="1">
      <alignment horizontal="center"/>
    </xf>
    <xf numFmtId="49" fontId="1" fillId="0" borderId="6" xfId="0" applyNumberFormat="1" applyFont="1" applyBorder="1"/>
    <xf numFmtId="49" fontId="2" fillId="0" borderId="6" xfId="0" applyNumberFormat="1" applyFont="1" applyBorder="1"/>
    <xf numFmtId="1" fontId="1" fillId="0" borderId="29" xfId="0" applyNumberFormat="1" applyFont="1" applyBorder="1" applyProtection="1">
      <protection locked="0"/>
    </xf>
    <xf numFmtId="0" fontId="2" fillId="0" borderId="53" xfId="0" applyFont="1" applyBorder="1" applyAlignment="1">
      <alignment horizontal="center"/>
    </xf>
    <xf numFmtId="49" fontId="1" fillId="0" borderId="29" xfId="0" applyNumberFormat="1" applyFont="1" applyBorder="1" applyProtection="1"/>
    <xf numFmtId="2" fontId="1" fillId="0" borderId="29" xfId="0" applyNumberFormat="1" applyFont="1" applyBorder="1" applyAlignment="1" applyProtection="1">
      <alignment horizontal="right"/>
      <protection locked="0"/>
    </xf>
    <xf numFmtId="49" fontId="2" fillId="0" borderId="29" xfId="0" applyNumberFormat="1" applyFont="1" applyBorder="1" applyProtection="1">
      <protection locked="0"/>
    </xf>
    <xf numFmtId="49" fontId="1" fillId="0" borderId="29" xfId="0" applyNumberFormat="1" applyFont="1" applyBorder="1" applyAlignment="1" applyProtection="1">
      <alignment wrapText="1"/>
      <protection locked="0"/>
    </xf>
    <xf numFmtId="49" fontId="1" fillId="0" borderId="0" xfId="0" applyNumberFormat="1" applyFont="1" applyBorder="1" applyProtection="1">
      <protection locked="0"/>
    </xf>
    <xf numFmtId="49" fontId="6" fillId="0" borderId="29" xfId="0" applyNumberFormat="1" applyFont="1" applyBorder="1" applyProtection="1">
      <protection locked="0"/>
    </xf>
    <xf numFmtId="49" fontId="6" fillId="0" borderId="29" xfId="0" applyNumberFormat="1" applyFont="1" applyBorder="1" applyAlignment="1" applyProtection="1">
      <alignment horizontal="center"/>
      <protection locked="0"/>
    </xf>
    <xf numFmtId="0" fontId="6" fillId="0" borderId="29" xfId="0" applyFont="1" applyBorder="1" applyAlignment="1" applyProtection="1">
      <alignment horizontal="center"/>
      <protection locked="0"/>
    </xf>
    <xf numFmtId="0" fontId="8" fillId="0" borderId="48" xfId="0" applyFont="1" applyBorder="1" applyProtection="1">
      <protection locked="0"/>
    </xf>
    <xf numFmtId="49" fontId="8" fillId="0" borderId="29" xfId="0" applyNumberFormat="1" applyFont="1" applyBorder="1" applyProtection="1"/>
    <xf numFmtId="0" fontId="9" fillId="0" borderId="29" xfId="0" applyFont="1" applyBorder="1" applyAlignment="1" applyProtection="1">
      <alignment horizontal="center"/>
      <protection locked="0"/>
    </xf>
    <xf numFmtId="0" fontId="9" fillId="0" borderId="29" xfId="0" applyFont="1" applyBorder="1" applyProtection="1">
      <protection locked="0"/>
    </xf>
    <xf numFmtId="49" fontId="10" fillId="0" borderId="29" xfId="0" applyNumberFormat="1" applyFont="1" applyBorder="1" applyProtection="1">
      <protection locked="0"/>
    </xf>
    <xf numFmtId="2" fontId="9" fillId="0" borderId="29" xfId="0" applyNumberFormat="1" applyFont="1" applyBorder="1" applyProtection="1">
      <protection locked="0"/>
    </xf>
    <xf numFmtId="2" fontId="9" fillId="0" borderId="30" xfId="0" applyNumberFormat="1" applyFont="1" applyBorder="1" applyProtection="1">
      <protection locked="0"/>
    </xf>
    <xf numFmtId="0" fontId="2" fillId="0" borderId="48" xfId="0" applyFont="1" applyBorder="1" applyProtection="1">
      <protection locked="0"/>
    </xf>
    <xf numFmtId="2" fontId="6" fillId="0" borderId="29" xfId="0" applyNumberFormat="1" applyFont="1" applyBorder="1"/>
    <xf numFmtId="164" fontId="1" fillId="0" borderId="29" xfId="0" applyNumberFormat="1" applyFont="1" applyBorder="1" applyAlignment="1" applyProtection="1">
      <alignment horizontal="center"/>
      <protection locked="0"/>
    </xf>
    <xf numFmtId="0" fontId="2" fillId="0" borderId="29" xfId="0" applyFont="1" applyBorder="1"/>
    <xf numFmtId="164" fontId="1" fillId="0" borderId="29" xfId="0" applyNumberFormat="1" applyFont="1" applyBorder="1" applyAlignment="1">
      <alignment horizontal="center"/>
    </xf>
    <xf numFmtId="0" fontId="1" fillId="0" borderId="31" xfId="0" applyFont="1" applyBorder="1"/>
    <xf numFmtId="49" fontId="1" fillId="0" borderId="32" xfId="0" applyNumberFormat="1" applyFont="1" applyBorder="1"/>
    <xf numFmtId="0" fontId="1" fillId="0" borderId="32" xfId="0" applyFont="1" applyBorder="1" applyAlignment="1">
      <alignment horizontal="center"/>
    </xf>
    <xf numFmtId="0" fontId="1" fillId="0" borderId="32" xfId="0" applyFont="1" applyBorder="1"/>
    <xf numFmtId="0" fontId="2" fillId="0" borderId="34" xfId="0" applyFont="1" applyBorder="1" applyAlignment="1">
      <alignment horizontal="center"/>
    </xf>
    <xf numFmtId="2" fontId="2" fillId="0" borderId="35" xfId="0" applyNumberFormat="1" applyFont="1" applyBorder="1" applyAlignment="1">
      <alignment horizontal="right"/>
    </xf>
    <xf numFmtId="2" fontId="2" fillId="0" borderId="67" xfId="0" applyNumberFormat="1" applyFont="1" applyBorder="1" applyAlignment="1">
      <alignment horizontal="right"/>
    </xf>
    <xf numFmtId="2" fontId="2" fillId="0" borderId="36" xfId="0" applyNumberFormat="1" applyFont="1" applyBorder="1" applyAlignment="1">
      <alignment horizontal="right"/>
    </xf>
    <xf numFmtId="49" fontId="2" fillId="0" borderId="0" xfId="0" applyNumberFormat="1" applyFont="1" applyBorder="1" applyProtection="1">
      <protection locked="0"/>
    </xf>
    <xf numFmtId="49" fontId="6" fillId="0" borderId="29" xfId="0" applyNumberFormat="1" applyFont="1" applyBorder="1" applyAlignment="1" applyProtection="1">
      <alignment horizontal="center"/>
    </xf>
    <xf numFmtId="0" fontId="6" fillId="0" borderId="29" xfId="0" applyFont="1" applyBorder="1" applyProtection="1">
      <protection locked="0"/>
    </xf>
    <xf numFmtId="49" fontId="6" fillId="0" borderId="29" xfId="0" applyNumberFormat="1" applyFont="1" applyBorder="1" applyProtection="1"/>
    <xf numFmtId="49" fontId="1" fillId="0" borderId="19" xfId="0" applyNumberFormat="1" applyFont="1" applyBorder="1" applyProtection="1"/>
    <xf numFmtId="49" fontId="1" fillId="0" borderId="19" xfId="0" applyNumberFormat="1" applyFont="1" applyBorder="1" applyAlignment="1" applyProtection="1">
      <alignment horizontal="center"/>
      <protection locked="0"/>
    </xf>
    <xf numFmtId="49" fontId="1" fillId="0" borderId="19" xfId="0" applyNumberFormat="1" applyFont="1" applyBorder="1" applyProtection="1">
      <protection locked="0"/>
    </xf>
    <xf numFmtId="49" fontId="1" fillId="0" borderId="19" xfId="0" applyNumberFormat="1" applyFont="1" applyBorder="1" applyAlignment="1" applyProtection="1">
      <alignment horizontal="center"/>
    </xf>
    <xf numFmtId="49" fontId="1" fillId="0" borderId="19" xfId="0" applyNumberFormat="1" applyFont="1" applyBorder="1" applyAlignment="1" applyProtection="1">
      <alignment horizontal="right"/>
    </xf>
    <xf numFmtId="0" fontId="1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6" fillId="0" borderId="0" xfId="0" applyFont="1" applyBorder="1" applyAlignment="1" applyProtection="1">
      <alignment vertical="top" wrapText="1"/>
    </xf>
    <xf numFmtId="0" fontId="1" fillId="0" borderId="29" xfId="0" applyFont="1" applyBorder="1" applyAlignment="1" applyProtection="1">
      <alignment horizontal="right"/>
      <protection locked="0"/>
    </xf>
    <xf numFmtId="0" fontId="11" fillId="0" borderId="0" xfId="0" applyFont="1" applyBorder="1" applyAlignment="1" applyProtection="1">
      <alignment horizontal="left" vertical="top" wrapText="1"/>
    </xf>
    <xf numFmtId="0" fontId="6" fillId="0" borderId="29" xfId="1" applyFont="1" applyBorder="1" applyAlignment="1" applyProtection="1">
      <alignment horizontal="center"/>
    </xf>
    <xf numFmtId="0" fontId="6" fillId="0" borderId="29" xfId="1" applyFont="1" applyBorder="1" applyProtection="1"/>
    <xf numFmtId="49" fontId="6" fillId="0" borderId="29" xfId="1" applyNumberFormat="1" applyFont="1" applyBorder="1" applyAlignment="1" applyProtection="1">
      <alignment horizontal="left" vertical="top" wrapText="1"/>
    </xf>
    <xf numFmtId="49" fontId="6" fillId="0" borderId="6" xfId="1" applyNumberFormat="1" applyFont="1" applyBorder="1" applyAlignment="1" applyProtection="1">
      <alignment horizontal="center" vertical="top" wrapText="1"/>
    </xf>
    <xf numFmtId="0" fontId="1" fillId="0" borderId="30" xfId="0" applyFont="1" applyBorder="1" applyProtection="1"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165" fontId="1" fillId="0" borderId="29" xfId="0" applyNumberFormat="1" applyFont="1" applyBorder="1" applyAlignment="1">
      <alignment horizontal="center"/>
    </xf>
    <xf numFmtId="166" fontId="6" fillId="0" borderId="29" xfId="0" applyNumberFormat="1" applyFont="1" applyBorder="1" applyAlignment="1" applyProtection="1">
      <alignment vertical="center"/>
      <protection hidden="1"/>
    </xf>
    <xf numFmtId="164" fontId="1" fillId="0" borderId="29" xfId="0" applyNumberFormat="1" applyFont="1" applyBorder="1" applyProtection="1">
      <protection locked="0"/>
    </xf>
    <xf numFmtId="2" fontId="6" fillId="0" borderId="30" xfId="0" applyNumberFormat="1" applyFont="1" applyBorder="1" applyAlignment="1" applyProtection="1">
      <alignment vertical="center"/>
      <protection hidden="1"/>
    </xf>
    <xf numFmtId="2" fontId="1" fillId="0" borderId="29" xfId="0" applyNumberFormat="1" applyFont="1" applyBorder="1" applyAlignment="1">
      <alignment horizontal="center"/>
    </xf>
    <xf numFmtId="2" fontId="1" fillId="0" borderId="29" xfId="0" applyNumberFormat="1" applyFont="1" applyBorder="1" applyAlignment="1">
      <alignment horizontal="right"/>
    </xf>
    <xf numFmtId="167" fontId="6" fillId="0" borderId="29" xfId="0" applyNumberFormat="1" applyFont="1" applyBorder="1" applyAlignment="1" applyProtection="1">
      <alignment horizontal="left" vertical="center" wrapText="1"/>
    </xf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2" fontId="1" fillId="0" borderId="19" xfId="0" applyNumberFormat="1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2" fontId="1" fillId="0" borderId="20" xfId="0" applyNumberFormat="1" applyFont="1" applyBorder="1"/>
    <xf numFmtId="0" fontId="1" fillId="0" borderId="29" xfId="0" applyFont="1" applyBorder="1" applyAlignment="1">
      <alignment horizontal="left"/>
    </xf>
    <xf numFmtId="0" fontId="6" fillId="0" borderId="29" xfId="0" applyFont="1" applyBorder="1" applyAlignment="1">
      <alignment horizontal="right"/>
    </xf>
    <xf numFmtId="2" fontId="6" fillId="0" borderId="29" xfId="0" applyNumberFormat="1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49" fontId="1" fillId="0" borderId="25" xfId="0" applyNumberFormat="1" applyFont="1" applyBorder="1" applyProtection="1"/>
    <xf numFmtId="49" fontId="1" fillId="0" borderId="25" xfId="0" applyNumberFormat="1" applyFont="1" applyBorder="1" applyAlignment="1" applyProtection="1">
      <alignment horizontal="center"/>
      <protection locked="0"/>
    </xf>
    <xf numFmtId="49" fontId="1" fillId="0" borderId="25" xfId="0" applyNumberFormat="1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</cellXfs>
  <cellStyles count="2">
    <cellStyle name="Excel Built-in Explanatory Text" xfId="1" xr:uid="{00000000-0005-0000-0000-000006000000}"/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zoomScale="65" zoomScaleNormal="65" workbookViewId="0">
      <selection activeCell="I3" sqref="I3"/>
    </sheetView>
  </sheetViews>
  <sheetFormatPr defaultRowHeight="14.25" x14ac:dyDescent="0.2"/>
  <cols>
    <col min="1" max="1" width="12.375" customWidth="1"/>
    <col min="2" max="2" width="30" customWidth="1"/>
    <col min="3" max="3" width="38.75" customWidth="1"/>
    <col min="4" max="4" width="8.625" customWidth="1"/>
    <col min="5" max="5" width="22.5" customWidth="1"/>
    <col min="6" max="6" width="16.125" customWidth="1"/>
    <col min="7" max="7" width="35.875" customWidth="1"/>
    <col min="8" max="8" width="8.625" customWidth="1"/>
    <col min="9" max="9" width="18.875" customWidth="1"/>
    <col min="10" max="1025" width="8.625" customWidth="1"/>
  </cols>
  <sheetData>
    <row r="1" spans="1:9" ht="15" x14ac:dyDescent="0.25">
      <c r="A1" s="11" t="s">
        <v>0</v>
      </c>
      <c r="B1" s="12" t="s">
        <v>1</v>
      </c>
      <c r="C1" s="12"/>
      <c r="D1" s="13"/>
      <c r="E1" s="14"/>
      <c r="F1" s="15"/>
      <c r="G1" s="16"/>
      <c r="H1" s="17"/>
      <c r="I1" s="18"/>
    </row>
    <row r="2" spans="1:9" ht="13.9" customHeight="1" x14ac:dyDescent="0.25">
      <c r="A2" s="19" t="s">
        <v>3</v>
      </c>
      <c r="B2" s="10" t="s">
        <v>4</v>
      </c>
      <c r="C2" s="10"/>
      <c r="D2" s="10"/>
      <c r="E2" s="10"/>
      <c r="F2" s="10"/>
      <c r="G2" s="20" t="s">
        <v>5</v>
      </c>
      <c r="H2" s="21"/>
      <c r="I2" s="22"/>
    </row>
    <row r="3" spans="1:9" ht="15" x14ac:dyDescent="0.25">
      <c r="A3" s="19" t="s">
        <v>7</v>
      </c>
      <c r="B3" s="9" t="s">
        <v>8</v>
      </c>
      <c r="C3" s="9"/>
      <c r="D3" s="9"/>
      <c r="E3" s="9"/>
      <c r="F3" s="9"/>
      <c r="G3" s="20" t="s">
        <v>9</v>
      </c>
      <c r="H3" s="21"/>
      <c r="I3" s="23"/>
    </row>
    <row r="4" spans="1:9" ht="15" x14ac:dyDescent="0.25">
      <c r="A4" s="24" t="s">
        <v>10</v>
      </c>
      <c r="B4" s="8" t="s">
        <v>11</v>
      </c>
      <c r="C4" s="8"/>
      <c r="D4" s="8"/>
      <c r="E4" s="8"/>
      <c r="F4" s="8"/>
      <c r="G4" s="25"/>
      <c r="H4" s="26"/>
      <c r="I4" s="27"/>
    </row>
    <row r="5" spans="1:9" ht="15" x14ac:dyDescent="0.25">
      <c r="A5" s="28"/>
      <c r="B5" s="29"/>
      <c r="C5" s="29"/>
      <c r="D5" s="29"/>
      <c r="E5" s="30"/>
      <c r="F5" s="30"/>
      <c r="G5" s="30"/>
      <c r="H5" s="30"/>
      <c r="I5" s="31"/>
    </row>
    <row r="6" spans="1:9" ht="31.5" x14ac:dyDescent="0.25">
      <c r="A6" s="28"/>
      <c r="B6" s="7" t="s">
        <v>12</v>
      </c>
      <c r="C6" s="7"/>
      <c r="D6" s="7"/>
      <c r="E6" s="7"/>
      <c r="F6" s="7"/>
      <c r="G6" s="7"/>
      <c r="H6" s="30"/>
      <c r="I6" s="31"/>
    </row>
    <row r="7" spans="1:9" ht="15" x14ac:dyDescent="0.25">
      <c r="A7" s="28"/>
      <c r="B7" s="30"/>
      <c r="C7" s="30"/>
      <c r="D7" s="30"/>
      <c r="E7" s="30"/>
      <c r="F7" s="30"/>
      <c r="G7" s="30"/>
      <c r="H7" s="30"/>
      <c r="I7" s="31"/>
    </row>
    <row r="8" spans="1:9" ht="21" x14ac:dyDescent="0.35">
      <c r="A8" s="28"/>
      <c r="B8" s="32"/>
      <c r="C8" s="33"/>
      <c r="D8" s="34"/>
      <c r="E8" s="35" t="s">
        <v>13</v>
      </c>
      <c r="F8" s="36" t="s">
        <v>14</v>
      </c>
      <c r="G8" s="37" t="s">
        <v>15</v>
      </c>
      <c r="H8" s="30"/>
      <c r="I8" s="31"/>
    </row>
    <row r="9" spans="1:9" ht="21" x14ac:dyDescent="0.35">
      <c r="A9" s="28"/>
      <c r="B9" s="38"/>
      <c r="C9" s="39"/>
      <c r="D9" s="40"/>
      <c r="E9" s="41" t="s">
        <v>16</v>
      </c>
      <c r="F9" s="42" t="s">
        <v>16</v>
      </c>
      <c r="G9" s="43" t="s">
        <v>16</v>
      </c>
      <c r="H9" s="30"/>
      <c r="I9" s="31"/>
    </row>
    <row r="10" spans="1:9" ht="15" x14ac:dyDescent="0.25">
      <c r="A10" s="28"/>
      <c r="B10" s="44"/>
      <c r="C10" s="45"/>
      <c r="D10" s="46"/>
      <c r="E10" s="47"/>
      <c r="F10" s="48"/>
      <c r="G10" s="49"/>
      <c r="H10" s="30"/>
      <c r="I10" s="31"/>
    </row>
    <row r="11" spans="1:9" ht="21" x14ac:dyDescent="0.35">
      <c r="A11" s="28"/>
      <c r="B11" s="50" t="s">
        <v>17</v>
      </c>
      <c r="C11" s="51"/>
      <c r="D11" s="52"/>
      <c r="E11" s="53">
        <f>Demontaz!J37</f>
        <v>0</v>
      </c>
      <c r="F11" s="54">
        <f>Demontaz!K37</f>
        <v>0</v>
      </c>
      <c r="G11" s="55">
        <f>F11+E11</f>
        <v>0</v>
      </c>
      <c r="H11" s="30"/>
      <c r="I11" s="56"/>
    </row>
    <row r="12" spans="1:9" ht="21" x14ac:dyDescent="0.35">
      <c r="A12" s="28"/>
      <c r="B12" s="50"/>
      <c r="C12" s="51"/>
      <c r="D12" s="52"/>
      <c r="E12" s="53"/>
      <c r="F12" s="54"/>
      <c r="G12" s="55"/>
      <c r="H12" s="30"/>
      <c r="I12" s="31"/>
    </row>
    <row r="13" spans="1:9" ht="21" x14ac:dyDescent="0.35">
      <c r="A13" s="28"/>
      <c r="B13" s="50" t="s">
        <v>18</v>
      </c>
      <c r="C13" s="51"/>
      <c r="D13" s="52"/>
      <c r="E13" s="53">
        <f>Stavebne_prace!J25</f>
        <v>0</v>
      </c>
      <c r="F13" s="54">
        <f>Stavebne_prace!K25</f>
        <v>0</v>
      </c>
      <c r="G13" s="55">
        <f>F13+E13</f>
        <v>0</v>
      </c>
      <c r="H13" s="30"/>
      <c r="I13" s="31"/>
    </row>
    <row r="14" spans="1:9" ht="21" x14ac:dyDescent="0.35">
      <c r="A14" s="28"/>
      <c r="B14" s="50"/>
      <c r="C14" s="51"/>
      <c r="D14" s="52"/>
      <c r="E14" s="53"/>
      <c r="F14" s="54"/>
      <c r="G14" s="55"/>
      <c r="H14" s="30"/>
      <c r="I14" s="31"/>
    </row>
    <row r="15" spans="1:9" ht="21" x14ac:dyDescent="0.35">
      <c r="A15" s="28"/>
      <c r="B15" s="50" t="s">
        <v>19</v>
      </c>
      <c r="C15" s="51"/>
      <c r="D15" s="52"/>
      <c r="E15" s="53">
        <f>'Nové zariadenia'!J182</f>
        <v>0</v>
      </c>
      <c r="F15" s="54">
        <f>'Nové zariadenia'!K182</f>
        <v>0</v>
      </c>
      <c r="G15" s="55">
        <f>F15+E15</f>
        <v>0</v>
      </c>
      <c r="H15" s="30"/>
      <c r="I15" s="31"/>
    </row>
    <row r="16" spans="1:9" ht="21" x14ac:dyDescent="0.35">
      <c r="A16" s="28"/>
      <c r="B16" s="50"/>
      <c r="C16" s="51"/>
      <c r="D16" s="52"/>
      <c r="E16" s="53"/>
      <c r="F16" s="54"/>
      <c r="G16" s="55"/>
      <c r="H16" s="30"/>
      <c r="I16" s="31"/>
    </row>
    <row r="17" spans="1:9" ht="21" x14ac:dyDescent="0.35">
      <c r="A17" s="28"/>
      <c r="B17" s="50" t="s">
        <v>20</v>
      </c>
      <c r="C17" s="51"/>
      <c r="D17" s="52"/>
      <c r="E17" s="53">
        <f>'Potrubna_trasa_ R134A'!J74</f>
        <v>0</v>
      </c>
      <c r="F17" s="54">
        <f>Potrubna_trasa_VODA!K83</f>
        <v>0</v>
      </c>
      <c r="G17" s="55">
        <f>F17+E17</f>
        <v>0</v>
      </c>
      <c r="H17" s="30"/>
      <c r="I17" s="56"/>
    </row>
    <row r="18" spans="1:9" ht="21" x14ac:dyDescent="0.35">
      <c r="A18" s="28"/>
      <c r="B18" s="50"/>
      <c r="C18" s="51"/>
      <c r="D18" s="52"/>
      <c r="E18" s="53"/>
      <c r="F18" s="54"/>
      <c r="G18" s="55"/>
      <c r="H18" s="30"/>
      <c r="I18" s="31"/>
    </row>
    <row r="19" spans="1:9" ht="21" x14ac:dyDescent="0.35">
      <c r="A19" s="28"/>
      <c r="B19" s="50" t="s">
        <v>21</v>
      </c>
      <c r="C19" s="51"/>
      <c r="D19" s="52"/>
      <c r="E19" s="53">
        <f>Potrubna_trasa_VODA!J83</f>
        <v>0</v>
      </c>
      <c r="F19" s="54">
        <f>Potrubna_trasa_VODA!K83</f>
        <v>0</v>
      </c>
      <c r="G19" s="55">
        <f>F19+E19</f>
        <v>0</v>
      </c>
      <c r="H19" s="30"/>
      <c r="I19" s="56"/>
    </row>
    <row r="20" spans="1:9" ht="21" x14ac:dyDescent="0.35">
      <c r="A20" s="28"/>
      <c r="B20" s="50"/>
      <c r="C20" s="51"/>
      <c r="D20" s="52"/>
      <c r="E20" s="53"/>
      <c r="F20" s="54"/>
      <c r="G20" s="55"/>
      <c r="H20" s="30"/>
      <c r="I20" s="31"/>
    </row>
    <row r="21" spans="1:9" ht="21" x14ac:dyDescent="0.35">
      <c r="A21" s="28"/>
      <c r="B21" s="50" t="s">
        <v>22</v>
      </c>
      <c r="C21" s="51"/>
      <c r="D21" s="52"/>
      <c r="E21" s="53">
        <f>Armatury_VODA!J57</f>
        <v>0</v>
      </c>
      <c r="F21" s="54">
        <f>Armatury_VODA!K57</f>
        <v>0</v>
      </c>
      <c r="G21" s="55">
        <f>F21+E21</f>
        <v>0</v>
      </c>
      <c r="H21" s="30"/>
      <c r="I21" s="31"/>
    </row>
    <row r="22" spans="1:9" ht="21" x14ac:dyDescent="0.35">
      <c r="A22" s="28"/>
      <c r="B22" s="50"/>
      <c r="C22" s="51"/>
      <c r="D22" s="52"/>
      <c r="E22" s="53"/>
      <c r="F22" s="54"/>
      <c r="G22" s="55"/>
      <c r="H22" s="30"/>
      <c r="I22" s="31"/>
    </row>
    <row r="23" spans="1:9" ht="21" x14ac:dyDescent="0.35">
      <c r="A23" s="28"/>
      <c r="B23" s="50" t="s">
        <v>23</v>
      </c>
      <c r="C23" s="51"/>
      <c r="D23" s="52"/>
      <c r="E23" s="53">
        <f>'Silnoprúdove rozvody'!J18</f>
        <v>0</v>
      </c>
      <c r="F23" s="54">
        <f>'Silnoprúdove rozvody'!K18</f>
        <v>0</v>
      </c>
      <c r="G23" s="55">
        <f>F23+E23</f>
        <v>0</v>
      </c>
      <c r="H23" s="30"/>
      <c r="I23" s="31"/>
    </row>
    <row r="24" spans="1:9" ht="21" x14ac:dyDescent="0.35">
      <c r="A24" s="28"/>
      <c r="B24" s="50"/>
      <c r="C24" s="51"/>
      <c r="D24" s="52"/>
      <c r="E24" s="53"/>
      <c r="F24" s="54"/>
      <c r="G24" s="55"/>
      <c r="H24" s="30"/>
      <c r="I24" s="31"/>
    </row>
    <row r="25" spans="1:9" ht="21" x14ac:dyDescent="0.35">
      <c r="A25" s="28"/>
      <c r="B25" s="50" t="s">
        <v>24</v>
      </c>
      <c r="C25" s="51"/>
      <c r="D25" s="52"/>
      <c r="E25" s="53">
        <f>MaR!J18</f>
        <v>0</v>
      </c>
      <c r="F25" s="54">
        <f>MaR!K18</f>
        <v>0</v>
      </c>
      <c r="G25" s="55">
        <f>F25+E25</f>
        <v>0</v>
      </c>
      <c r="H25" s="30"/>
      <c r="I25" s="31"/>
    </row>
    <row r="26" spans="1:9" ht="21" x14ac:dyDescent="0.35">
      <c r="A26" s="28"/>
      <c r="B26" s="50"/>
      <c r="C26" s="51"/>
      <c r="D26" s="52"/>
      <c r="E26" s="53"/>
      <c r="F26" s="54"/>
      <c r="G26" s="55"/>
      <c r="H26" s="30"/>
      <c r="I26" s="31"/>
    </row>
    <row r="27" spans="1:9" ht="21" x14ac:dyDescent="0.35">
      <c r="A27" s="28"/>
      <c r="B27" s="50" t="s">
        <v>25</v>
      </c>
      <c r="C27" s="51"/>
      <c r="D27" s="52"/>
      <c r="E27" s="53">
        <f>MaR!J20</f>
        <v>0</v>
      </c>
      <c r="F27" s="54">
        <f>MaR!K20</f>
        <v>0</v>
      </c>
      <c r="G27" s="55">
        <f>F27+E27</f>
        <v>0</v>
      </c>
      <c r="H27" s="30"/>
      <c r="I27" s="31"/>
    </row>
    <row r="28" spans="1:9" ht="21" x14ac:dyDescent="0.35">
      <c r="A28" s="28"/>
      <c r="B28" s="50"/>
      <c r="C28" s="51"/>
      <c r="D28" s="52"/>
      <c r="E28" s="53"/>
      <c r="F28" s="54"/>
      <c r="G28" s="55"/>
      <c r="H28" s="30"/>
      <c r="I28" s="31"/>
    </row>
    <row r="29" spans="1:9" ht="21" x14ac:dyDescent="0.35">
      <c r="A29" s="28"/>
      <c r="B29" s="50" t="s">
        <v>26</v>
      </c>
      <c r="C29" s="51"/>
      <c r="D29" s="52"/>
      <c r="E29" s="53">
        <f>Havarijne_vetranie!J57</f>
        <v>0</v>
      </c>
      <c r="F29" s="54">
        <f>Havarijne_vetranie!K57</f>
        <v>0</v>
      </c>
      <c r="G29" s="55">
        <f>Havarijne_vetranie!L57</f>
        <v>0</v>
      </c>
      <c r="H29" s="30"/>
      <c r="I29" s="31"/>
    </row>
    <row r="30" spans="1:9" ht="21" x14ac:dyDescent="0.35">
      <c r="A30" s="28"/>
      <c r="B30" s="50"/>
      <c r="C30" s="51"/>
      <c r="D30" s="52"/>
      <c r="E30" s="53"/>
      <c r="F30" s="54"/>
      <c r="G30" s="55"/>
      <c r="H30" s="30"/>
      <c r="I30" s="31"/>
    </row>
    <row r="31" spans="1:9" ht="21" x14ac:dyDescent="0.35">
      <c r="A31" s="28"/>
      <c r="B31" s="50" t="s">
        <v>27</v>
      </c>
      <c r="C31" s="51"/>
      <c r="D31" s="52"/>
      <c r="E31" s="53">
        <f>Ostatné!J41</f>
        <v>0</v>
      </c>
      <c r="F31" s="54">
        <f>Ostatné!K41</f>
        <v>0</v>
      </c>
      <c r="G31" s="55">
        <f>F31+E31</f>
        <v>0</v>
      </c>
      <c r="H31" s="30"/>
      <c r="I31" s="31"/>
    </row>
    <row r="32" spans="1:9" ht="21" x14ac:dyDescent="0.35">
      <c r="A32" s="28"/>
      <c r="B32" s="50"/>
      <c r="C32" s="51"/>
      <c r="D32" s="52"/>
      <c r="E32" s="53"/>
      <c r="F32" s="54"/>
      <c r="G32" s="55"/>
      <c r="H32" s="30"/>
      <c r="I32" s="31"/>
    </row>
    <row r="33" spans="1:10" ht="21" x14ac:dyDescent="0.35">
      <c r="A33" s="28"/>
      <c r="B33" s="50"/>
      <c r="C33" s="51"/>
      <c r="D33" s="52"/>
      <c r="E33" s="53"/>
      <c r="F33" s="54"/>
      <c r="G33" s="55"/>
      <c r="H33" s="30"/>
      <c r="I33" s="31"/>
    </row>
    <row r="34" spans="1:10" ht="21" x14ac:dyDescent="0.35">
      <c r="A34" s="28"/>
      <c r="B34" s="57" t="s">
        <v>28</v>
      </c>
      <c r="C34" s="58"/>
      <c r="D34" s="59"/>
      <c r="E34" s="60">
        <f>SUM(E10:E33)</f>
        <v>0</v>
      </c>
      <c r="F34" s="61">
        <f>SUM(F10:F33)</f>
        <v>0</v>
      </c>
      <c r="G34" s="62">
        <f>SUM(G10:G33)</f>
        <v>0</v>
      </c>
      <c r="H34" s="30"/>
      <c r="I34" s="31"/>
      <c r="J34" s="63"/>
    </row>
    <row r="35" spans="1:10" ht="15" x14ac:dyDescent="0.25">
      <c r="A35" s="28"/>
      <c r="B35" s="30"/>
      <c r="C35" s="30"/>
      <c r="D35" s="30"/>
      <c r="E35" s="30"/>
      <c r="F35" s="30"/>
      <c r="G35" s="30"/>
      <c r="H35" s="30"/>
      <c r="I35" s="31"/>
    </row>
    <row r="36" spans="1:10" ht="15" x14ac:dyDescent="0.25">
      <c r="A36" s="64"/>
      <c r="B36" s="65"/>
      <c r="C36" s="65"/>
      <c r="D36" s="65"/>
      <c r="E36" s="65"/>
      <c r="F36" s="65"/>
      <c r="G36" s="65"/>
      <c r="H36" s="65"/>
      <c r="I36" s="66"/>
    </row>
    <row r="38" spans="1:10" ht="15.75" x14ac:dyDescent="0.2">
      <c r="B38" s="6" t="s">
        <v>29</v>
      </c>
      <c r="C38" s="6"/>
      <c r="D38" s="6"/>
      <c r="E38" s="6"/>
      <c r="F38" s="6"/>
      <c r="G38" s="6"/>
      <c r="H38" s="6"/>
    </row>
  </sheetData>
  <mergeCells count="5">
    <mergeCell ref="B2:F2"/>
    <mergeCell ref="B3:F3"/>
    <mergeCell ref="B4:F4"/>
    <mergeCell ref="B6:G6"/>
    <mergeCell ref="B38:H38"/>
  </mergeCells>
  <pageMargins left="0.31527777777777799" right="0.31527777777777799" top="0.35416666666666702" bottom="0.52083333333333304" header="0.51180555555555496" footer="0.35416666666666702"/>
  <pageSetup paperSize="9" firstPageNumber="0" orientation="landscape" horizontalDpi="300" verticalDpi="300"/>
  <headerFooter>
    <oddFooter>&amp;C&amp;"Calibri,Regular"&amp;12Upozornenie: Výkaz, výmer slúži ako podklad pre výberové konanie. Za konecnú špecifikáciu a ponuku odberatelovi zodpovedá dodávatel ponuky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14"/>
  <sheetViews>
    <sheetView zoomScale="65" zoomScaleNormal="65" workbookViewId="0">
      <selection activeCell="L6" sqref="L6"/>
    </sheetView>
  </sheetViews>
  <sheetFormatPr defaultRowHeight="14.25" x14ac:dyDescent="0.2"/>
  <cols>
    <col min="1" max="1" width="11.5"/>
    <col min="2" max="2" width="3.25" customWidth="1"/>
    <col min="3" max="3" width="28.875" customWidth="1"/>
    <col min="4" max="4" width="11.25" customWidth="1"/>
    <col min="5" max="5" width="32" customWidth="1"/>
    <col min="6" max="6" width="12.625" customWidth="1"/>
    <col min="7" max="7" width="8.375" customWidth="1"/>
    <col min="8" max="8" width="12.75" customWidth="1"/>
    <col min="9" max="9" width="11.625" customWidth="1"/>
    <col min="10" max="10" width="36" customWidth="1"/>
    <col min="11" max="11" width="12.625" customWidth="1"/>
    <col min="12" max="12" width="13.375" customWidth="1"/>
    <col min="13" max="1025" width="8.625" customWidth="1"/>
  </cols>
  <sheetData>
    <row r="1" spans="1:12" ht="15" x14ac:dyDescent="0.25">
      <c r="A1" s="67" t="s">
        <v>0</v>
      </c>
      <c r="B1" s="68"/>
      <c r="C1" s="5" t="s">
        <v>1</v>
      </c>
      <c r="D1" s="5"/>
      <c r="E1" s="5"/>
      <c r="F1" s="5"/>
      <c r="G1" s="5"/>
      <c r="H1" s="5"/>
      <c r="I1" s="5"/>
      <c r="J1" s="69"/>
      <c r="K1" s="70"/>
      <c r="L1" s="71"/>
    </row>
    <row r="2" spans="1:12" ht="13.9" customHeight="1" x14ac:dyDescent="0.25">
      <c r="A2" s="20" t="s">
        <v>3</v>
      </c>
      <c r="B2" s="72"/>
      <c r="C2" s="10" t="s">
        <v>4</v>
      </c>
      <c r="D2" s="10"/>
      <c r="E2" s="10"/>
      <c r="F2" s="10"/>
      <c r="G2" s="10"/>
      <c r="H2" s="10"/>
      <c r="I2" s="10"/>
      <c r="J2" s="20"/>
      <c r="K2" s="45"/>
      <c r="L2" s="46"/>
    </row>
    <row r="3" spans="1:12" ht="15" x14ac:dyDescent="0.25">
      <c r="A3" s="20" t="s">
        <v>7</v>
      </c>
      <c r="B3" s="72"/>
      <c r="C3" s="9" t="s">
        <v>8</v>
      </c>
      <c r="D3" s="9"/>
      <c r="E3" s="9"/>
      <c r="F3" s="9"/>
      <c r="G3" s="9"/>
      <c r="H3" s="9"/>
      <c r="I3" s="9"/>
      <c r="J3" s="73" t="s">
        <v>5</v>
      </c>
      <c r="K3" s="74"/>
      <c r="L3" s="72"/>
    </row>
    <row r="4" spans="1:12" ht="15" x14ac:dyDescent="0.25">
      <c r="A4" s="20" t="s">
        <v>10</v>
      </c>
      <c r="B4" s="72"/>
      <c r="C4" s="9" t="s">
        <v>11</v>
      </c>
      <c r="D4" s="9"/>
      <c r="E4" s="9"/>
      <c r="F4" s="9"/>
      <c r="G4" s="9"/>
      <c r="H4" s="9"/>
      <c r="I4" s="9"/>
      <c r="J4" s="20"/>
      <c r="K4" s="21"/>
      <c r="L4" s="72"/>
    </row>
    <row r="5" spans="1:12" ht="15" x14ac:dyDescent="0.25">
      <c r="A5" s="20" t="s">
        <v>30</v>
      </c>
      <c r="B5" s="72"/>
      <c r="C5" s="4" t="s">
        <v>31</v>
      </c>
      <c r="D5" s="4"/>
      <c r="E5" s="4"/>
      <c r="F5" s="4"/>
      <c r="G5" s="4"/>
      <c r="H5" s="4"/>
      <c r="I5" s="4"/>
      <c r="J5" s="20"/>
      <c r="K5" s="21"/>
      <c r="L5" s="72"/>
    </row>
    <row r="6" spans="1:12" ht="15" x14ac:dyDescent="0.25">
      <c r="A6" s="75" t="s">
        <v>32</v>
      </c>
      <c r="B6" s="76"/>
      <c r="C6" s="77" t="s">
        <v>25</v>
      </c>
      <c r="D6" s="78"/>
      <c r="E6" s="79"/>
      <c r="F6" s="80"/>
      <c r="G6" s="80"/>
      <c r="H6" s="78"/>
      <c r="I6" s="78"/>
      <c r="J6" s="81" t="s">
        <v>9</v>
      </c>
      <c r="K6" s="82"/>
      <c r="L6" s="83"/>
    </row>
    <row r="7" spans="1:12" ht="37.9" customHeight="1" x14ac:dyDescent="0.25">
      <c r="A7" s="84"/>
      <c r="B7" s="3" t="s">
        <v>34</v>
      </c>
      <c r="C7" s="85" t="s">
        <v>35</v>
      </c>
      <c r="D7" s="85" t="s">
        <v>36</v>
      </c>
      <c r="E7" s="86"/>
      <c r="F7" s="85"/>
      <c r="G7" s="85"/>
      <c r="H7" s="2" t="s">
        <v>37</v>
      </c>
      <c r="I7" s="2"/>
      <c r="J7" s="1" t="s">
        <v>38</v>
      </c>
      <c r="K7" s="1"/>
      <c r="L7" s="87" t="s">
        <v>345</v>
      </c>
    </row>
    <row r="8" spans="1:12" ht="15" x14ac:dyDescent="0.25">
      <c r="A8" s="88"/>
      <c r="B8" s="3"/>
      <c r="C8" s="89" t="s">
        <v>40</v>
      </c>
      <c r="D8" s="89" t="s">
        <v>41</v>
      </c>
      <c r="E8" s="90" t="s">
        <v>42</v>
      </c>
      <c r="F8" s="89" t="s">
        <v>43</v>
      </c>
      <c r="G8" s="89" t="s">
        <v>44</v>
      </c>
      <c r="H8" s="91" t="s">
        <v>45</v>
      </c>
      <c r="I8" s="91" t="s">
        <v>46</v>
      </c>
      <c r="J8" s="91" t="s">
        <v>45</v>
      </c>
      <c r="K8" s="91" t="s">
        <v>46</v>
      </c>
      <c r="L8" s="92" t="s">
        <v>47</v>
      </c>
    </row>
    <row r="9" spans="1:12" ht="15" x14ac:dyDescent="0.25">
      <c r="A9" s="128"/>
      <c r="B9" s="233"/>
      <c r="C9" s="94"/>
      <c r="D9" s="94"/>
      <c r="E9" s="95"/>
      <c r="F9" s="234"/>
      <c r="G9" s="235"/>
      <c r="H9" s="236"/>
      <c r="I9" s="235"/>
      <c r="J9" s="236"/>
      <c r="K9" s="236"/>
      <c r="L9" s="237"/>
    </row>
    <row r="10" spans="1:12" ht="15" x14ac:dyDescent="0.25">
      <c r="A10" s="113"/>
      <c r="B10" s="100"/>
      <c r="C10" s="98"/>
      <c r="D10" s="98"/>
      <c r="E10" s="103"/>
      <c r="F10" s="238"/>
      <c r="G10" s="231"/>
      <c r="H10" s="239"/>
      <c r="I10" s="240"/>
      <c r="J10" s="241"/>
      <c r="K10" s="241"/>
      <c r="L10" s="105"/>
    </row>
    <row r="11" spans="1:12" ht="15" x14ac:dyDescent="0.25">
      <c r="A11" s="113"/>
      <c r="B11" s="98"/>
      <c r="C11" s="98"/>
      <c r="D11" s="98"/>
      <c r="E11" s="103" t="s">
        <v>346</v>
      </c>
      <c r="F11" s="238" t="s">
        <v>48</v>
      </c>
      <c r="G11" s="231">
        <v>1</v>
      </c>
      <c r="H11" s="239"/>
      <c r="I11" s="240"/>
      <c r="J11" s="228">
        <f>H11*G11</f>
        <v>0</v>
      </c>
      <c r="K11" s="107">
        <f>I11*G11</f>
        <v>0</v>
      </c>
      <c r="L11" s="229">
        <f>K11+J11</f>
        <v>0</v>
      </c>
    </row>
    <row r="12" spans="1:12" ht="15" x14ac:dyDescent="0.25">
      <c r="A12" s="113"/>
      <c r="B12" s="98"/>
      <c r="C12" s="98"/>
      <c r="D12" s="98"/>
      <c r="E12" s="103"/>
      <c r="F12" s="238"/>
      <c r="G12" s="231"/>
      <c r="H12" s="239"/>
      <c r="I12" s="240"/>
      <c r="J12" s="179"/>
      <c r="K12" s="179"/>
      <c r="L12" s="105"/>
    </row>
    <row r="13" spans="1:12" ht="15" x14ac:dyDescent="0.25">
      <c r="A13" s="137"/>
      <c r="B13" s="242"/>
      <c r="C13" s="243"/>
      <c r="D13" s="244"/>
      <c r="E13" s="244"/>
      <c r="F13" s="243"/>
      <c r="G13" s="140"/>
      <c r="H13" s="245"/>
      <c r="I13" s="245"/>
      <c r="J13" s="245"/>
      <c r="K13" s="245"/>
      <c r="L13" s="246"/>
    </row>
    <row r="14" spans="1:12" ht="15" x14ac:dyDescent="0.25">
      <c r="A14" s="198"/>
      <c r="B14" s="199"/>
      <c r="C14" s="200"/>
      <c r="D14" s="201"/>
      <c r="E14" s="199"/>
      <c r="F14" s="200" t="s">
        <v>65</v>
      </c>
      <c r="G14" s="200"/>
      <c r="H14" s="200"/>
      <c r="I14" s="200"/>
      <c r="J14" s="203">
        <f>SUM(J9:J13)</f>
        <v>0</v>
      </c>
      <c r="K14" s="204">
        <f>SUM(K9:K13)</f>
        <v>0</v>
      </c>
      <c r="L14" s="205">
        <f>SUM(L9:L13)</f>
        <v>0</v>
      </c>
    </row>
  </sheetData>
  <mergeCells count="8">
    <mergeCell ref="B7:B8"/>
    <mergeCell ref="H7:I7"/>
    <mergeCell ref="J7:K7"/>
    <mergeCell ref="C1:I1"/>
    <mergeCell ref="C2:I2"/>
    <mergeCell ref="C3:I3"/>
    <mergeCell ref="C4:I4"/>
    <mergeCell ref="C5:I5"/>
  </mergeCells>
  <pageMargins left="0.31527777777777799" right="0.31527777777777799" top="0.35416666666666702" bottom="0.52083333333333304" header="0.51180555555555496" footer="0.35416666666666702"/>
  <pageSetup paperSize="9" firstPageNumber="0" orientation="landscape" horizontalDpi="300" verticalDpi="300"/>
  <headerFooter>
    <oddFooter>&amp;C&amp;"Calibri,Regular"&amp;12Upozornenie: Výkaz, výmer slúži ako podklad pre výberové konanie. Za konecnú špecifikáciu a ponuku odberatelovi zodpovedá dodávatel ponuky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topLeftCell="A4" zoomScale="65" zoomScaleNormal="65" workbookViewId="0">
      <selection activeCell="L6" sqref="L6"/>
    </sheetView>
  </sheetViews>
  <sheetFormatPr defaultRowHeight="14.25" x14ac:dyDescent="0.2"/>
  <cols>
    <col min="1" max="1" width="11.625" customWidth="1"/>
    <col min="2" max="2" width="7" customWidth="1"/>
    <col min="3" max="4" width="14" customWidth="1"/>
    <col min="5" max="5" width="69.75" customWidth="1"/>
    <col min="6" max="6" width="7" customWidth="1"/>
    <col min="7" max="11" width="11.625" customWidth="1"/>
    <col min="12" max="12" width="16.25" customWidth="1"/>
    <col min="13" max="1025" width="8.625" customWidth="1"/>
  </cols>
  <sheetData>
    <row r="1" spans="1:12" ht="15" x14ac:dyDescent="0.25">
      <c r="A1" s="67" t="s">
        <v>0</v>
      </c>
      <c r="B1" s="68"/>
      <c r="C1" s="5" t="s">
        <v>1</v>
      </c>
      <c r="D1" s="5"/>
      <c r="E1" s="5"/>
      <c r="F1" s="5"/>
      <c r="G1" s="5"/>
      <c r="H1" s="5"/>
      <c r="I1" s="5"/>
      <c r="J1" s="69" t="s">
        <v>2</v>
      </c>
      <c r="K1" s="70"/>
      <c r="L1" s="71"/>
    </row>
    <row r="2" spans="1:12" ht="13.9" customHeight="1" x14ac:dyDescent="0.25">
      <c r="A2" s="20" t="s">
        <v>3</v>
      </c>
      <c r="B2" s="72"/>
      <c r="C2" s="10" t="s">
        <v>4</v>
      </c>
      <c r="D2" s="10"/>
      <c r="E2" s="10"/>
      <c r="F2" s="10"/>
      <c r="G2" s="10"/>
      <c r="H2" s="10"/>
      <c r="I2" s="10"/>
      <c r="J2" s="20"/>
      <c r="K2" s="45"/>
      <c r="L2" s="46"/>
    </row>
    <row r="3" spans="1:12" ht="15" x14ac:dyDescent="0.25">
      <c r="A3" s="20" t="s">
        <v>7</v>
      </c>
      <c r="B3" s="72"/>
      <c r="C3" s="9" t="s">
        <v>8</v>
      </c>
      <c r="D3" s="9"/>
      <c r="E3" s="9"/>
      <c r="F3" s="9"/>
      <c r="G3" s="9"/>
      <c r="H3" s="9"/>
      <c r="I3" s="9"/>
      <c r="J3" s="73" t="s">
        <v>5</v>
      </c>
      <c r="K3" s="74"/>
      <c r="L3" s="72" t="s">
        <v>6</v>
      </c>
    </row>
    <row r="4" spans="1:12" ht="15" x14ac:dyDescent="0.25">
      <c r="A4" s="20" t="s">
        <v>10</v>
      </c>
      <c r="B4" s="72"/>
      <c r="C4" s="9" t="s">
        <v>347</v>
      </c>
      <c r="D4" s="9"/>
      <c r="E4" s="9"/>
      <c r="F4" s="9"/>
      <c r="G4" s="9"/>
      <c r="H4" s="9"/>
      <c r="I4" s="9"/>
      <c r="J4" s="20"/>
      <c r="K4" s="21"/>
      <c r="L4" s="72"/>
    </row>
    <row r="5" spans="1:12" ht="15" x14ac:dyDescent="0.25">
      <c r="A5" s="20" t="s">
        <v>30</v>
      </c>
      <c r="B5" s="72"/>
      <c r="C5" s="4" t="s">
        <v>31</v>
      </c>
      <c r="D5" s="4"/>
      <c r="E5" s="4"/>
      <c r="F5" s="4"/>
      <c r="G5" s="4"/>
      <c r="H5" s="4"/>
      <c r="I5" s="4"/>
      <c r="J5" s="20"/>
      <c r="K5" s="21"/>
      <c r="L5" s="72"/>
    </row>
    <row r="6" spans="1:12" ht="15" x14ac:dyDescent="0.25">
      <c r="A6" s="75" t="s">
        <v>32</v>
      </c>
      <c r="B6" s="76"/>
      <c r="C6" s="77" t="s">
        <v>26</v>
      </c>
      <c r="D6" s="78"/>
      <c r="E6" s="79"/>
      <c r="F6" s="80"/>
      <c r="G6" s="80"/>
      <c r="H6" s="78"/>
      <c r="I6" s="78"/>
      <c r="J6" s="81" t="s">
        <v>9</v>
      </c>
      <c r="K6" s="82"/>
      <c r="L6" s="83"/>
    </row>
    <row r="7" spans="1:12" ht="24" customHeight="1" x14ac:dyDescent="0.25">
      <c r="A7" s="84"/>
      <c r="B7" s="3" t="s">
        <v>34</v>
      </c>
      <c r="C7" s="85" t="s">
        <v>35</v>
      </c>
      <c r="D7" s="85" t="s">
        <v>36</v>
      </c>
      <c r="E7" s="86"/>
      <c r="F7" s="85"/>
      <c r="G7" s="85"/>
      <c r="H7" s="2" t="s">
        <v>37</v>
      </c>
      <c r="I7" s="2"/>
      <c r="J7" s="1" t="s">
        <v>38</v>
      </c>
      <c r="K7" s="1"/>
      <c r="L7" s="87" t="s">
        <v>39</v>
      </c>
    </row>
    <row r="8" spans="1:12" ht="15" x14ac:dyDescent="0.25">
      <c r="A8" s="88"/>
      <c r="B8" s="3"/>
      <c r="C8" s="89" t="s">
        <v>40</v>
      </c>
      <c r="D8" s="89" t="s">
        <v>41</v>
      </c>
      <c r="E8" s="90" t="s">
        <v>42</v>
      </c>
      <c r="F8" s="89" t="s">
        <v>43</v>
      </c>
      <c r="G8" s="89" t="s">
        <v>44</v>
      </c>
      <c r="H8" s="91" t="s">
        <v>45</v>
      </c>
      <c r="I8" s="91" t="s">
        <v>46</v>
      </c>
      <c r="J8" s="91" t="s">
        <v>45</v>
      </c>
      <c r="K8" s="91" t="s">
        <v>46</v>
      </c>
      <c r="L8" s="92" t="s">
        <v>47</v>
      </c>
    </row>
    <row r="9" spans="1:12" ht="15" x14ac:dyDescent="0.25">
      <c r="A9" s="128"/>
      <c r="B9" s="233"/>
      <c r="C9" s="94"/>
      <c r="D9" s="94"/>
      <c r="E9" s="95"/>
      <c r="F9" s="234"/>
      <c r="G9" s="235"/>
      <c r="H9" s="236"/>
      <c r="I9" s="235"/>
      <c r="J9" s="236"/>
      <c r="K9" s="236"/>
      <c r="L9" s="237"/>
    </row>
    <row r="10" spans="1:12" ht="15" x14ac:dyDescent="0.25">
      <c r="A10" s="113"/>
      <c r="B10" s="100"/>
      <c r="C10" s="98"/>
      <c r="D10" s="98"/>
      <c r="E10" s="103"/>
      <c r="F10" s="238"/>
      <c r="G10" s="230"/>
      <c r="H10" s="239"/>
      <c r="I10" s="240"/>
      <c r="J10" s="241"/>
      <c r="K10" s="241"/>
      <c r="L10" s="105"/>
    </row>
    <row r="11" spans="1:12" ht="15" x14ac:dyDescent="0.25">
      <c r="A11" s="113"/>
      <c r="B11" s="98"/>
      <c r="C11" s="100" t="s">
        <v>348</v>
      </c>
      <c r="D11" s="98" t="s">
        <v>349</v>
      </c>
      <c r="E11" s="103" t="s">
        <v>350</v>
      </c>
      <c r="F11" s="100" t="s">
        <v>70</v>
      </c>
      <c r="G11" s="171">
        <v>2</v>
      </c>
      <c r="H11" s="239"/>
      <c r="I11" s="240"/>
      <c r="J11" s="228">
        <f>H11*G11</f>
        <v>0</v>
      </c>
      <c r="K11" s="107">
        <f>I11*G11</f>
        <v>0</v>
      </c>
      <c r="L11" s="229">
        <f>K11+J11</f>
        <v>0</v>
      </c>
    </row>
    <row r="12" spans="1:12" ht="15" x14ac:dyDescent="0.25">
      <c r="A12" s="113"/>
      <c r="B12" s="98"/>
      <c r="C12" s="98"/>
      <c r="D12" s="98"/>
      <c r="E12" s="103" t="s">
        <v>351</v>
      </c>
      <c r="F12" s="100"/>
      <c r="G12" s="230"/>
      <c r="H12" s="239"/>
      <c r="I12" s="240"/>
      <c r="J12" s="228"/>
      <c r="K12" s="107"/>
      <c r="L12" s="229"/>
    </row>
    <row r="13" spans="1:12" ht="15" x14ac:dyDescent="0.25">
      <c r="A13" s="113"/>
      <c r="B13" s="178"/>
      <c r="C13" s="111"/>
      <c r="D13" s="115"/>
      <c r="E13" s="115"/>
      <c r="F13" s="111"/>
      <c r="G13" s="110"/>
      <c r="H13" s="114"/>
      <c r="I13" s="114"/>
      <c r="J13" s="114"/>
      <c r="K13" s="114"/>
      <c r="L13" s="224"/>
    </row>
    <row r="14" spans="1:12" ht="15" x14ac:dyDescent="0.25">
      <c r="A14" s="113"/>
      <c r="B14" s="178"/>
      <c r="C14" s="100" t="s">
        <v>348</v>
      </c>
      <c r="D14" s="115" t="s">
        <v>352</v>
      </c>
      <c r="E14" s="115" t="s">
        <v>353</v>
      </c>
      <c r="F14" s="111" t="s">
        <v>70</v>
      </c>
      <c r="G14" s="110">
        <v>1</v>
      </c>
      <c r="H14" s="239"/>
      <c r="I14" s="240"/>
      <c r="J14" s="228">
        <f>H14*G14</f>
        <v>0</v>
      </c>
      <c r="K14" s="107">
        <f>I14*G14</f>
        <v>0</v>
      </c>
      <c r="L14" s="229">
        <f>K14+J14</f>
        <v>0</v>
      </c>
    </row>
    <row r="15" spans="1:12" ht="15" x14ac:dyDescent="0.25">
      <c r="A15" s="113"/>
      <c r="B15" s="178"/>
      <c r="C15" s="111"/>
      <c r="D15" s="115"/>
      <c r="E15" s="115" t="s">
        <v>354</v>
      </c>
      <c r="F15" s="111"/>
      <c r="G15" s="110"/>
      <c r="H15" s="114"/>
      <c r="I15" s="114"/>
      <c r="J15" s="114"/>
      <c r="K15" s="114"/>
      <c r="L15" s="224"/>
    </row>
    <row r="16" spans="1:12" ht="15" x14ac:dyDescent="0.25">
      <c r="A16" s="113"/>
      <c r="B16" s="178"/>
      <c r="C16" s="111"/>
      <c r="D16" s="115"/>
      <c r="E16" s="115" t="s">
        <v>355</v>
      </c>
      <c r="F16" s="111"/>
      <c r="G16" s="110"/>
      <c r="H16" s="114"/>
      <c r="I16" s="114"/>
      <c r="J16" s="114"/>
      <c r="K16" s="114"/>
      <c r="L16" s="224"/>
    </row>
    <row r="17" spans="1:12" ht="15" x14ac:dyDescent="0.25">
      <c r="A17" s="113"/>
      <c r="B17" s="178"/>
      <c r="C17" s="111"/>
      <c r="D17" s="115"/>
      <c r="E17" s="115" t="s">
        <v>356</v>
      </c>
      <c r="F17" s="111"/>
      <c r="G17" s="110"/>
      <c r="H17" s="114"/>
      <c r="I17" s="114"/>
      <c r="J17" s="114"/>
      <c r="K17" s="114"/>
      <c r="L17" s="224"/>
    </row>
    <row r="18" spans="1:12" ht="15" x14ac:dyDescent="0.25">
      <c r="A18" s="113"/>
      <c r="B18" s="178"/>
      <c r="C18" s="111"/>
      <c r="D18" s="115"/>
      <c r="E18" s="115" t="s">
        <v>357</v>
      </c>
      <c r="F18" s="111"/>
      <c r="G18" s="110"/>
      <c r="H18" s="114"/>
      <c r="I18" s="114"/>
      <c r="J18" s="114"/>
      <c r="K18" s="114"/>
      <c r="L18" s="224"/>
    </row>
    <row r="19" spans="1:12" ht="15" x14ac:dyDescent="0.25">
      <c r="A19" s="113"/>
      <c r="B19" s="178"/>
      <c r="C19" s="111"/>
      <c r="D19" s="115"/>
      <c r="E19" s="115" t="s">
        <v>358</v>
      </c>
      <c r="F19" s="111"/>
      <c r="G19" s="110"/>
      <c r="H19" s="114"/>
      <c r="I19" s="114"/>
      <c r="J19" s="114"/>
      <c r="K19" s="114"/>
      <c r="L19" s="224"/>
    </row>
    <row r="20" spans="1:12" ht="15" x14ac:dyDescent="0.25">
      <c r="A20" s="113"/>
      <c r="B20" s="178"/>
      <c r="C20" s="111"/>
      <c r="D20" s="115"/>
      <c r="E20" s="115"/>
      <c r="F20" s="111"/>
      <c r="G20" s="110"/>
      <c r="H20" s="114"/>
      <c r="I20" s="114"/>
      <c r="J20" s="114"/>
      <c r="K20" s="114"/>
      <c r="L20" s="224"/>
    </row>
    <row r="21" spans="1:12" ht="15" x14ac:dyDescent="0.25">
      <c r="A21" s="113"/>
      <c r="B21" s="178"/>
      <c r="C21" s="111" t="s">
        <v>359</v>
      </c>
      <c r="D21" s="115" t="s">
        <v>360</v>
      </c>
      <c r="E21" s="115" t="s">
        <v>361</v>
      </c>
      <c r="F21" s="111" t="s">
        <v>70</v>
      </c>
      <c r="G21" s="110">
        <v>1</v>
      </c>
      <c r="H21" s="239"/>
      <c r="I21" s="240"/>
      <c r="J21" s="228">
        <f>H21*G21</f>
        <v>0</v>
      </c>
      <c r="K21" s="107">
        <f>I21*G21</f>
        <v>0</v>
      </c>
      <c r="L21" s="229">
        <f>K21+J21</f>
        <v>0</v>
      </c>
    </row>
    <row r="22" spans="1:12" ht="15" x14ac:dyDescent="0.25">
      <c r="A22" s="113"/>
      <c r="B22" s="178"/>
      <c r="C22" s="111"/>
      <c r="D22" s="115"/>
      <c r="E22" s="115"/>
      <c r="F22" s="111"/>
      <c r="G22" s="110"/>
      <c r="H22" s="114"/>
      <c r="I22" s="114"/>
      <c r="J22" s="114"/>
      <c r="K22" s="114"/>
      <c r="L22" s="224"/>
    </row>
    <row r="23" spans="1:12" ht="15" x14ac:dyDescent="0.25">
      <c r="A23" s="113"/>
      <c r="B23" s="178"/>
      <c r="C23" s="111" t="s">
        <v>348</v>
      </c>
      <c r="D23" s="115"/>
      <c r="E23" s="115" t="s">
        <v>362</v>
      </c>
      <c r="F23" s="111" t="s">
        <v>70</v>
      </c>
      <c r="G23" s="110">
        <v>1</v>
      </c>
      <c r="H23" s="239"/>
      <c r="I23" s="240"/>
      <c r="J23" s="228">
        <f>H23*G23</f>
        <v>0</v>
      </c>
      <c r="K23" s="107">
        <f>I23*G23</f>
        <v>0</v>
      </c>
      <c r="L23" s="229">
        <f>K23+J23</f>
        <v>0</v>
      </c>
    </row>
    <row r="24" spans="1:12" ht="15" x14ac:dyDescent="0.25">
      <c r="A24" s="113"/>
      <c r="B24" s="178"/>
      <c r="C24" s="111"/>
      <c r="D24" s="115"/>
      <c r="E24" s="115" t="s">
        <v>363</v>
      </c>
      <c r="F24" s="111"/>
      <c r="G24" s="110"/>
      <c r="H24" s="114"/>
      <c r="I24" s="114"/>
      <c r="J24" s="114"/>
      <c r="K24" s="114"/>
      <c r="L24" s="224"/>
    </row>
    <row r="25" spans="1:12" ht="15" x14ac:dyDescent="0.25">
      <c r="A25" s="113"/>
      <c r="B25" s="178"/>
      <c r="C25" s="111"/>
      <c r="D25" s="115"/>
      <c r="E25" s="115"/>
      <c r="F25" s="111"/>
      <c r="G25" s="110"/>
      <c r="H25" s="114"/>
      <c r="I25" s="114"/>
      <c r="J25" s="114"/>
      <c r="K25" s="114"/>
      <c r="L25" s="224"/>
    </row>
    <row r="26" spans="1:12" ht="15" x14ac:dyDescent="0.25">
      <c r="A26" s="113"/>
      <c r="B26" s="178"/>
      <c r="C26" s="111" t="s">
        <v>359</v>
      </c>
      <c r="D26" s="115"/>
      <c r="E26" s="115" t="s">
        <v>364</v>
      </c>
      <c r="F26" s="111" t="s">
        <v>70</v>
      </c>
      <c r="G26" s="110">
        <v>1</v>
      </c>
      <c r="H26" s="239"/>
      <c r="I26" s="240"/>
      <c r="J26" s="228">
        <f>H26*G26</f>
        <v>0</v>
      </c>
      <c r="K26" s="107">
        <f>I26*G26</f>
        <v>0</v>
      </c>
      <c r="L26" s="229">
        <f>K26+J26</f>
        <v>0</v>
      </c>
    </row>
    <row r="27" spans="1:12" ht="15" x14ac:dyDescent="0.25">
      <c r="A27" s="113"/>
      <c r="B27" s="178"/>
      <c r="C27" s="111"/>
      <c r="D27" s="115"/>
      <c r="E27" s="115" t="s">
        <v>365</v>
      </c>
      <c r="F27" s="111"/>
      <c r="G27" s="110"/>
      <c r="H27" s="114"/>
      <c r="I27" s="114"/>
      <c r="J27" s="114"/>
      <c r="K27" s="114"/>
      <c r="L27" s="224"/>
    </row>
    <row r="28" spans="1:12" ht="15" x14ac:dyDescent="0.25">
      <c r="A28" s="113"/>
      <c r="B28" s="178"/>
      <c r="C28" s="111"/>
      <c r="D28" s="115"/>
      <c r="E28" s="115"/>
      <c r="F28" s="111"/>
      <c r="G28" s="110"/>
      <c r="H28" s="114"/>
      <c r="I28" s="114"/>
      <c r="J28" s="114"/>
      <c r="K28" s="114"/>
      <c r="L28" s="224"/>
    </row>
    <row r="29" spans="1:12" ht="15" x14ac:dyDescent="0.25">
      <c r="A29" s="113"/>
      <c r="B29" s="178"/>
      <c r="C29" s="111" t="s">
        <v>359</v>
      </c>
      <c r="D29" s="115"/>
      <c r="E29" s="115" t="s">
        <v>366</v>
      </c>
      <c r="F29" s="111" t="s">
        <v>70</v>
      </c>
      <c r="G29" s="110">
        <v>1</v>
      </c>
      <c r="H29" s="239"/>
      <c r="I29" s="240"/>
      <c r="J29" s="228">
        <f>H29*G29</f>
        <v>0</v>
      </c>
      <c r="K29" s="107">
        <f>I29*G29</f>
        <v>0</v>
      </c>
      <c r="L29" s="229">
        <f>K29+J29</f>
        <v>0</v>
      </c>
    </row>
    <row r="30" spans="1:12" ht="15" x14ac:dyDescent="0.25">
      <c r="A30" s="113"/>
      <c r="B30" s="178"/>
      <c r="C30" s="111"/>
      <c r="D30" s="115"/>
      <c r="E30" s="115" t="s">
        <v>365</v>
      </c>
      <c r="F30" s="111"/>
      <c r="G30" s="110"/>
      <c r="H30" s="114"/>
      <c r="I30" s="114"/>
      <c r="J30" s="114"/>
      <c r="K30" s="114"/>
      <c r="L30" s="224"/>
    </row>
    <row r="31" spans="1:12" ht="15" x14ac:dyDescent="0.25">
      <c r="A31" s="113"/>
      <c r="B31" s="178"/>
      <c r="C31" s="111"/>
      <c r="D31" s="115"/>
      <c r="E31" s="115"/>
      <c r="F31" s="111"/>
      <c r="G31" s="110"/>
      <c r="H31" s="114"/>
      <c r="I31" s="114"/>
      <c r="J31" s="114"/>
      <c r="K31" s="114"/>
      <c r="L31" s="224"/>
    </row>
    <row r="32" spans="1:12" ht="15" x14ac:dyDescent="0.25">
      <c r="A32" s="113"/>
      <c r="B32" s="178"/>
      <c r="C32" s="111"/>
      <c r="D32" s="115"/>
      <c r="E32" s="115" t="s">
        <v>367</v>
      </c>
      <c r="F32" s="111" t="s">
        <v>70</v>
      </c>
      <c r="G32" s="110">
        <v>1</v>
      </c>
      <c r="H32" s="239"/>
      <c r="I32" s="240"/>
      <c r="J32" s="228">
        <f>H32*G32</f>
        <v>0</v>
      </c>
      <c r="K32" s="107">
        <f>I32*G32</f>
        <v>0</v>
      </c>
      <c r="L32" s="229">
        <f>K32+J32</f>
        <v>0</v>
      </c>
    </row>
    <row r="33" spans="1:12" ht="15" x14ac:dyDescent="0.25">
      <c r="A33" s="113"/>
      <c r="B33" s="178"/>
      <c r="C33" s="111"/>
      <c r="D33" s="115"/>
      <c r="E33" s="115" t="s">
        <v>368</v>
      </c>
      <c r="F33" s="111" t="s">
        <v>70</v>
      </c>
      <c r="G33" s="110">
        <v>1</v>
      </c>
      <c r="H33" s="239"/>
      <c r="I33" s="240"/>
      <c r="J33" s="228">
        <f>H33*G33</f>
        <v>0</v>
      </c>
      <c r="K33" s="107">
        <f>I33*G33</f>
        <v>0</v>
      </c>
      <c r="L33" s="229">
        <f>K33+J33</f>
        <v>0</v>
      </c>
    </row>
    <row r="34" spans="1:12" ht="15" x14ac:dyDescent="0.25">
      <c r="A34" s="113"/>
      <c r="B34" s="178"/>
      <c r="C34" s="111"/>
      <c r="D34" s="115"/>
      <c r="E34" s="115"/>
      <c r="F34" s="111"/>
      <c r="G34" s="110"/>
      <c r="H34" s="114"/>
      <c r="I34" s="114"/>
      <c r="J34" s="114"/>
      <c r="K34" s="114"/>
      <c r="L34" s="224"/>
    </row>
    <row r="35" spans="1:12" ht="15" x14ac:dyDescent="0.25">
      <c r="A35" s="113"/>
      <c r="B35" s="178"/>
      <c r="C35" s="111"/>
      <c r="D35" s="115"/>
      <c r="E35" s="115" t="s">
        <v>369</v>
      </c>
      <c r="F35" s="111"/>
      <c r="G35" s="110"/>
      <c r="H35" s="114"/>
      <c r="I35" s="114"/>
      <c r="J35" s="114"/>
      <c r="K35" s="114"/>
      <c r="L35" s="224"/>
    </row>
    <row r="36" spans="1:12" ht="15" x14ac:dyDescent="0.25">
      <c r="A36" s="113"/>
      <c r="B36" s="178"/>
      <c r="C36" s="111"/>
      <c r="D36" s="115"/>
      <c r="E36" s="115" t="s">
        <v>370</v>
      </c>
      <c r="F36" s="111" t="s">
        <v>184</v>
      </c>
      <c r="G36" s="110">
        <v>1</v>
      </c>
      <c r="H36" s="239"/>
      <c r="I36" s="240"/>
      <c r="J36" s="228">
        <f>H36*G36</f>
        <v>0</v>
      </c>
      <c r="K36" s="107">
        <f>I36*G36</f>
        <v>0</v>
      </c>
      <c r="L36" s="229">
        <f>K36+J36</f>
        <v>0</v>
      </c>
    </row>
    <row r="37" spans="1:12" ht="15" x14ac:dyDescent="0.25">
      <c r="A37" s="113"/>
      <c r="B37" s="178"/>
      <c r="C37" s="111"/>
      <c r="D37" s="115"/>
      <c r="E37" s="115"/>
      <c r="F37" s="111"/>
      <c r="G37" s="110"/>
      <c r="H37" s="114"/>
      <c r="I37" s="114"/>
      <c r="J37" s="114"/>
      <c r="K37" s="114"/>
      <c r="L37" s="224"/>
    </row>
    <row r="38" spans="1:12" ht="15" x14ac:dyDescent="0.25">
      <c r="A38" s="113"/>
      <c r="B38" s="178"/>
      <c r="C38" s="111"/>
      <c r="D38" s="115"/>
      <c r="E38" s="115" t="s">
        <v>371</v>
      </c>
      <c r="F38" s="111"/>
      <c r="G38" s="110"/>
      <c r="H38" s="114"/>
      <c r="I38" s="114"/>
      <c r="J38" s="114"/>
      <c r="K38" s="114"/>
      <c r="L38" s="224"/>
    </row>
    <row r="39" spans="1:12" ht="15" x14ac:dyDescent="0.25">
      <c r="A39" s="113"/>
      <c r="B39" s="178"/>
      <c r="C39" s="111"/>
      <c r="D39" s="115"/>
      <c r="E39" s="115" t="s">
        <v>372</v>
      </c>
      <c r="F39" s="111" t="s">
        <v>70</v>
      </c>
      <c r="G39" s="110">
        <v>1</v>
      </c>
      <c r="H39" s="239"/>
      <c r="I39" s="240"/>
      <c r="J39" s="228">
        <f>H39*G39</f>
        <v>0</v>
      </c>
      <c r="K39" s="107">
        <f>I39*G39</f>
        <v>0</v>
      </c>
      <c r="L39" s="229">
        <f>K39+J39</f>
        <v>0</v>
      </c>
    </row>
    <row r="40" spans="1:12" ht="15" x14ac:dyDescent="0.25">
      <c r="A40" s="113"/>
      <c r="B40" s="178"/>
      <c r="C40" s="111"/>
      <c r="D40" s="115"/>
      <c r="E40" s="115" t="s">
        <v>373</v>
      </c>
      <c r="F40" s="111" t="s">
        <v>184</v>
      </c>
      <c r="G40" s="110">
        <v>3</v>
      </c>
      <c r="H40" s="239"/>
      <c r="I40" s="240"/>
      <c r="J40" s="228">
        <f>H40*G40</f>
        <v>0</v>
      </c>
      <c r="K40" s="107">
        <f>I40*G40</f>
        <v>0</v>
      </c>
      <c r="L40" s="229">
        <f>K40+J40</f>
        <v>0</v>
      </c>
    </row>
    <row r="41" spans="1:12" ht="15" x14ac:dyDescent="0.25">
      <c r="A41" s="113"/>
      <c r="B41" s="178"/>
      <c r="C41" s="111"/>
      <c r="D41" s="115"/>
      <c r="E41" s="115"/>
      <c r="F41" s="111"/>
      <c r="G41" s="110"/>
      <c r="H41" s="114"/>
      <c r="I41" s="114"/>
      <c r="J41" s="114"/>
      <c r="K41" s="114"/>
      <c r="L41" s="224"/>
    </row>
    <row r="42" spans="1:12" ht="15" x14ac:dyDescent="0.25">
      <c r="A42" s="113"/>
      <c r="B42" s="178"/>
      <c r="C42" s="111"/>
      <c r="D42" s="115"/>
      <c r="E42" s="115" t="s">
        <v>374</v>
      </c>
      <c r="F42" s="111" t="s">
        <v>48</v>
      </c>
      <c r="G42" s="110">
        <v>1</v>
      </c>
      <c r="H42" s="239"/>
      <c r="I42" s="240"/>
      <c r="J42" s="228">
        <f>H42*G42</f>
        <v>0</v>
      </c>
      <c r="K42" s="107">
        <f>I42*G42</f>
        <v>0</v>
      </c>
      <c r="L42" s="229">
        <f>K42+J42</f>
        <v>0</v>
      </c>
    </row>
    <row r="43" spans="1:12" ht="15" x14ac:dyDescent="0.25">
      <c r="A43" s="113"/>
      <c r="B43" s="178"/>
      <c r="C43" s="111"/>
      <c r="D43" s="115"/>
      <c r="E43" s="115"/>
      <c r="F43" s="111"/>
      <c r="G43" s="110"/>
      <c r="H43" s="114"/>
      <c r="I43" s="114"/>
      <c r="J43" s="114"/>
      <c r="K43" s="114"/>
      <c r="L43" s="224"/>
    </row>
    <row r="44" spans="1:12" ht="15" x14ac:dyDescent="0.25">
      <c r="A44" s="113"/>
      <c r="B44" s="178"/>
      <c r="C44" s="111"/>
      <c r="D44" s="115"/>
      <c r="E44" s="115"/>
      <c r="F44" s="111"/>
      <c r="G44" s="110"/>
      <c r="H44" s="114"/>
      <c r="I44" s="114"/>
      <c r="J44" s="114"/>
      <c r="K44" s="114"/>
      <c r="L44" s="224"/>
    </row>
    <row r="45" spans="1:12" ht="15" x14ac:dyDescent="0.25">
      <c r="A45" s="113"/>
      <c r="B45" s="178"/>
      <c r="C45" s="111"/>
      <c r="D45" s="115"/>
      <c r="E45" s="115"/>
      <c r="F45" s="111"/>
      <c r="G45" s="110"/>
      <c r="H45" s="114"/>
      <c r="I45" s="114"/>
      <c r="J45" s="114"/>
      <c r="K45" s="114"/>
      <c r="L45" s="224"/>
    </row>
    <row r="46" spans="1:12" ht="15" x14ac:dyDescent="0.25">
      <c r="A46" s="113"/>
      <c r="B46" s="178"/>
      <c r="C46" s="111"/>
      <c r="D46" s="115"/>
      <c r="E46" s="115"/>
      <c r="F46" s="111"/>
      <c r="G46" s="110"/>
      <c r="H46" s="114"/>
      <c r="I46" s="114"/>
      <c r="J46" s="114"/>
      <c r="K46" s="114"/>
      <c r="L46" s="224"/>
    </row>
    <row r="47" spans="1:12" ht="15" x14ac:dyDescent="0.25">
      <c r="A47" s="113"/>
      <c r="B47" s="178"/>
      <c r="C47" s="111"/>
      <c r="D47" s="115"/>
      <c r="E47" s="115"/>
      <c r="F47" s="111"/>
      <c r="G47" s="110"/>
      <c r="H47" s="114"/>
      <c r="I47" s="114"/>
      <c r="J47" s="114"/>
      <c r="K47" s="114"/>
      <c r="L47" s="224"/>
    </row>
    <row r="48" spans="1:12" ht="15" x14ac:dyDescent="0.25">
      <c r="A48" s="113"/>
      <c r="B48" s="178"/>
      <c r="C48" s="111"/>
      <c r="D48" s="115"/>
      <c r="E48" s="115"/>
      <c r="F48" s="111"/>
      <c r="G48" s="110"/>
      <c r="H48" s="114"/>
      <c r="I48" s="114"/>
      <c r="J48" s="114"/>
      <c r="K48" s="114"/>
      <c r="L48" s="224"/>
    </row>
    <row r="49" spans="1:12" ht="15" x14ac:dyDescent="0.25">
      <c r="A49" s="113"/>
      <c r="B49" s="178"/>
      <c r="C49" s="111"/>
      <c r="D49" s="115"/>
      <c r="E49" s="115"/>
      <c r="F49" s="111"/>
      <c r="G49" s="110"/>
      <c r="H49" s="114"/>
      <c r="I49" s="114"/>
      <c r="J49" s="114"/>
      <c r="K49" s="114"/>
      <c r="L49" s="224"/>
    </row>
    <row r="50" spans="1:12" ht="15" x14ac:dyDescent="0.25">
      <c r="A50" s="113"/>
      <c r="B50" s="178"/>
      <c r="C50" s="111"/>
      <c r="D50" s="115"/>
      <c r="E50" s="115"/>
      <c r="F50" s="111"/>
      <c r="G50" s="110"/>
      <c r="H50" s="114"/>
      <c r="I50" s="114"/>
      <c r="J50" s="114"/>
      <c r="K50" s="114"/>
      <c r="L50" s="224"/>
    </row>
    <row r="51" spans="1:12" ht="15" x14ac:dyDescent="0.25">
      <c r="A51" s="113"/>
      <c r="B51" s="178"/>
      <c r="C51" s="111"/>
      <c r="D51" s="115"/>
      <c r="E51" s="115"/>
      <c r="F51" s="111"/>
      <c r="G51" s="110"/>
      <c r="H51" s="114"/>
      <c r="I51" s="114"/>
      <c r="J51" s="114"/>
      <c r="K51" s="114"/>
      <c r="L51" s="224"/>
    </row>
    <row r="52" spans="1:12" ht="15" x14ac:dyDescent="0.25">
      <c r="A52" s="113"/>
      <c r="B52" s="178"/>
      <c r="C52" s="111"/>
      <c r="D52" s="115"/>
      <c r="E52" s="115"/>
      <c r="F52" s="111"/>
      <c r="G52" s="110"/>
      <c r="H52" s="114"/>
      <c r="I52" s="114"/>
      <c r="J52" s="114"/>
      <c r="K52" s="114"/>
      <c r="L52" s="224"/>
    </row>
    <row r="53" spans="1:12" ht="15" x14ac:dyDescent="0.25">
      <c r="A53" s="113"/>
      <c r="B53" s="178"/>
      <c r="C53" s="111"/>
      <c r="D53" s="115"/>
      <c r="E53" s="115"/>
      <c r="F53" s="111"/>
      <c r="G53" s="110"/>
      <c r="H53" s="114"/>
      <c r="I53" s="114"/>
      <c r="J53" s="114"/>
      <c r="K53" s="114"/>
      <c r="L53" s="224"/>
    </row>
    <row r="54" spans="1:12" ht="15" x14ac:dyDescent="0.25">
      <c r="A54" s="113"/>
      <c r="B54" s="178"/>
      <c r="C54" s="111"/>
      <c r="D54" s="115"/>
      <c r="E54" s="115"/>
      <c r="F54" s="111"/>
      <c r="G54" s="110"/>
      <c r="H54" s="114"/>
      <c r="I54" s="114"/>
      <c r="J54" s="114"/>
      <c r="K54" s="114"/>
      <c r="L54" s="224"/>
    </row>
    <row r="55" spans="1:12" ht="15" x14ac:dyDescent="0.25">
      <c r="A55" s="113"/>
      <c r="B55" s="178"/>
      <c r="C55" s="111"/>
      <c r="D55" s="115"/>
      <c r="E55" s="115"/>
      <c r="F55" s="111"/>
      <c r="G55" s="110"/>
      <c r="H55" s="114"/>
      <c r="I55" s="114"/>
      <c r="J55" s="114"/>
      <c r="K55" s="114"/>
      <c r="L55" s="224"/>
    </row>
    <row r="56" spans="1:12" ht="15" x14ac:dyDescent="0.25">
      <c r="A56" s="137"/>
      <c r="B56" s="242"/>
      <c r="C56" s="243"/>
      <c r="D56" s="244"/>
      <c r="E56" s="244"/>
      <c r="F56" s="243"/>
      <c r="G56" s="140"/>
      <c r="H56" s="245"/>
      <c r="I56" s="245"/>
      <c r="J56" s="245"/>
      <c r="K56" s="245"/>
      <c r="L56" s="246"/>
    </row>
    <row r="57" spans="1:12" ht="15" x14ac:dyDescent="0.25">
      <c r="A57" s="198"/>
      <c r="B57" s="199"/>
      <c r="C57" s="200"/>
      <c r="D57" s="201"/>
      <c r="E57" s="199"/>
      <c r="F57" s="200" t="s">
        <v>65</v>
      </c>
      <c r="G57" s="200"/>
      <c r="H57" s="200"/>
      <c r="I57" s="200"/>
      <c r="J57" s="203">
        <f>SUM(J9:J56)</f>
        <v>0</v>
      </c>
      <c r="K57" s="204">
        <f>SUM(K9:K56)</f>
        <v>0</v>
      </c>
      <c r="L57" s="205">
        <f>SUM(L9:L56)</f>
        <v>0</v>
      </c>
    </row>
  </sheetData>
  <mergeCells count="8">
    <mergeCell ref="B7:B8"/>
    <mergeCell ref="H7:I7"/>
    <mergeCell ref="J7:K7"/>
    <mergeCell ref="C1:I1"/>
    <mergeCell ref="C2:I2"/>
    <mergeCell ref="C3:I3"/>
    <mergeCell ref="C4:I4"/>
    <mergeCell ref="C5:I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41"/>
  <sheetViews>
    <sheetView tabSelected="1" zoomScale="65" zoomScaleNormal="65" workbookViewId="0">
      <selection activeCell="L6" sqref="L6"/>
    </sheetView>
  </sheetViews>
  <sheetFormatPr defaultRowHeight="14.25" x14ac:dyDescent="0.2"/>
  <cols>
    <col min="1" max="1" width="11.5"/>
    <col min="2" max="2" width="3.25" customWidth="1"/>
    <col min="3" max="3" width="44.25" customWidth="1"/>
    <col min="4" max="4" width="11.25" customWidth="1"/>
    <col min="5" max="5" width="46.125" customWidth="1"/>
    <col min="6" max="6" width="4.375" customWidth="1"/>
    <col min="7" max="7" width="12.75" customWidth="1"/>
    <col min="8" max="8" width="10.375" customWidth="1"/>
    <col min="9" max="9" width="11.625" customWidth="1"/>
    <col min="10" max="10" width="33.125" customWidth="1"/>
    <col min="11" max="11" width="11.625" customWidth="1"/>
    <col min="12" max="12" width="16.625" customWidth="1"/>
    <col min="13" max="1025" width="8.625" customWidth="1"/>
  </cols>
  <sheetData>
    <row r="1" spans="1:22" ht="15" x14ac:dyDescent="0.25">
      <c r="A1" s="67" t="s">
        <v>0</v>
      </c>
      <c r="B1" s="68"/>
      <c r="C1" s="5" t="s">
        <v>1</v>
      </c>
      <c r="D1" s="5"/>
      <c r="E1" s="5"/>
      <c r="F1" s="5"/>
      <c r="G1" s="5"/>
      <c r="H1" s="5"/>
      <c r="I1" s="5"/>
      <c r="J1" s="69"/>
      <c r="K1" s="70"/>
      <c r="L1" s="71"/>
      <c r="M1" s="136"/>
      <c r="N1" s="136"/>
      <c r="O1" s="136"/>
      <c r="P1" s="136"/>
      <c r="Q1" s="136"/>
      <c r="R1" s="136"/>
      <c r="S1" s="136"/>
      <c r="T1" s="136"/>
      <c r="U1" s="136"/>
      <c r="V1" s="136"/>
    </row>
    <row r="2" spans="1:22" ht="13.9" customHeight="1" x14ac:dyDescent="0.25">
      <c r="A2" s="20" t="s">
        <v>3</v>
      </c>
      <c r="B2" s="72"/>
      <c r="C2" s="10" t="s">
        <v>4</v>
      </c>
      <c r="D2" s="10"/>
      <c r="E2" s="10"/>
      <c r="F2" s="10"/>
      <c r="G2" s="10"/>
      <c r="H2" s="10"/>
      <c r="I2" s="10"/>
      <c r="J2" s="20"/>
      <c r="K2" s="45"/>
      <c r="L2" s="46"/>
      <c r="M2" s="136"/>
      <c r="N2" s="136"/>
      <c r="O2" s="136"/>
      <c r="P2" s="136"/>
      <c r="Q2" s="136"/>
      <c r="R2" s="136"/>
      <c r="S2" s="136"/>
      <c r="T2" s="136"/>
      <c r="U2" s="136"/>
      <c r="V2" s="136"/>
    </row>
    <row r="3" spans="1:22" ht="15" x14ac:dyDescent="0.25">
      <c r="A3" s="20" t="s">
        <v>7</v>
      </c>
      <c r="B3" s="72"/>
      <c r="C3" s="9" t="s">
        <v>8</v>
      </c>
      <c r="D3" s="9"/>
      <c r="E3" s="9"/>
      <c r="F3" s="9"/>
      <c r="G3" s="9"/>
      <c r="H3" s="9"/>
      <c r="I3" s="9"/>
      <c r="J3" s="73" t="s">
        <v>5</v>
      </c>
      <c r="K3" s="74"/>
      <c r="L3" s="72"/>
      <c r="M3" s="136"/>
      <c r="N3" s="136"/>
      <c r="O3" s="136"/>
      <c r="P3" s="136"/>
      <c r="Q3" s="136"/>
      <c r="R3" s="136"/>
      <c r="S3" s="136"/>
      <c r="T3" s="136"/>
      <c r="U3" s="136"/>
      <c r="V3" s="136"/>
    </row>
    <row r="4" spans="1:22" ht="15" x14ac:dyDescent="0.25">
      <c r="A4" s="20" t="s">
        <v>10</v>
      </c>
      <c r="B4" s="72"/>
      <c r="C4" s="9" t="s">
        <v>11</v>
      </c>
      <c r="D4" s="9"/>
      <c r="E4" s="9"/>
      <c r="F4" s="9"/>
      <c r="G4" s="9"/>
      <c r="H4" s="9"/>
      <c r="I4" s="9"/>
      <c r="J4" s="20"/>
      <c r="K4" s="21"/>
      <c r="L4" s="72"/>
      <c r="M4" s="136"/>
      <c r="N4" s="136"/>
      <c r="O4" s="136"/>
      <c r="P4" s="136"/>
      <c r="Q4" s="136"/>
      <c r="R4" s="136"/>
      <c r="S4" s="136"/>
      <c r="T4" s="136"/>
      <c r="U4" s="136"/>
      <c r="V4" s="136"/>
    </row>
    <row r="5" spans="1:22" ht="15" x14ac:dyDescent="0.25">
      <c r="A5" s="20" t="s">
        <v>30</v>
      </c>
      <c r="B5" s="72"/>
      <c r="C5" s="4" t="s">
        <v>31</v>
      </c>
      <c r="D5" s="4"/>
      <c r="E5" s="4"/>
      <c r="F5" s="4"/>
      <c r="G5" s="4"/>
      <c r="H5" s="4"/>
      <c r="I5" s="4"/>
      <c r="J5" s="20"/>
      <c r="K5" s="21"/>
      <c r="L5" s="72"/>
      <c r="M5" s="136"/>
      <c r="N5" s="136"/>
      <c r="O5" s="136"/>
      <c r="P5" s="136"/>
      <c r="Q5" s="136"/>
      <c r="R5" s="136"/>
      <c r="S5" s="136"/>
      <c r="T5" s="136"/>
      <c r="U5" s="136"/>
      <c r="V5" s="136"/>
    </row>
    <row r="6" spans="1:22" ht="15" x14ac:dyDescent="0.25">
      <c r="A6" s="75" t="s">
        <v>32</v>
      </c>
      <c r="B6" s="76"/>
      <c r="C6" s="77" t="s">
        <v>27</v>
      </c>
      <c r="D6" s="78"/>
      <c r="E6" s="79"/>
      <c r="F6" s="80"/>
      <c r="G6" s="80"/>
      <c r="H6" s="78"/>
      <c r="I6" s="78"/>
      <c r="J6" s="81" t="s">
        <v>9</v>
      </c>
      <c r="K6" s="82"/>
      <c r="L6" s="83"/>
      <c r="M6" s="136"/>
      <c r="N6" s="136"/>
      <c r="O6" s="136"/>
      <c r="P6" s="136"/>
      <c r="Q6" s="136"/>
      <c r="R6" s="136"/>
      <c r="S6" s="136"/>
      <c r="T6" s="136"/>
      <c r="U6" s="136"/>
      <c r="V6" s="136"/>
    </row>
    <row r="7" spans="1:22" ht="25.35" customHeight="1" x14ac:dyDescent="0.25">
      <c r="A7" s="84"/>
      <c r="B7" s="3" t="s">
        <v>34</v>
      </c>
      <c r="C7" s="85" t="s">
        <v>35</v>
      </c>
      <c r="D7" s="85" t="s">
        <v>36</v>
      </c>
      <c r="E7" s="86"/>
      <c r="F7" s="85"/>
      <c r="G7" s="85"/>
      <c r="H7" s="2" t="s">
        <v>37</v>
      </c>
      <c r="I7" s="2"/>
      <c r="J7" s="1" t="s">
        <v>38</v>
      </c>
      <c r="K7" s="1"/>
      <c r="L7" s="87" t="s">
        <v>39</v>
      </c>
      <c r="M7" s="136"/>
      <c r="N7" s="136"/>
      <c r="O7" s="136"/>
      <c r="P7" s="136"/>
      <c r="Q7" s="136"/>
      <c r="R7" s="136"/>
      <c r="S7" s="136"/>
      <c r="T7" s="136"/>
      <c r="U7" s="136"/>
      <c r="V7" s="136"/>
    </row>
    <row r="8" spans="1:22" ht="15" x14ac:dyDescent="0.25">
      <c r="A8" s="88"/>
      <c r="B8" s="3"/>
      <c r="C8" s="89" t="s">
        <v>40</v>
      </c>
      <c r="D8" s="89" t="s">
        <v>41</v>
      </c>
      <c r="E8" s="90" t="s">
        <v>42</v>
      </c>
      <c r="F8" s="89" t="s">
        <v>43</v>
      </c>
      <c r="G8" s="89" t="s">
        <v>44</v>
      </c>
      <c r="H8" s="91" t="s">
        <v>45</v>
      </c>
      <c r="I8" s="91" t="s">
        <v>46</v>
      </c>
      <c r="J8" s="91" t="s">
        <v>45</v>
      </c>
      <c r="K8" s="91" t="s">
        <v>46</v>
      </c>
      <c r="L8" s="92" t="s">
        <v>47</v>
      </c>
      <c r="M8" s="136"/>
      <c r="N8" s="136"/>
      <c r="O8" s="136"/>
      <c r="P8" s="136"/>
      <c r="Q8" s="136"/>
      <c r="R8" s="136"/>
      <c r="S8" s="136"/>
      <c r="T8" s="136"/>
      <c r="U8" s="136"/>
      <c r="V8" s="136"/>
    </row>
    <row r="9" spans="1:22" ht="15" x14ac:dyDescent="0.25">
      <c r="A9" s="93"/>
      <c r="B9" s="94"/>
      <c r="C9" s="94"/>
      <c r="D9" s="94"/>
      <c r="E9" s="95"/>
      <c r="F9" s="94"/>
      <c r="G9" s="94"/>
      <c r="H9" s="94"/>
      <c r="I9" s="94"/>
      <c r="J9" s="94"/>
      <c r="K9" s="94"/>
      <c r="L9" s="96"/>
    </row>
    <row r="10" spans="1:22" ht="15" x14ac:dyDescent="0.25">
      <c r="A10" s="97"/>
      <c r="B10" s="98"/>
      <c r="C10" s="98"/>
      <c r="D10" s="98"/>
      <c r="E10" s="103" t="s">
        <v>375</v>
      </c>
      <c r="F10" s="100" t="s">
        <v>216</v>
      </c>
      <c r="G10" s="100">
        <v>250</v>
      </c>
      <c r="H10" s="98"/>
      <c r="I10" s="98"/>
      <c r="J10" s="104">
        <f>H10*G10</f>
        <v>0</v>
      </c>
      <c r="K10" s="104">
        <f>I10*G10</f>
        <v>0</v>
      </c>
      <c r="L10" s="105">
        <f>K10+J10</f>
        <v>0</v>
      </c>
    </row>
    <row r="11" spans="1:22" ht="15" x14ac:dyDescent="0.25">
      <c r="A11" s="97"/>
      <c r="B11" s="98"/>
      <c r="C11" s="98"/>
      <c r="D11" s="98"/>
      <c r="E11" s="103"/>
      <c r="F11" s="100"/>
      <c r="G11" s="100"/>
      <c r="H11" s="98"/>
      <c r="I11" s="98"/>
      <c r="J11" s="104"/>
      <c r="K11" s="104"/>
      <c r="L11" s="105"/>
    </row>
    <row r="12" spans="1:22" ht="15" x14ac:dyDescent="0.25">
      <c r="A12" s="97"/>
      <c r="B12" s="98"/>
      <c r="C12" s="98"/>
      <c r="D12" s="98"/>
      <c r="E12" s="103" t="s">
        <v>376</v>
      </c>
      <c r="F12" s="100" t="s">
        <v>216</v>
      </c>
      <c r="G12" s="100">
        <v>200</v>
      </c>
      <c r="H12" s="98"/>
      <c r="I12" s="98"/>
      <c r="J12" s="104">
        <f>H12*G12</f>
        <v>0</v>
      </c>
      <c r="K12" s="104">
        <f>I12*G12</f>
        <v>0</v>
      </c>
      <c r="L12" s="105">
        <f>K12+J12</f>
        <v>0</v>
      </c>
    </row>
    <row r="13" spans="1:22" ht="15" x14ac:dyDescent="0.25">
      <c r="A13" s="97"/>
      <c r="B13" s="98"/>
      <c r="C13" s="98"/>
      <c r="D13" s="98"/>
      <c r="E13" s="103"/>
      <c r="F13" s="100"/>
      <c r="G13" s="100"/>
      <c r="H13" s="98"/>
      <c r="I13" s="98"/>
      <c r="J13" s="104"/>
      <c r="K13" s="104"/>
      <c r="L13" s="105"/>
    </row>
    <row r="14" spans="1:22" ht="15" x14ac:dyDescent="0.25">
      <c r="A14" s="97"/>
      <c r="B14" s="98"/>
      <c r="C14" s="98"/>
      <c r="D14" s="98"/>
      <c r="E14" s="103" t="s">
        <v>377</v>
      </c>
      <c r="F14" s="100" t="s">
        <v>378</v>
      </c>
      <c r="G14" s="100">
        <v>2</v>
      </c>
      <c r="H14" s="98"/>
      <c r="I14" s="98"/>
      <c r="J14" s="104">
        <f>H14*G14</f>
        <v>0</v>
      </c>
      <c r="K14" s="104">
        <f>I14*G14</f>
        <v>0</v>
      </c>
      <c r="L14" s="105">
        <f>K14+J14</f>
        <v>0</v>
      </c>
    </row>
    <row r="15" spans="1:22" ht="15" x14ac:dyDescent="0.25">
      <c r="A15" s="97"/>
      <c r="B15" s="98"/>
      <c r="C15" s="98"/>
      <c r="D15" s="98"/>
      <c r="E15" s="103"/>
      <c r="F15" s="100"/>
      <c r="G15" s="100"/>
      <c r="H15" s="98"/>
      <c r="I15" s="98"/>
      <c r="J15" s="104"/>
      <c r="K15" s="104"/>
      <c r="L15" s="105"/>
    </row>
    <row r="16" spans="1:22" ht="15" x14ac:dyDescent="0.25">
      <c r="A16" s="97"/>
      <c r="B16" s="98"/>
      <c r="C16" s="98"/>
      <c r="D16" s="100"/>
      <c r="E16" s="103" t="s">
        <v>379</v>
      </c>
      <c r="F16" s="100" t="s">
        <v>378</v>
      </c>
      <c r="G16" s="100">
        <v>2</v>
      </c>
      <c r="H16" s="98"/>
      <c r="I16" s="98"/>
      <c r="J16" s="104">
        <f>H16*G16</f>
        <v>0</v>
      </c>
      <c r="K16" s="104">
        <f>I16*G16</f>
        <v>0</v>
      </c>
      <c r="L16" s="105">
        <f>K16+J16</f>
        <v>0</v>
      </c>
    </row>
    <row r="17" spans="1:12" ht="15" x14ac:dyDescent="0.25">
      <c r="A17" s="97"/>
      <c r="B17" s="98"/>
      <c r="C17" s="98"/>
      <c r="D17" s="100"/>
      <c r="E17" s="103"/>
      <c r="F17" s="100"/>
      <c r="G17" s="100"/>
      <c r="H17" s="98"/>
      <c r="I17" s="98"/>
      <c r="J17" s="104"/>
      <c r="K17" s="104"/>
      <c r="L17" s="105"/>
    </row>
    <row r="18" spans="1:12" ht="15" x14ac:dyDescent="0.25">
      <c r="A18" s="97"/>
      <c r="B18" s="98"/>
      <c r="C18" s="98"/>
      <c r="D18" s="98"/>
      <c r="E18" s="143" t="s">
        <v>380</v>
      </c>
      <c r="F18" s="100" t="s">
        <v>381</v>
      </c>
      <c r="G18" s="144">
        <v>2</v>
      </c>
      <c r="H18" s="104"/>
      <c r="I18" s="104"/>
      <c r="J18" s="107">
        <f>H18*G18</f>
        <v>0</v>
      </c>
      <c r="K18" s="107">
        <f>I18*G18</f>
        <v>0</v>
      </c>
      <c r="L18" s="105">
        <f>K18+J18</f>
        <v>0</v>
      </c>
    </row>
    <row r="19" spans="1:12" ht="15" x14ac:dyDescent="0.25">
      <c r="A19" s="97"/>
      <c r="B19" s="98"/>
      <c r="C19" s="98"/>
      <c r="D19" s="98"/>
      <c r="E19" s="143"/>
      <c r="F19" s="100"/>
      <c r="G19" s="144"/>
      <c r="H19" s="104"/>
      <c r="I19" s="104"/>
      <c r="J19" s="107"/>
      <c r="K19" s="107"/>
      <c r="L19" s="105"/>
    </row>
    <row r="20" spans="1:12" ht="15" x14ac:dyDescent="0.25">
      <c r="A20" s="97"/>
      <c r="B20" s="98"/>
      <c r="C20" s="98"/>
      <c r="D20" s="98"/>
      <c r="E20" s="143" t="s">
        <v>382</v>
      </c>
      <c r="F20" s="100" t="s">
        <v>381</v>
      </c>
      <c r="G20" s="144">
        <v>24</v>
      </c>
      <c r="H20" s="104"/>
      <c r="I20" s="104"/>
      <c r="J20" s="107">
        <f>H20*G20</f>
        <v>0</v>
      </c>
      <c r="K20" s="107">
        <f>I20*G20</f>
        <v>0</v>
      </c>
      <c r="L20" s="105">
        <f>K20+J20</f>
        <v>0</v>
      </c>
    </row>
    <row r="21" spans="1:12" ht="15" x14ac:dyDescent="0.25">
      <c r="A21" s="97"/>
      <c r="B21" s="98"/>
      <c r="C21" s="98"/>
      <c r="D21" s="98"/>
      <c r="E21" s="143"/>
      <c r="F21" s="100"/>
      <c r="G21" s="144"/>
      <c r="H21" s="104"/>
      <c r="I21" s="104"/>
      <c r="J21" s="107"/>
      <c r="K21" s="107"/>
      <c r="L21" s="105"/>
    </row>
    <row r="22" spans="1:12" ht="15" x14ac:dyDescent="0.25">
      <c r="A22" s="97"/>
      <c r="B22" s="98"/>
      <c r="C22" s="98"/>
      <c r="D22" s="98"/>
      <c r="E22" s="143" t="s">
        <v>383</v>
      </c>
      <c r="F22" s="100" t="s">
        <v>381</v>
      </c>
      <c r="G22" s="144">
        <v>4</v>
      </c>
      <c r="H22" s="104"/>
      <c r="I22" s="104"/>
      <c r="J22" s="107">
        <f>H22*G22</f>
        <v>0</v>
      </c>
      <c r="K22" s="107">
        <f>I22*G22</f>
        <v>0</v>
      </c>
      <c r="L22" s="105">
        <f>K22+J22</f>
        <v>0</v>
      </c>
    </row>
    <row r="23" spans="1:12" ht="15" x14ac:dyDescent="0.25">
      <c r="A23" s="97"/>
      <c r="B23" s="98"/>
      <c r="C23" s="98"/>
      <c r="D23" s="98"/>
      <c r="E23" s="143"/>
      <c r="F23" s="100"/>
      <c r="G23" s="144"/>
      <c r="H23" s="104"/>
      <c r="I23" s="104"/>
      <c r="J23" s="107"/>
      <c r="K23" s="107"/>
      <c r="L23" s="105"/>
    </row>
    <row r="24" spans="1:12" ht="15" x14ac:dyDescent="0.25">
      <c r="A24" s="97"/>
      <c r="B24" s="98"/>
      <c r="C24" s="98"/>
      <c r="D24" s="98"/>
      <c r="E24" s="145" t="s">
        <v>384</v>
      </c>
      <c r="F24" s="100" t="s">
        <v>381</v>
      </c>
      <c r="G24" s="146">
        <v>2</v>
      </c>
      <c r="H24" s="104"/>
      <c r="I24" s="104"/>
      <c r="J24" s="107">
        <f>H24*G24</f>
        <v>0</v>
      </c>
      <c r="K24" s="107">
        <f>I24*G24</f>
        <v>0</v>
      </c>
      <c r="L24" s="105">
        <f>K24+J24</f>
        <v>0</v>
      </c>
    </row>
    <row r="25" spans="1:12" ht="15" x14ac:dyDescent="0.25">
      <c r="A25" s="97"/>
      <c r="B25" s="98"/>
      <c r="C25" s="98"/>
      <c r="D25" s="98"/>
      <c r="E25" s="145"/>
      <c r="F25" s="100"/>
      <c r="G25" s="146"/>
      <c r="H25" s="104"/>
      <c r="I25" s="104"/>
      <c r="J25" s="107"/>
      <c r="K25" s="107"/>
      <c r="L25" s="105"/>
    </row>
    <row r="26" spans="1:12" ht="15" x14ac:dyDescent="0.25">
      <c r="A26" s="97"/>
      <c r="B26" s="98"/>
      <c r="C26" s="98" t="s">
        <v>385</v>
      </c>
      <c r="D26" s="98"/>
      <c r="E26" s="103" t="s">
        <v>386</v>
      </c>
      <c r="F26" s="100" t="s">
        <v>48</v>
      </c>
      <c r="G26" s="100">
        <v>1</v>
      </c>
      <c r="H26" s="98"/>
      <c r="I26" s="98"/>
      <c r="J26" s="104">
        <f>H26*G26</f>
        <v>0</v>
      </c>
      <c r="K26" s="104">
        <f>I26*G26</f>
        <v>0</v>
      </c>
      <c r="L26" s="105">
        <f>K26+J26</f>
        <v>0</v>
      </c>
    </row>
    <row r="27" spans="1:12" ht="15" x14ac:dyDescent="0.25">
      <c r="A27" s="97"/>
      <c r="B27" s="98"/>
      <c r="C27" s="98"/>
      <c r="D27" s="98"/>
      <c r="E27" s="103"/>
      <c r="F27" s="100"/>
      <c r="G27" s="100"/>
      <c r="H27" s="98"/>
      <c r="I27" s="98"/>
      <c r="J27" s="104"/>
      <c r="K27" s="104"/>
      <c r="L27" s="105"/>
    </row>
    <row r="28" spans="1:12" ht="15" x14ac:dyDescent="0.25">
      <c r="A28" s="97"/>
      <c r="B28" s="98"/>
      <c r="C28" s="98"/>
      <c r="D28" s="98"/>
      <c r="E28" s="112" t="s">
        <v>387</v>
      </c>
      <c r="F28" s="100" t="s">
        <v>48</v>
      </c>
      <c r="G28" s="146">
        <v>1</v>
      </c>
      <c r="H28" s="98"/>
      <c r="I28" s="98"/>
      <c r="J28" s="104">
        <f>H28*G28</f>
        <v>0</v>
      </c>
      <c r="K28" s="104">
        <f>I28*G28</f>
        <v>0</v>
      </c>
      <c r="L28" s="105">
        <f>K28+J28</f>
        <v>0</v>
      </c>
    </row>
    <row r="29" spans="1:12" ht="15" x14ac:dyDescent="0.25">
      <c r="A29" s="97"/>
      <c r="B29" s="98"/>
      <c r="C29" s="98"/>
      <c r="D29" s="98"/>
      <c r="E29" s="112"/>
      <c r="F29" s="100"/>
      <c r="G29" s="146"/>
      <c r="H29" s="98"/>
      <c r="I29" s="98"/>
      <c r="J29" s="104"/>
      <c r="K29" s="104"/>
      <c r="L29" s="105"/>
    </row>
    <row r="30" spans="1:12" ht="15" x14ac:dyDescent="0.25">
      <c r="A30" s="97"/>
      <c r="B30" s="98"/>
      <c r="C30" s="98"/>
      <c r="D30" s="98"/>
      <c r="E30" s="112" t="s">
        <v>388</v>
      </c>
      <c r="F30" s="100" t="s">
        <v>381</v>
      </c>
      <c r="G30" s="146">
        <v>72</v>
      </c>
      <c r="H30" s="98"/>
      <c r="I30" s="98"/>
      <c r="J30" s="104">
        <f>H30*G30</f>
        <v>0</v>
      </c>
      <c r="K30" s="104">
        <f>I30*G30</f>
        <v>0</v>
      </c>
      <c r="L30" s="105">
        <f>K30+J30</f>
        <v>0</v>
      </c>
    </row>
    <row r="31" spans="1:12" ht="15" x14ac:dyDescent="0.25">
      <c r="A31" s="97"/>
      <c r="B31" s="98"/>
      <c r="C31" s="98"/>
      <c r="D31" s="100"/>
      <c r="E31" s="103"/>
      <c r="F31" s="100"/>
      <c r="G31" s="100"/>
      <c r="H31" s="98"/>
      <c r="I31" s="98"/>
      <c r="J31" s="98"/>
      <c r="K31" s="98"/>
      <c r="L31" s="102"/>
    </row>
    <row r="32" spans="1:12" ht="15" x14ac:dyDescent="0.25">
      <c r="A32" s="97"/>
      <c r="B32" s="98"/>
      <c r="C32" s="98"/>
      <c r="D32" s="100"/>
      <c r="E32" s="103" t="s">
        <v>389</v>
      </c>
      <c r="F32" s="100" t="s">
        <v>381</v>
      </c>
      <c r="G32" s="100">
        <v>1</v>
      </c>
      <c r="H32" s="98"/>
      <c r="I32" s="98"/>
      <c r="J32" s="104">
        <f>H32*G32</f>
        <v>0</v>
      </c>
      <c r="K32" s="104">
        <f>I32*G32</f>
        <v>0</v>
      </c>
      <c r="L32" s="105">
        <f>K32+J32</f>
        <v>0</v>
      </c>
    </row>
    <row r="33" spans="1:12" ht="15" x14ac:dyDescent="0.25">
      <c r="A33" s="97"/>
      <c r="B33" s="98"/>
      <c r="C33" s="98"/>
      <c r="D33" s="100"/>
      <c r="E33" s="103"/>
      <c r="F33" s="100"/>
      <c r="G33" s="100"/>
      <c r="H33" s="98"/>
      <c r="I33" s="98"/>
      <c r="J33" s="104"/>
      <c r="K33" s="104"/>
      <c r="L33" s="105"/>
    </row>
    <row r="34" spans="1:12" ht="15" x14ac:dyDescent="0.25">
      <c r="A34" s="97"/>
      <c r="B34" s="98"/>
      <c r="C34" s="98"/>
      <c r="D34" s="98"/>
      <c r="E34" s="174" t="s">
        <v>390</v>
      </c>
      <c r="F34" s="100" t="s">
        <v>381</v>
      </c>
      <c r="G34" s="144">
        <v>8</v>
      </c>
      <c r="H34" s="98"/>
      <c r="I34" s="98"/>
      <c r="J34" s="104">
        <f>H34*G34</f>
        <v>0</v>
      </c>
      <c r="K34" s="104">
        <f>I34*G34</f>
        <v>0</v>
      </c>
      <c r="L34" s="105">
        <f>K34+J34</f>
        <v>0</v>
      </c>
    </row>
    <row r="35" spans="1:12" ht="15" x14ac:dyDescent="0.25">
      <c r="A35" s="97"/>
      <c r="B35" s="98"/>
      <c r="C35" s="98"/>
      <c r="D35" s="98"/>
      <c r="E35" s="174"/>
      <c r="F35" s="100"/>
      <c r="G35" s="144"/>
      <c r="H35" s="98"/>
      <c r="I35" s="98"/>
      <c r="J35" s="104"/>
      <c r="K35" s="104"/>
      <c r="L35" s="105"/>
    </row>
    <row r="36" spans="1:12" ht="15" x14ac:dyDescent="0.25">
      <c r="A36" s="97"/>
      <c r="B36" s="98"/>
      <c r="C36" s="98"/>
      <c r="D36" s="98"/>
      <c r="E36" s="174" t="s">
        <v>391</v>
      </c>
      <c r="F36" s="100" t="s">
        <v>48</v>
      </c>
      <c r="G36" s="100">
        <v>1</v>
      </c>
      <c r="H36" s="98"/>
      <c r="I36" s="98"/>
      <c r="J36" s="104">
        <f>H36*G36</f>
        <v>0</v>
      </c>
      <c r="K36" s="104">
        <f>I36*G36</f>
        <v>0</v>
      </c>
      <c r="L36" s="105">
        <f>K36+J36</f>
        <v>0</v>
      </c>
    </row>
    <row r="37" spans="1:12" ht="15" x14ac:dyDescent="0.25">
      <c r="A37" s="97"/>
      <c r="B37" s="98"/>
      <c r="C37" s="98"/>
      <c r="D37" s="98"/>
      <c r="E37" s="174"/>
      <c r="F37" s="100"/>
      <c r="G37" s="100"/>
      <c r="H37" s="98"/>
      <c r="I37" s="98"/>
      <c r="J37" s="104"/>
      <c r="K37" s="104"/>
      <c r="L37" s="105"/>
    </row>
    <row r="38" spans="1:12" ht="15" x14ac:dyDescent="0.25">
      <c r="A38" s="97"/>
      <c r="B38" s="98"/>
      <c r="C38" s="98"/>
      <c r="D38" s="98"/>
      <c r="E38" s="103" t="s">
        <v>392</v>
      </c>
      <c r="F38" s="100" t="s">
        <v>48</v>
      </c>
      <c r="G38" s="100">
        <v>1</v>
      </c>
      <c r="H38" s="98"/>
      <c r="I38" s="98"/>
      <c r="J38" s="104">
        <f>H38*G38</f>
        <v>0</v>
      </c>
      <c r="K38" s="104">
        <f>I38*G38</f>
        <v>0</v>
      </c>
      <c r="L38" s="105">
        <f>K38+J38</f>
        <v>0</v>
      </c>
    </row>
    <row r="39" spans="1:12" ht="15" x14ac:dyDescent="0.25">
      <c r="A39" s="97"/>
      <c r="B39" s="98"/>
      <c r="C39" s="98"/>
      <c r="D39" s="100"/>
      <c r="E39" s="103"/>
      <c r="F39" s="100"/>
      <c r="G39" s="100"/>
      <c r="H39" s="98"/>
      <c r="I39" s="98"/>
      <c r="J39" s="98"/>
      <c r="K39" s="98"/>
      <c r="L39" s="102"/>
    </row>
    <row r="40" spans="1:12" ht="15" x14ac:dyDescent="0.25">
      <c r="A40" s="97"/>
      <c r="B40" s="98"/>
      <c r="C40" s="98"/>
      <c r="D40" s="98"/>
      <c r="E40" s="145"/>
      <c r="F40" s="100"/>
      <c r="G40" s="146"/>
      <c r="H40" s="104"/>
      <c r="I40" s="104"/>
      <c r="J40" s="107"/>
      <c r="K40" s="107"/>
      <c r="L40" s="105"/>
    </row>
    <row r="41" spans="1:12" ht="15" x14ac:dyDescent="0.25">
      <c r="A41" s="147"/>
      <c r="B41" s="148"/>
      <c r="C41" s="149"/>
      <c r="D41" s="149"/>
      <c r="E41" s="148"/>
      <c r="F41" s="149"/>
      <c r="G41" s="150" t="s">
        <v>65</v>
      </c>
      <c r="H41" s="150"/>
      <c r="I41" s="150"/>
      <c r="J41" s="151">
        <f>SUM(J9:J40)</f>
        <v>0</v>
      </c>
      <c r="K41" s="152">
        <f>SUM(K9:K40)</f>
        <v>0</v>
      </c>
      <c r="L41" s="153">
        <f>SUM(L9:L40)</f>
        <v>0</v>
      </c>
    </row>
  </sheetData>
  <mergeCells count="8">
    <mergeCell ref="B7:B8"/>
    <mergeCell ref="H7:I7"/>
    <mergeCell ref="J7:K7"/>
    <mergeCell ref="C1:I1"/>
    <mergeCell ref="C2:I2"/>
    <mergeCell ref="C3:I3"/>
    <mergeCell ref="C4:I4"/>
    <mergeCell ref="C5:I5"/>
  </mergeCells>
  <pageMargins left="0.31527777777777799" right="0.31527777777777799" top="0.35416666666666702" bottom="0.52083333333333304" header="0.51180555555555496" footer="0.35416666666666702"/>
  <pageSetup paperSize="9" firstPageNumber="0" fitToHeight="0" orientation="landscape" horizontalDpi="300" verticalDpi="300"/>
  <headerFooter>
    <oddFooter>&amp;C&amp;"Calibri,Regular"&amp;12Upozornenie: Výkaz, výmer slúži ako podklad pre výberové konanie. Za konecnú špecifikáciu a ponuku odberatelovi zodpovedá dodávatel ponuky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7"/>
  <sheetViews>
    <sheetView zoomScale="65" zoomScaleNormal="65" workbookViewId="0">
      <selection activeCell="L6" sqref="L6"/>
    </sheetView>
  </sheetViews>
  <sheetFormatPr defaultRowHeight="14.25" x14ac:dyDescent="0.2"/>
  <cols>
    <col min="1" max="1" width="11.5"/>
    <col min="2" max="2" width="3.25" customWidth="1"/>
    <col min="3" max="3" width="27" customWidth="1"/>
    <col min="4" max="4" width="11.25" customWidth="1"/>
    <col min="5" max="5" width="36.375" customWidth="1"/>
    <col min="6" max="6" width="3.875" customWidth="1"/>
    <col min="7" max="7" width="12.75" customWidth="1"/>
    <col min="8" max="8" width="10.75" customWidth="1"/>
    <col min="9" max="9" width="11.625" customWidth="1"/>
    <col min="10" max="10" width="33.125" customWidth="1"/>
    <col min="11" max="11" width="11.625" customWidth="1"/>
    <col min="12" max="12" width="16.625" customWidth="1"/>
    <col min="13" max="1025" width="8.625" customWidth="1"/>
  </cols>
  <sheetData>
    <row r="1" spans="1:13" ht="15" x14ac:dyDescent="0.25">
      <c r="A1" s="67" t="s">
        <v>0</v>
      </c>
      <c r="B1" s="68"/>
      <c r="C1" s="5" t="s">
        <v>1</v>
      </c>
      <c r="D1" s="5"/>
      <c r="E1" s="5"/>
      <c r="F1" s="5"/>
      <c r="G1" s="5"/>
      <c r="H1" s="5"/>
      <c r="I1" s="5"/>
      <c r="J1" s="69"/>
      <c r="K1" s="70"/>
      <c r="L1" s="71"/>
    </row>
    <row r="2" spans="1:13" ht="13.9" customHeight="1" x14ac:dyDescent="0.25">
      <c r="A2" s="20" t="s">
        <v>3</v>
      </c>
      <c r="B2" s="72"/>
      <c r="C2" s="10" t="s">
        <v>4</v>
      </c>
      <c r="D2" s="10"/>
      <c r="E2" s="10"/>
      <c r="F2" s="10"/>
      <c r="G2" s="10"/>
      <c r="H2" s="10"/>
      <c r="I2" s="10"/>
      <c r="J2" s="20"/>
      <c r="K2" s="45"/>
      <c r="L2" s="46"/>
    </row>
    <row r="3" spans="1:13" ht="15" x14ac:dyDescent="0.25">
      <c r="A3" s="20" t="s">
        <v>7</v>
      </c>
      <c r="B3" s="72"/>
      <c r="C3" s="9" t="s">
        <v>8</v>
      </c>
      <c r="D3" s="9"/>
      <c r="E3" s="9"/>
      <c r="F3" s="9"/>
      <c r="G3" s="9"/>
      <c r="H3" s="9"/>
      <c r="I3" s="9"/>
      <c r="J3" s="73" t="s">
        <v>5</v>
      </c>
      <c r="K3" s="74"/>
      <c r="L3" s="72"/>
    </row>
    <row r="4" spans="1:13" ht="15" x14ac:dyDescent="0.25">
      <c r="A4" s="20" t="s">
        <v>10</v>
      </c>
      <c r="B4" s="72"/>
      <c r="C4" s="9" t="s">
        <v>11</v>
      </c>
      <c r="D4" s="9"/>
      <c r="E4" s="9"/>
      <c r="F4" s="9"/>
      <c r="G4" s="9"/>
      <c r="H4" s="9"/>
      <c r="I4" s="9"/>
      <c r="J4" s="20"/>
      <c r="K4" s="21"/>
      <c r="L4" s="72"/>
    </row>
    <row r="5" spans="1:13" ht="15" x14ac:dyDescent="0.25">
      <c r="A5" s="20" t="s">
        <v>30</v>
      </c>
      <c r="B5" s="72"/>
      <c r="C5" s="4" t="s">
        <v>31</v>
      </c>
      <c r="D5" s="4"/>
      <c r="E5" s="4"/>
      <c r="F5" s="4"/>
      <c r="G5" s="4"/>
      <c r="H5" s="4"/>
      <c r="I5" s="4"/>
      <c r="J5" s="20"/>
      <c r="K5" s="21"/>
      <c r="L5" s="72"/>
    </row>
    <row r="6" spans="1:13" ht="15" x14ac:dyDescent="0.25">
      <c r="A6" s="75" t="s">
        <v>32</v>
      </c>
      <c r="B6" s="76"/>
      <c r="C6" s="77" t="s">
        <v>33</v>
      </c>
      <c r="D6" s="78"/>
      <c r="E6" s="79"/>
      <c r="F6" s="80"/>
      <c r="G6" s="80"/>
      <c r="H6" s="78"/>
      <c r="I6" s="78"/>
      <c r="J6" s="81" t="s">
        <v>9</v>
      </c>
      <c r="K6" s="82"/>
      <c r="L6" s="83"/>
    </row>
    <row r="7" spans="1:13" ht="24" customHeight="1" x14ac:dyDescent="0.25">
      <c r="A7" s="84"/>
      <c r="B7" s="3" t="s">
        <v>34</v>
      </c>
      <c r="C7" s="85" t="s">
        <v>35</v>
      </c>
      <c r="D7" s="85" t="s">
        <v>36</v>
      </c>
      <c r="E7" s="86"/>
      <c r="F7" s="85"/>
      <c r="G7" s="85"/>
      <c r="H7" s="2" t="s">
        <v>37</v>
      </c>
      <c r="I7" s="2"/>
      <c r="J7" s="1" t="s">
        <v>38</v>
      </c>
      <c r="K7" s="1"/>
      <c r="L7" s="87" t="s">
        <v>39</v>
      </c>
    </row>
    <row r="8" spans="1:13" ht="15" x14ac:dyDescent="0.25">
      <c r="A8" s="88"/>
      <c r="B8" s="3"/>
      <c r="C8" s="89" t="s">
        <v>40</v>
      </c>
      <c r="D8" s="89" t="s">
        <v>41</v>
      </c>
      <c r="E8" s="90" t="s">
        <v>42</v>
      </c>
      <c r="F8" s="89" t="s">
        <v>43</v>
      </c>
      <c r="G8" s="89" t="s">
        <v>44</v>
      </c>
      <c r="H8" s="91" t="s">
        <v>45</v>
      </c>
      <c r="I8" s="91" t="s">
        <v>46</v>
      </c>
      <c r="J8" s="91" t="s">
        <v>45</v>
      </c>
      <c r="K8" s="91" t="s">
        <v>46</v>
      </c>
      <c r="L8" s="92" t="s">
        <v>47</v>
      </c>
    </row>
    <row r="9" spans="1:13" ht="15" x14ac:dyDescent="0.25">
      <c r="A9" s="93"/>
      <c r="B9" s="94"/>
      <c r="C9" s="94"/>
      <c r="D9" s="94"/>
      <c r="E9" s="95"/>
      <c r="F9" s="94"/>
      <c r="G9" s="94"/>
      <c r="H9" s="94"/>
      <c r="I9" s="94"/>
      <c r="J9" s="94"/>
      <c r="K9" s="94"/>
      <c r="L9" s="96"/>
    </row>
    <row r="10" spans="1:13" ht="15" x14ac:dyDescent="0.25">
      <c r="A10" s="97"/>
      <c r="B10" s="98"/>
      <c r="C10" s="98"/>
      <c r="D10" s="98"/>
      <c r="E10" s="99"/>
      <c r="F10" s="100"/>
      <c r="G10" s="100"/>
      <c r="H10" s="101"/>
      <c r="I10" s="101"/>
      <c r="J10" s="98"/>
      <c r="K10" s="98"/>
      <c r="L10" s="102"/>
    </row>
    <row r="11" spans="1:13" ht="15" x14ac:dyDescent="0.25">
      <c r="A11" s="97"/>
      <c r="B11" s="98"/>
      <c r="C11" s="98"/>
      <c r="D11" s="98"/>
      <c r="E11" s="103"/>
      <c r="F11" s="100" t="s">
        <v>48</v>
      </c>
      <c r="G11" s="100">
        <v>1</v>
      </c>
      <c r="H11" s="98"/>
      <c r="I11" s="98"/>
      <c r="J11" s="104">
        <f>H11*G11</f>
        <v>0</v>
      </c>
      <c r="K11" s="104">
        <f>I11*G11</f>
        <v>0</v>
      </c>
      <c r="L11" s="105">
        <f>K11+J11</f>
        <v>0</v>
      </c>
      <c r="M11" s="106"/>
    </row>
    <row r="12" spans="1:13" ht="15" x14ac:dyDescent="0.25">
      <c r="A12" s="97"/>
      <c r="B12" s="98"/>
      <c r="C12" s="98"/>
      <c r="D12" s="98"/>
      <c r="E12" s="103" t="s">
        <v>49</v>
      </c>
      <c r="F12" s="100"/>
      <c r="G12" s="100"/>
      <c r="H12" s="101"/>
      <c r="I12" s="101"/>
      <c r="J12" s="107"/>
      <c r="K12" s="107"/>
      <c r="L12" s="108"/>
    </row>
    <row r="13" spans="1:13" ht="15" x14ac:dyDescent="0.25">
      <c r="A13" s="97"/>
      <c r="B13" s="98"/>
      <c r="C13" s="98"/>
      <c r="D13" s="98"/>
      <c r="E13" s="109" t="s">
        <v>50</v>
      </c>
      <c r="F13" s="100"/>
      <c r="G13" s="100"/>
      <c r="H13" s="101"/>
      <c r="I13" s="101"/>
      <c r="J13" s="107"/>
      <c r="K13" s="107"/>
      <c r="L13" s="108"/>
    </row>
    <row r="14" spans="1:13" ht="15" x14ac:dyDescent="0.25">
      <c r="A14" s="97"/>
      <c r="B14" s="98"/>
      <c r="C14" s="98"/>
      <c r="D14" s="98"/>
      <c r="E14" s="109" t="s">
        <v>51</v>
      </c>
      <c r="F14" s="100"/>
      <c r="G14" s="100"/>
      <c r="H14" s="101"/>
      <c r="I14" s="101"/>
      <c r="J14" s="98"/>
      <c r="K14" s="98"/>
      <c r="L14" s="102"/>
    </row>
    <row r="15" spans="1:13" ht="15" x14ac:dyDescent="0.25">
      <c r="A15" s="97"/>
      <c r="B15" s="98"/>
      <c r="C15" s="98"/>
      <c r="D15" s="98"/>
      <c r="E15" s="103" t="s">
        <v>52</v>
      </c>
      <c r="F15" s="100"/>
      <c r="G15" s="100"/>
      <c r="H15" s="101"/>
      <c r="I15" s="101"/>
      <c r="J15" s="98"/>
      <c r="K15" s="98"/>
      <c r="L15" s="102"/>
    </row>
    <row r="16" spans="1:13" ht="15" x14ac:dyDescent="0.25">
      <c r="A16" s="97"/>
      <c r="B16" s="98"/>
      <c r="C16" s="110"/>
      <c r="D16" s="111"/>
      <c r="E16" s="112" t="s">
        <v>53</v>
      </c>
      <c r="F16" s="100"/>
      <c r="G16" s="100"/>
      <c r="H16" s="98"/>
      <c r="I16" s="98"/>
      <c r="J16" s="98"/>
      <c r="K16" s="98"/>
      <c r="L16" s="102"/>
    </row>
    <row r="17" spans="1:12" ht="15" x14ac:dyDescent="0.25">
      <c r="A17" s="113"/>
      <c r="B17" s="114"/>
      <c r="C17" s="110"/>
      <c r="D17" s="111"/>
      <c r="E17" s="115"/>
      <c r="F17" s="111"/>
      <c r="G17" s="116"/>
      <c r="H17" s="107"/>
      <c r="I17" s="107"/>
      <c r="J17" s="107"/>
      <c r="K17" s="107"/>
      <c r="L17" s="108"/>
    </row>
    <row r="18" spans="1:12" ht="15" x14ac:dyDescent="0.25">
      <c r="A18" s="97"/>
      <c r="B18" s="98"/>
      <c r="C18" s="98"/>
      <c r="D18" s="100"/>
      <c r="E18" s="103" t="s">
        <v>54</v>
      </c>
      <c r="F18" s="100" t="s">
        <v>48</v>
      </c>
      <c r="G18" s="100">
        <v>1</v>
      </c>
      <c r="H18" s="98"/>
      <c r="I18" s="98"/>
      <c r="J18" s="104">
        <f>H18*G18</f>
        <v>0</v>
      </c>
      <c r="K18" s="104">
        <f>I18*G18</f>
        <v>0</v>
      </c>
      <c r="L18" s="105">
        <f>K18+J18</f>
        <v>0</v>
      </c>
    </row>
    <row r="19" spans="1:12" ht="15" x14ac:dyDescent="0.25">
      <c r="A19" s="97"/>
      <c r="B19" s="98"/>
      <c r="C19" s="98"/>
      <c r="D19" s="100"/>
      <c r="E19" s="109" t="s">
        <v>55</v>
      </c>
      <c r="F19" s="100"/>
      <c r="G19" s="100"/>
      <c r="H19" s="98"/>
      <c r="I19" s="98"/>
      <c r="J19" s="98"/>
      <c r="K19" s="98"/>
      <c r="L19" s="102"/>
    </row>
    <row r="20" spans="1:12" ht="15" x14ac:dyDescent="0.25">
      <c r="A20" s="97"/>
      <c r="B20" s="98"/>
      <c r="C20" s="98"/>
      <c r="D20" s="100"/>
      <c r="E20" s="109" t="s">
        <v>56</v>
      </c>
      <c r="F20" s="100"/>
      <c r="G20" s="100"/>
      <c r="H20" s="98"/>
      <c r="I20" s="98"/>
      <c r="J20" s="98"/>
      <c r="K20" s="98"/>
      <c r="L20" s="102"/>
    </row>
    <row r="21" spans="1:12" ht="15" x14ac:dyDescent="0.25">
      <c r="A21" s="97"/>
      <c r="B21" s="98"/>
      <c r="C21" s="98"/>
      <c r="D21" s="100"/>
      <c r="E21" s="103" t="s">
        <v>57</v>
      </c>
      <c r="F21" s="100"/>
      <c r="G21" s="100"/>
      <c r="H21" s="98"/>
      <c r="I21" s="98"/>
      <c r="J21" s="98"/>
      <c r="K21" s="107"/>
      <c r="L21" s="108"/>
    </row>
    <row r="22" spans="1:12" ht="15" x14ac:dyDescent="0.25">
      <c r="A22" s="97"/>
      <c r="B22" s="98"/>
      <c r="C22" s="110"/>
      <c r="D22" s="111"/>
      <c r="E22" s="112" t="s">
        <v>58</v>
      </c>
      <c r="F22" s="100"/>
      <c r="G22" s="100"/>
      <c r="H22" s="98"/>
      <c r="I22" s="98"/>
      <c r="J22" s="98"/>
      <c r="K22" s="107"/>
      <c r="L22" s="108"/>
    </row>
    <row r="23" spans="1:12" ht="15" x14ac:dyDescent="0.25">
      <c r="A23" s="97"/>
      <c r="B23" s="98"/>
      <c r="C23" s="98"/>
      <c r="D23" s="100"/>
      <c r="E23" s="112"/>
      <c r="F23" s="100"/>
      <c r="G23" s="100"/>
      <c r="H23" s="98"/>
      <c r="I23" s="98"/>
      <c r="J23" s="98"/>
      <c r="K23" s="107"/>
      <c r="L23" s="108"/>
    </row>
    <row r="24" spans="1:12" ht="15" x14ac:dyDescent="0.25">
      <c r="A24" s="97"/>
      <c r="B24" s="98"/>
      <c r="C24" s="98"/>
      <c r="D24" s="100"/>
      <c r="E24" s="103" t="s">
        <v>59</v>
      </c>
      <c r="F24" s="100" t="s">
        <v>48</v>
      </c>
      <c r="G24" s="100">
        <v>1</v>
      </c>
      <c r="H24" s="98"/>
      <c r="I24" s="98"/>
      <c r="J24" s="104">
        <f>H24*G24</f>
        <v>0</v>
      </c>
      <c r="K24" s="104">
        <f>I24*G24</f>
        <v>0</v>
      </c>
      <c r="L24" s="105">
        <f>K24+J24</f>
        <v>0</v>
      </c>
    </row>
    <row r="25" spans="1:12" ht="15" x14ac:dyDescent="0.25">
      <c r="A25" s="97"/>
      <c r="B25" s="98"/>
      <c r="C25" s="98"/>
      <c r="D25" s="100"/>
      <c r="E25" s="109" t="s">
        <v>60</v>
      </c>
      <c r="F25" s="100"/>
      <c r="G25" s="100"/>
      <c r="H25" s="98"/>
      <c r="I25" s="98"/>
      <c r="J25" s="98"/>
      <c r="K25" s="107"/>
      <c r="L25" s="108"/>
    </row>
    <row r="26" spans="1:12" ht="15" x14ac:dyDescent="0.25">
      <c r="A26" s="97"/>
      <c r="B26" s="98"/>
      <c r="C26" s="98"/>
      <c r="D26" s="100"/>
      <c r="E26" s="109" t="s">
        <v>61</v>
      </c>
      <c r="F26" s="100"/>
      <c r="G26" s="100"/>
      <c r="H26" s="98"/>
      <c r="I26" s="98"/>
      <c r="J26" s="98"/>
      <c r="K26" s="107"/>
      <c r="L26" s="108"/>
    </row>
    <row r="27" spans="1:12" ht="15" x14ac:dyDescent="0.25">
      <c r="A27" s="97"/>
      <c r="B27" s="98"/>
      <c r="C27" s="98"/>
      <c r="D27" s="100"/>
      <c r="E27" s="103" t="s">
        <v>62</v>
      </c>
      <c r="F27" s="100"/>
      <c r="G27" s="100"/>
      <c r="H27" s="98"/>
      <c r="I27" s="98"/>
      <c r="J27" s="98"/>
      <c r="K27" s="107"/>
      <c r="L27" s="108"/>
    </row>
    <row r="28" spans="1:12" ht="15" x14ac:dyDescent="0.25">
      <c r="A28" s="97"/>
      <c r="B28" s="98"/>
      <c r="C28" s="110"/>
      <c r="D28" s="111"/>
      <c r="E28" s="112" t="s">
        <v>63</v>
      </c>
      <c r="F28" s="100"/>
      <c r="G28" s="100"/>
      <c r="H28" s="98"/>
      <c r="I28" s="98"/>
      <c r="J28" s="98"/>
      <c r="K28" s="107"/>
      <c r="L28" s="108"/>
    </row>
    <row r="29" spans="1:12" ht="15" x14ac:dyDescent="0.25">
      <c r="A29" s="97"/>
      <c r="B29" s="98"/>
      <c r="C29" s="98"/>
      <c r="D29" s="100"/>
      <c r="E29" s="109"/>
      <c r="F29" s="100"/>
      <c r="G29" s="100"/>
      <c r="H29" s="98"/>
      <c r="I29" s="98"/>
      <c r="J29" s="98"/>
      <c r="K29" s="98"/>
      <c r="L29" s="102"/>
    </row>
    <row r="30" spans="1:12" ht="15" x14ac:dyDescent="0.25">
      <c r="A30" s="97"/>
      <c r="B30" s="98"/>
      <c r="C30" s="98"/>
      <c r="D30" s="100"/>
      <c r="E30" s="103" t="s">
        <v>59</v>
      </c>
      <c r="F30" s="100" t="s">
        <v>48</v>
      </c>
      <c r="G30" s="100">
        <v>1</v>
      </c>
      <c r="H30" s="98"/>
      <c r="I30" s="98"/>
      <c r="J30" s="104">
        <f>H30*G30</f>
        <v>0</v>
      </c>
      <c r="K30" s="104">
        <f>I30*G30</f>
        <v>0</v>
      </c>
      <c r="L30" s="105">
        <f>K30+J30</f>
        <v>0</v>
      </c>
    </row>
    <row r="31" spans="1:12" ht="15" x14ac:dyDescent="0.25">
      <c r="A31" s="97"/>
      <c r="B31" s="98"/>
      <c r="C31" s="98"/>
      <c r="D31" s="100"/>
      <c r="E31" s="109" t="s">
        <v>55</v>
      </c>
      <c r="F31" s="100"/>
      <c r="G31" s="100"/>
      <c r="H31" s="98"/>
      <c r="I31" s="98"/>
      <c r="J31" s="98"/>
      <c r="K31" s="107"/>
      <c r="L31" s="108"/>
    </row>
    <row r="32" spans="1:12" ht="15" x14ac:dyDescent="0.25">
      <c r="A32" s="97"/>
      <c r="B32" s="98"/>
      <c r="C32" s="98"/>
      <c r="D32" s="100"/>
      <c r="E32" s="109" t="s">
        <v>64</v>
      </c>
      <c r="F32" s="100"/>
      <c r="G32" s="100"/>
      <c r="H32" s="98"/>
      <c r="I32" s="98"/>
      <c r="J32" s="98"/>
      <c r="K32" s="107"/>
      <c r="L32" s="108"/>
    </row>
    <row r="33" spans="1:12" ht="15" x14ac:dyDescent="0.25">
      <c r="A33" s="97"/>
      <c r="B33" s="98"/>
      <c r="C33" s="110"/>
      <c r="D33" s="111"/>
      <c r="E33" s="103" t="s">
        <v>57</v>
      </c>
      <c r="F33" s="100"/>
      <c r="G33" s="100"/>
      <c r="H33" s="98"/>
      <c r="I33" s="98"/>
      <c r="J33" s="98"/>
      <c r="K33" s="107"/>
      <c r="L33" s="108"/>
    </row>
    <row r="34" spans="1:12" ht="15" x14ac:dyDescent="0.25">
      <c r="A34" s="97"/>
      <c r="B34" s="98"/>
      <c r="C34" s="110"/>
      <c r="D34" s="111"/>
      <c r="E34" s="30" t="s">
        <v>58</v>
      </c>
      <c r="F34" s="100"/>
      <c r="G34" s="100"/>
      <c r="H34" s="98"/>
      <c r="I34" s="98"/>
      <c r="J34" s="98"/>
      <c r="K34" s="107"/>
      <c r="L34" s="108"/>
    </row>
    <row r="35" spans="1:12" ht="15" x14ac:dyDescent="0.25">
      <c r="A35" s="97"/>
      <c r="B35" s="98"/>
      <c r="C35" s="98"/>
      <c r="D35" s="98"/>
      <c r="E35" s="112"/>
      <c r="F35" s="100"/>
      <c r="G35" s="100"/>
      <c r="H35" s="98"/>
      <c r="I35" s="98"/>
      <c r="J35" s="98"/>
      <c r="K35" s="107"/>
      <c r="L35" s="108"/>
    </row>
    <row r="36" spans="1:12" ht="15" x14ac:dyDescent="0.25">
      <c r="A36" s="117"/>
      <c r="B36" s="118"/>
      <c r="C36" s="118"/>
      <c r="D36" s="118"/>
      <c r="E36" s="119"/>
      <c r="F36" s="118"/>
      <c r="G36" s="118"/>
      <c r="H36" s="118"/>
      <c r="I36" s="118"/>
      <c r="J36" s="118"/>
      <c r="K36" s="118"/>
      <c r="L36" s="120"/>
    </row>
    <row r="37" spans="1:12" ht="15" x14ac:dyDescent="0.25">
      <c r="A37" s="121"/>
      <c r="B37" s="122"/>
      <c r="C37" s="123"/>
      <c r="D37" s="123"/>
      <c r="E37" s="122"/>
      <c r="F37" s="123"/>
      <c r="G37" s="124" t="s">
        <v>65</v>
      </c>
      <c r="H37" s="124"/>
      <c r="I37" s="124"/>
      <c r="J37" s="125">
        <f>SUM(J3:J36)</f>
        <v>0</v>
      </c>
      <c r="K37" s="126">
        <f>SUM(K9:K36)</f>
        <v>0</v>
      </c>
      <c r="L37" s="127">
        <f>SUM(L9:L36)</f>
        <v>0</v>
      </c>
    </row>
  </sheetData>
  <mergeCells count="8">
    <mergeCell ref="B7:B8"/>
    <mergeCell ref="H7:I7"/>
    <mergeCell ref="J7:K7"/>
    <mergeCell ref="C1:I1"/>
    <mergeCell ref="C2:I2"/>
    <mergeCell ref="C3:I3"/>
    <mergeCell ref="C4:I4"/>
    <mergeCell ref="C5:I5"/>
  </mergeCells>
  <pageMargins left="0.31527777777777799" right="0.31527777777777799" top="0.35416666666666702" bottom="0.52083333333333304" header="0.51180555555555496" footer="0.35416666666666702"/>
  <pageSetup paperSize="9" firstPageNumber="0" fitToHeight="0" orientation="landscape" horizontalDpi="300" verticalDpi="300"/>
  <headerFooter>
    <oddFooter>&amp;C&amp;"Calibri,Regular"&amp;12Upozornenie: Výkaz, výmer slúži ako podklad pre výberové konanie. Za konecnú špecifikáciu a ponuku odberatelovi zodpovedá dodávatel ponuky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5"/>
  <sheetViews>
    <sheetView zoomScale="65" zoomScaleNormal="65" workbookViewId="0">
      <selection activeCell="L6" sqref="L6"/>
    </sheetView>
  </sheetViews>
  <sheetFormatPr defaultRowHeight="14.25" x14ac:dyDescent="0.2"/>
  <cols>
    <col min="1" max="1" width="11.5"/>
    <col min="2" max="2" width="3.25" customWidth="1"/>
    <col min="3" max="3" width="34" customWidth="1"/>
    <col min="4" max="4" width="11.25" customWidth="1"/>
    <col min="5" max="5" width="51.875" customWidth="1"/>
    <col min="6" max="6" width="3.875" customWidth="1"/>
    <col min="7" max="7" width="12.75" customWidth="1"/>
    <col min="8" max="8" width="8.875" customWidth="1"/>
    <col min="9" max="9" width="11.625" customWidth="1"/>
    <col min="10" max="10" width="33.125" customWidth="1"/>
    <col min="11" max="11" width="11.625" customWidth="1"/>
    <col min="12" max="12" width="18.875" customWidth="1"/>
    <col min="13" max="1025" width="8.625" customWidth="1"/>
  </cols>
  <sheetData>
    <row r="1" spans="1:22" ht="15" x14ac:dyDescent="0.25">
      <c r="A1" s="67" t="s">
        <v>0</v>
      </c>
      <c r="B1" s="68"/>
      <c r="C1" s="5" t="s">
        <v>1</v>
      </c>
      <c r="D1" s="5"/>
      <c r="E1" s="5"/>
      <c r="F1" s="5"/>
      <c r="G1" s="5"/>
      <c r="H1" s="5"/>
      <c r="I1" s="5"/>
      <c r="J1" s="69"/>
      <c r="K1" s="70"/>
      <c r="L1" s="71"/>
    </row>
    <row r="2" spans="1:22" ht="13.9" customHeight="1" x14ac:dyDescent="0.25">
      <c r="A2" s="20" t="s">
        <v>3</v>
      </c>
      <c r="B2" s="72"/>
      <c r="C2" s="10" t="s">
        <v>4</v>
      </c>
      <c r="D2" s="10"/>
      <c r="E2" s="10"/>
      <c r="F2" s="10"/>
      <c r="G2" s="10"/>
      <c r="H2" s="10"/>
      <c r="I2" s="10"/>
      <c r="J2" s="20"/>
      <c r="K2" s="45"/>
      <c r="L2" s="46"/>
    </row>
    <row r="3" spans="1:22" ht="15" x14ac:dyDescent="0.25">
      <c r="A3" s="20" t="s">
        <v>7</v>
      </c>
      <c r="B3" s="72"/>
      <c r="C3" s="9" t="s">
        <v>8</v>
      </c>
      <c r="D3" s="9"/>
      <c r="E3" s="9"/>
      <c r="F3" s="9"/>
      <c r="G3" s="9"/>
      <c r="H3" s="9"/>
      <c r="I3" s="9"/>
      <c r="J3" s="73" t="s">
        <v>5</v>
      </c>
      <c r="K3" s="74"/>
      <c r="L3" s="72"/>
    </row>
    <row r="4" spans="1:22" ht="15" x14ac:dyDescent="0.25">
      <c r="A4" s="20" t="s">
        <v>10</v>
      </c>
      <c r="B4" s="72"/>
      <c r="C4" s="9" t="s">
        <v>11</v>
      </c>
      <c r="D4" s="9"/>
      <c r="E4" s="9"/>
      <c r="F4" s="9"/>
      <c r="G4" s="9"/>
      <c r="H4" s="9"/>
      <c r="I4" s="9"/>
      <c r="J4" s="20"/>
      <c r="K4" s="21"/>
      <c r="L4" s="72"/>
    </row>
    <row r="5" spans="1:22" ht="15" x14ac:dyDescent="0.25">
      <c r="A5" s="20" t="s">
        <v>30</v>
      </c>
      <c r="B5" s="72"/>
      <c r="C5" s="4" t="s">
        <v>31</v>
      </c>
      <c r="D5" s="4"/>
      <c r="E5" s="4"/>
      <c r="F5" s="4"/>
      <c r="G5" s="4"/>
      <c r="H5" s="4"/>
      <c r="I5" s="4"/>
      <c r="J5" s="20"/>
      <c r="K5" s="21"/>
      <c r="L5" s="72"/>
    </row>
    <row r="6" spans="1:22" ht="15" x14ac:dyDescent="0.25">
      <c r="A6" s="75" t="s">
        <v>32</v>
      </c>
      <c r="B6" s="76"/>
      <c r="C6" s="77" t="s">
        <v>18</v>
      </c>
      <c r="D6" s="78"/>
      <c r="E6" s="79"/>
      <c r="F6" s="80"/>
      <c r="G6" s="80"/>
      <c r="H6" s="78"/>
      <c r="I6" s="78"/>
      <c r="J6" s="81" t="s">
        <v>9</v>
      </c>
      <c r="K6" s="82"/>
      <c r="L6" s="83"/>
    </row>
    <row r="7" spans="1:22" ht="60" x14ac:dyDescent="0.25">
      <c r="A7" s="128"/>
      <c r="B7" s="129" t="s">
        <v>34</v>
      </c>
      <c r="C7" s="130" t="s">
        <v>35</v>
      </c>
      <c r="D7" s="130" t="s">
        <v>36</v>
      </c>
      <c r="E7" s="131"/>
      <c r="F7" s="132"/>
      <c r="G7" s="132"/>
      <c r="H7" s="133" t="s">
        <v>66</v>
      </c>
      <c r="I7" s="133"/>
      <c r="J7" s="134" t="s">
        <v>67</v>
      </c>
      <c r="K7" s="134"/>
      <c r="L7" s="135" t="s">
        <v>39</v>
      </c>
      <c r="M7" s="136"/>
      <c r="N7" s="136"/>
      <c r="O7" s="136"/>
      <c r="P7" s="136"/>
      <c r="Q7" s="136"/>
      <c r="R7" s="136"/>
      <c r="S7" s="136"/>
      <c r="T7" s="136"/>
      <c r="U7" s="136"/>
      <c r="V7" s="136"/>
    </row>
    <row r="8" spans="1:22" ht="15" x14ac:dyDescent="0.25">
      <c r="A8" s="137"/>
      <c r="B8" s="129"/>
      <c r="C8" s="138" t="s">
        <v>40</v>
      </c>
      <c r="D8" s="138" t="s">
        <v>41</v>
      </c>
      <c r="E8" s="139" t="s">
        <v>42</v>
      </c>
      <c r="F8" s="140" t="s">
        <v>43</v>
      </c>
      <c r="G8" s="140" t="s">
        <v>44</v>
      </c>
      <c r="H8" s="141" t="s">
        <v>45</v>
      </c>
      <c r="I8" s="141" t="s">
        <v>46</v>
      </c>
      <c r="J8" s="141" t="s">
        <v>45</v>
      </c>
      <c r="K8" s="141" t="s">
        <v>46</v>
      </c>
      <c r="L8" s="142" t="s">
        <v>47</v>
      </c>
      <c r="M8" s="136"/>
      <c r="N8" s="136"/>
      <c r="O8" s="136"/>
      <c r="P8" s="136"/>
      <c r="Q8" s="136"/>
      <c r="R8" s="136"/>
      <c r="S8" s="136"/>
      <c r="T8" s="136"/>
      <c r="U8" s="136"/>
      <c r="V8" s="136"/>
    </row>
    <row r="9" spans="1:22" ht="15" x14ac:dyDescent="0.25">
      <c r="A9" s="93"/>
      <c r="B9" s="94"/>
      <c r="C9" s="94"/>
      <c r="D9" s="94"/>
      <c r="E9" s="95"/>
      <c r="F9" s="94"/>
      <c r="G9" s="94"/>
      <c r="H9" s="94"/>
      <c r="I9" s="94"/>
      <c r="J9" s="94"/>
      <c r="K9" s="94"/>
      <c r="L9" s="96"/>
    </row>
    <row r="10" spans="1:22" ht="15" x14ac:dyDescent="0.25">
      <c r="A10" s="97"/>
      <c r="B10" s="98"/>
      <c r="C10" s="98"/>
      <c r="D10" s="98"/>
      <c r="E10" s="103" t="s">
        <v>68</v>
      </c>
      <c r="F10" s="100"/>
      <c r="G10" s="100"/>
      <c r="H10" s="98"/>
      <c r="I10" s="98"/>
      <c r="J10" s="104"/>
      <c r="K10" s="104"/>
      <c r="L10" s="105"/>
    </row>
    <row r="11" spans="1:22" ht="15" x14ac:dyDescent="0.25">
      <c r="A11" s="97"/>
      <c r="B11" s="98"/>
      <c r="C11" s="98"/>
      <c r="D11" s="98"/>
      <c r="E11" s="103" t="s">
        <v>69</v>
      </c>
      <c r="F11" s="100" t="s">
        <v>70</v>
      </c>
      <c r="G11" s="100">
        <v>2</v>
      </c>
      <c r="H11" s="98"/>
      <c r="I11" s="98"/>
      <c r="J11" s="104">
        <f>H11*G11</f>
        <v>0</v>
      </c>
      <c r="K11" s="104">
        <f>I11*G11</f>
        <v>0</v>
      </c>
      <c r="L11" s="105">
        <f>K11+J11</f>
        <v>0</v>
      </c>
    </row>
    <row r="12" spans="1:22" ht="15" x14ac:dyDescent="0.25">
      <c r="A12" s="97"/>
      <c r="B12" s="98"/>
      <c r="C12" s="98"/>
      <c r="D12" s="100"/>
      <c r="E12" s="103"/>
      <c r="F12" s="100"/>
      <c r="G12" s="100"/>
      <c r="H12" s="98"/>
      <c r="I12" s="98"/>
      <c r="J12" s="104"/>
      <c r="K12" s="104"/>
      <c r="L12" s="105"/>
    </row>
    <row r="13" spans="1:22" ht="15" x14ac:dyDescent="0.25">
      <c r="A13" s="97"/>
      <c r="B13" s="98"/>
      <c r="C13" s="98"/>
      <c r="D13" s="100"/>
      <c r="E13" s="103" t="s">
        <v>71</v>
      </c>
      <c r="F13" s="100"/>
      <c r="G13" s="100"/>
      <c r="H13" s="98"/>
      <c r="I13" s="98"/>
      <c r="J13" s="104"/>
      <c r="K13" s="104"/>
      <c r="L13" s="105"/>
    </row>
    <row r="14" spans="1:22" ht="15" x14ac:dyDescent="0.25">
      <c r="A14" s="97"/>
      <c r="B14" s="98"/>
      <c r="C14" s="98"/>
      <c r="D14" s="98"/>
      <c r="E14" s="103" t="s">
        <v>72</v>
      </c>
      <c r="F14" s="100" t="s">
        <v>70</v>
      </c>
      <c r="G14" s="100">
        <v>2</v>
      </c>
      <c r="H14" s="98"/>
      <c r="I14" s="98"/>
      <c r="J14" s="104">
        <f>H14*G14</f>
        <v>0</v>
      </c>
      <c r="K14" s="104">
        <f>I14*G14</f>
        <v>0</v>
      </c>
      <c r="L14" s="105">
        <f>K14+J14</f>
        <v>0</v>
      </c>
    </row>
    <row r="15" spans="1:22" ht="15" x14ac:dyDescent="0.25">
      <c r="A15" s="97"/>
      <c r="B15" s="98"/>
      <c r="C15" s="98"/>
      <c r="D15" s="98"/>
      <c r="E15" s="143"/>
      <c r="F15" s="100"/>
      <c r="G15" s="144"/>
      <c r="H15" s="104"/>
      <c r="I15" s="104"/>
      <c r="J15" s="107"/>
      <c r="K15" s="107"/>
      <c r="L15" s="105"/>
    </row>
    <row r="16" spans="1:22" ht="15" x14ac:dyDescent="0.25">
      <c r="A16" s="97"/>
      <c r="B16" s="98"/>
      <c r="C16" s="98"/>
      <c r="D16" s="98"/>
      <c r="E16" s="143" t="s">
        <v>73</v>
      </c>
      <c r="F16" s="100" t="s">
        <v>70</v>
      </c>
      <c r="G16" s="100">
        <v>1</v>
      </c>
      <c r="H16" s="98"/>
      <c r="I16" s="98"/>
      <c r="J16" s="104">
        <f>H16*G16</f>
        <v>0</v>
      </c>
      <c r="K16" s="104">
        <f>I16*G16</f>
        <v>0</v>
      </c>
      <c r="L16" s="105">
        <f>K16+J16</f>
        <v>0</v>
      </c>
    </row>
    <row r="17" spans="1:12" ht="15" x14ac:dyDescent="0.25">
      <c r="A17" s="97"/>
      <c r="B17" s="98"/>
      <c r="C17" s="98"/>
      <c r="D17" s="98"/>
      <c r="E17" s="103" t="s">
        <v>74</v>
      </c>
      <c r="F17" s="100"/>
      <c r="G17" s="144"/>
      <c r="H17" s="104"/>
      <c r="I17" s="104"/>
      <c r="J17" s="107"/>
      <c r="K17" s="107"/>
      <c r="L17" s="105"/>
    </row>
    <row r="18" spans="1:12" ht="15" x14ac:dyDescent="0.25">
      <c r="A18" s="97"/>
      <c r="B18" s="98"/>
      <c r="C18" s="98"/>
      <c r="D18" s="98"/>
      <c r="E18" s="143"/>
      <c r="F18" s="100"/>
      <c r="G18" s="144"/>
      <c r="H18" s="104"/>
      <c r="I18" s="104"/>
      <c r="J18" s="107"/>
      <c r="K18" s="107"/>
      <c r="L18" s="105"/>
    </row>
    <row r="19" spans="1:12" ht="15" x14ac:dyDescent="0.25">
      <c r="A19" s="97"/>
      <c r="B19" s="98"/>
      <c r="C19" s="98"/>
      <c r="D19" s="100"/>
      <c r="E19" s="103" t="s">
        <v>75</v>
      </c>
      <c r="F19" s="100" t="s">
        <v>70</v>
      </c>
      <c r="G19" s="144">
        <v>1</v>
      </c>
      <c r="H19" s="98"/>
      <c r="I19" s="98"/>
      <c r="J19" s="104">
        <f>H19*G19</f>
        <v>0</v>
      </c>
      <c r="K19" s="104">
        <f>I19*G19</f>
        <v>0</v>
      </c>
      <c r="L19" s="105">
        <f>K19+J19</f>
        <v>0</v>
      </c>
    </row>
    <row r="20" spans="1:12" ht="15" x14ac:dyDescent="0.25">
      <c r="A20" s="97"/>
      <c r="B20" s="98"/>
      <c r="C20" s="98"/>
      <c r="D20" s="98"/>
      <c r="E20" s="103" t="s">
        <v>74</v>
      </c>
      <c r="F20" s="100"/>
      <c r="G20" s="144"/>
      <c r="H20" s="98"/>
      <c r="I20" s="98"/>
      <c r="J20" s="104"/>
      <c r="K20" s="104"/>
      <c r="L20" s="105"/>
    </row>
    <row r="21" spans="1:12" ht="15" x14ac:dyDescent="0.25">
      <c r="A21" s="97"/>
      <c r="B21" s="98"/>
      <c r="C21" s="98"/>
      <c r="D21" s="98"/>
      <c r="E21" s="145"/>
      <c r="F21" s="100"/>
      <c r="G21" s="146"/>
      <c r="H21" s="104"/>
      <c r="I21" s="104"/>
      <c r="J21" s="107"/>
      <c r="K21" s="107"/>
      <c r="L21" s="105"/>
    </row>
    <row r="22" spans="1:12" ht="15" x14ac:dyDescent="0.25">
      <c r="A22" s="97"/>
      <c r="B22" s="98"/>
      <c r="C22" s="98"/>
      <c r="D22" s="98"/>
      <c r="E22" s="143" t="s">
        <v>76</v>
      </c>
      <c r="F22" s="100" t="s">
        <v>48</v>
      </c>
      <c r="G22" s="144">
        <v>1</v>
      </c>
      <c r="H22" s="98"/>
      <c r="I22" s="98"/>
      <c r="J22" s="104">
        <f>H22*G22</f>
        <v>0</v>
      </c>
      <c r="K22" s="104">
        <f>I22*G22</f>
        <v>0</v>
      </c>
      <c r="L22" s="105">
        <f>K22+J22</f>
        <v>0</v>
      </c>
    </row>
    <row r="23" spans="1:12" ht="15" x14ac:dyDescent="0.25">
      <c r="A23" s="97"/>
      <c r="B23" s="98"/>
      <c r="C23" s="98"/>
      <c r="D23" s="98"/>
      <c r="E23" s="103"/>
      <c r="F23" s="100"/>
      <c r="G23" s="100"/>
      <c r="H23" s="98"/>
      <c r="I23" s="98"/>
      <c r="J23" s="104"/>
      <c r="K23" s="104"/>
      <c r="L23" s="105"/>
    </row>
    <row r="24" spans="1:12" ht="15" x14ac:dyDescent="0.25">
      <c r="A24" s="117"/>
      <c r="B24" s="118"/>
      <c r="C24" s="118"/>
      <c r="D24" s="118"/>
      <c r="E24" s="119"/>
      <c r="F24" s="118"/>
      <c r="G24" s="118"/>
      <c r="H24" s="118"/>
      <c r="I24" s="118"/>
      <c r="J24" s="118"/>
      <c r="K24" s="118"/>
      <c r="L24" s="120"/>
    </row>
    <row r="25" spans="1:12" ht="15" x14ac:dyDescent="0.25">
      <c r="A25" s="147"/>
      <c r="B25" s="148"/>
      <c r="C25" s="149"/>
      <c r="D25" s="149"/>
      <c r="E25" s="148"/>
      <c r="F25" s="149"/>
      <c r="G25" s="150" t="s">
        <v>65</v>
      </c>
      <c r="H25" s="150"/>
      <c r="I25" s="150"/>
      <c r="J25" s="151">
        <f>SUM(J9:J24)</f>
        <v>0</v>
      </c>
      <c r="K25" s="152">
        <f>SUM(K9:K24)</f>
        <v>0</v>
      </c>
      <c r="L25" s="153">
        <f>SUM(L9:L24)</f>
        <v>0</v>
      </c>
    </row>
  </sheetData>
  <mergeCells count="5">
    <mergeCell ref="C1:I1"/>
    <mergeCell ref="C2:I2"/>
    <mergeCell ref="C3:I3"/>
    <mergeCell ref="C4:I4"/>
    <mergeCell ref="C5:I5"/>
  </mergeCells>
  <pageMargins left="0.31527777777777799" right="0.31527777777777799" top="0.35416666666666702" bottom="0.52083333333333304" header="0.51180555555555496" footer="0.35416666666666702"/>
  <pageSetup paperSize="9" firstPageNumber="0" fitToHeight="0" orientation="landscape" horizontalDpi="300" verticalDpi="300"/>
  <headerFooter>
    <oddFooter>&amp;C&amp;"Calibri,Regular"&amp;12Upozornenie: Výkaz, výmer slúži ako podklad pre výberové konanie. Za konecnú špecifikáciu a ponuku odberatelovi zodpovedá dodávatel ponuky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183"/>
  <sheetViews>
    <sheetView zoomScale="65" zoomScaleNormal="65" workbookViewId="0">
      <selection activeCell="L6" sqref="L6"/>
    </sheetView>
  </sheetViews>
  <sheetFormatPr defaultRowHeight="14.25" x14ac:dyDescent="0.2"/>
  <cols>
    <col min="1" max="1" width="11.5"/>
    <col min="2" max="2" width="5.75" customWidth="1"/>
    <col min="3" max="3" width="40.25" customWidth="1"/>
    <col min="4" max="4" width="14" customWidth="1"/>
    <col min="5" max="5" width="53.75" customWidth="1"/>
    <col min="6" max="6" width="12.75" customWidth="1"/>
    <col min="7" max="7" width="8.375" customWidth="1"/>
    <col min="8" max="8" width="10.625" customWidth="1"/>
    <col min="9" max="9" width="11.625" customWidth="1"/>
    <col min="10" max="10" width="33.125" customWidth="1"/>
    <col min="11" max="11" width="11.625" customWidth="1"/>
    <col min="12" max="12" width="16.625" customWidth="1"/>
    <col min="13" max="1025" width="8.625" customWidth="1"/>
  </cols>
  <sheetData>
    <row r="1" spans="1:22" ht="15" x14ac:dyDescent="0.25">
      <c r="A1" s="67" t="s">
        <v>0</v>
      </c>
      <c r="B1" s="68"/>
      <c r="C1" s="5" t="s">
        <v>1</v>
      </c>
      <c r="D1" s="5"/>
      <c r="E1" s="5"/>
      <c r="F1" s="5"/>
      <c r="G1" s="5"/>
      <c r="H1" s="5"/>
      <c r="I1" s="5"/>
      <c r="J1" s="69"/>
      <c r="K1" s="70"/>
      <c r="L1" s="71"/>
    </row>
    <row r="2" spans="1:22" ht="13.9" customHeight="1" x14ac:dyDescent="0.25">
      <c r="A2" s="20" t="s">
        <v>3</v>
      </c>
      <c r="B2" s="72"/>
      <c r="C2" s="10" t="s">
        <v>4</v>
      </c>
      <c r="D2" s="10"/>
      <c r="E2" s="10"/>
      <c r="F2" s="10"/>
      <c r="G2" s="10"/>
      <c r="H2" s="10"/>
      <c r="I2" s="10"/>
      <c r="J2" s="20"/>
      <c r="K2" s="45"/>
      <c r="L2" s="46"/>
    </row>
    <row r="3" spans="1:22" ht="15" x14ac:dyDescent="0.25">
      <c r="A3" s="20" t="s">
        <v>7</v>
      </c>
      <c r="B3" s="72"/>
      <c r="C3" s="9" t="s">
        <v>8</v>
      </c>
      <c r="D3" s="9"/>
      <c r="E3" s="9"/>
      <c r="F3" s="9"/>
      <c r="G3" s="9"/>
      <c r="H3" s="9"/>
      <c r="I3" s="9"/>
      <c r="J3" s="73" t="s">
        <v>5</v>
      </c>
      <c r="K3" s="74"/>
      <c r="L3" s="72"/>
    </row>
    <row r="4" spans="1:22" ht="15" x14ac:dyDescent="0.25">
      <c r="A4" s="20" t="s">
        <v>10</v>
      </c>
      <c r="B4" s="72"/>
      <c r="C4" s="9" t="s">
        <v>11</v>
      </c>
      <c r="D4" s="9"/>
      <c r="E4" s="9"/>
      <c r="F4" s="9"/>
      <c r="G4" s="9"/>
      <c r="H4" s="9"/>
      <c r="I4" s="9"/>
      <c r="J4" s="20"/>
      <c r="K4" s="21"/>
      <c r="L4" s="72"/>
    </row>
    <row r="5" spans="1:22" ht="15" x14ac:dyDescent="0.25">
      <c r="A5" s="20" t="s">
        <v>30</v>
      </c>
      <c r="B5" s="72"/>
      <c r="C5" s="4" t="s">
        <v>31</v>
      </c>
      <c r="D5" s="4"/>
      <c r="E5" s="4"/>
      <c r="F5" s="4"/>
      <c r="G5" s="4"/>
      <c r="H5" s="4"/>
      <c r="I5" s="4"/>
      <c r="J5" s="20"/>
      <c r="K5" s="21"/>
      <c r="L5" s="72"/>
    </row>
    <row r="6" spans="1:22" ht="15" x14ac:dyDescent="0.25">
      <c r="A6" s="75" t="s">
        <v>32</v>
      </c>
      <c r="B6" s="76"/>
      <c r="C6" s="77" t="s">
        <v>19</v>
      </c>
      <c r="D6" s="78"/>
      <c r="E6" s="79"/>
      <c r="F6" s="80"/>
      <c r="G6" s="80"/>
      <c r="H6" s="78"/>
      <c r="I6" s="78"/>
      <c r="J6" s="81" t="s">
        <v>9</v>
      </c>
      <c r="K6" s="82"/>
      <c r="L6" s="83"/>
    </row>
    <row r="7" spans="1:22" ht="24" customHeight="1" x14ac:dyDescent="0.25">
      <c r="A7" s="84"/>
      <c r="B7" s="3" t="s">
        <v>34</v>
      </c>
      <c r="C7" s="85" t="s">
        <v>35</v>
      </c>
      <c r="D7" s="85" t="s">
        <v>36</v>
      </c>
      <c r="E7" s="86"/>
      <c r="F7" s="85"/>
      <c r="G7" s="85"/>
      <c r="H7" s="2" t="s">
        <v>37</v>
      </c>
      <c r="I7" s="2"/>
      <c r="J7" s="1" t="s">
        <v>38</v>
      </c>
      <c r="K7" s="1"/>
      <c r="L7" s="87" t="s">
        <v>39</v>
      </c>
    </row>
    <row r="8" spans="1:22" ht="15" x14ac:dyDescent="0.25">
      <c r="A8" s="88"/>
      <c r="B8" s="3"/>
      <c r="C8" s="89" t="s">
        <v>40</v>
      </c>
      <c r="D8" s="89" t="s">
        <v>41</v>
      </c>
      <c r="E8" s="90" t="s">
        <v>42</v>
      </c>
      <c r="F8" s="89" t="s">
        <v>43</v>
      </c>
      <c r="G8" s="89" t="s">
        <v>44</v>
      </c>
      <c r="H8" s="91" t="s">
        <v>45</v>
      </c>
      <c r="I8" s="91" t="s">
        <v>46</v>
      </c>
      <c r="J8" s="91" t="s">
        <v>45</v>
      </c>
      <c r="K8" s="91" t="s">
        <v>46</v>
      </c>
      <c r="L8" s="92" t="s">
        <v>47</v>
      </c>
    </row>
    <row r="9" spans="1:22" ht="15" x14ac:dyDescent="0.25">
      <c r="A9" s="97"/>
      <c r="B9" s="112" t="s">
        <v>77</v>
      </c>
      <c r="C9" s="98" t="s">
        <v>78</v>
      </c>
      <c r="D9" s="98" t="s">
        <v>79</v>
      </c>
      <c r="E9" s="103" t="s">
        <v>80</v>
      </c>
      <c r="F9" s="100" t="s">
        <v>70</v>
      </c>
      <c r="G9" s="100">
        <v>1</v>
      </c>
      <c r="H9" s="101"/>
      <c r="I9" s="101"/>
      <c r="J9" s="107">
        <f>H9*G9</f>
        <v>0</v>
      </c>
      <c r="K9" s="107"/>
      <c r="L9" s="108">
        <f>K9+J9</f>
        <v>0</v>
      </c>
      <c r="M9" s="136"/>
      <c r="N9" s="154"/>
      <c r="O9" s="154"/>
      <c r="P9" s="136"/>
      <c r="Q9" s="136"/>
      <c r="R9" s="136"/>
      <c r="S9" s="155"/>
      <c r="T9" s="136"/>
      <c r="U9" s="136"/>
      <c r="V9" s="136"/>
    </row>
    <row r="10" spans="1:22" ht="15" x14ac:dyDescent="0.25">
      <c r="A10" s="97"/>
      <c r="B10" s="103"/>
      <c r="C10" s="98"/>
      <c r="D10" s="98"/>
      <c r="E10" s="103" t="s">
        <v>81</v>
      </c>
      <c r="F10" s="100"/>
      <c r="G10" s="100"/>
      <c r="H10" s="101"/>
      <c r="I10" s="101"/>
      <c r="J10" s="107"/>
      <c r="K10" s="107"/>
      <c r="L10" s="108"/>
      <c r="M10" s="136"/>
      <c r="N10" s="154"/>
      <c r="O10" s="154"/>
      <c r="P10" s="136"/>
      <c r="Q10" s="136"/>
      <c r="R10" s="136"/>
      <c r="S10" s="155"/>
      <c r="T10" s="136"/>
      <c r="U10" s="136"/>
      <c r="V10" s="136"/>
    </row>
    <row r="11" spans="1:22" ht="15" x14ac:dyDescent="0.25">
      <c r="A11" s="97"/>
      <c r="B11" s="103"/>
      <c r="C11" s="98"/>
      <c r="D11" s="98"/>
      <c r="E11" s="103" t="s">
        <v>82</v>
      </c>
      <c r="F11" s="100"/>
      <c r="G11" s="100"/>
      <c r="H11" s="101"/>
      <c r="I11" s="101"/>
      <c r="J11" s="107"/>
      <c r="K11" s="107"/>
      <c r="L11" s="108"/>
      <c r="M11" s="136"/>
      <c r="N11" s="154"/>
      <c r="O11" s="154"/>
      <c r="P11" s="136"/>
      <c r="Q11" s="136"/>
      <c r="R11" s="136"/>
      <c r="S11" s="155"/>
      <c r="T11" s="136"/>
      <c r="U11" s="136"/>
      <c r="V11" s="136"/>
    </row>
    <row r="12" spans="1:22" ht="15" x14ac:dyDescent="0.25">
      <c r="A12" s="97"/>
      <c r="B12" s="103"/>
      <c r="C12" s="98"/>
      <c r="D12" s="98"/>
      <c r="E12" s="103" t="s">
        <v>83</v>
      </c>
      <c r="F12" s="100"/>
      <c r="G12" s="100"/>
      <c r="H12" s="101"/>
      <c r="I12" s="101"/>
      <c r="J12" s="107"/>
      <c r="K12" s="107"/>
      <c r="L12" s="108"/>
      <c r="M12" s="136"/>
      <c r="N12" s="154"/>
      <c r="O12" s="154"/>
      <c r="P12" s="136"/>
      <c r="Q12" s="136"/>
      <c r="R12" s="136"/>
      <c r="S12" s="155"/>
      <c r="T12" s="136"/>
      <c r="U12" s="136"/>
      <c r="V12" s="136"/>
    </row>
    <row r="13" spans="1:22" ht="15" x14ac:dyDescent="0.25">
      <c r="A13" s="97"/>
      <c r="B13" s="103"/>
      <c r="C13" s="98"/>
      <c r="D13" s="98"/>
      <c r="E13" s="103" t="s">
        <v>84</v>
      </c>
      <c r="F13" s="100"/>
      <c r="G13" s="100"/>
      <c r="H13" s="101"/>
      <c r="I13" s="101"/>
      <c r="J13" s="107"/>
      <c r="K13" s="107"/>
      <c r="L13" s="108"/>
      <c r="M13" s="136"/>
      <c r="N13" s="154"/>
      <c r="O13" s="154"/>
      <c r="P13" s="136"/>
      <c r="Q13" s="136"/>
      <c r="R13" s="136"/>
      <c r="S13" s="155"/>
      <c r="T13" s="136"/>
      <c r="U13" s="136"/>
      <c r="V13" s="136"/>
    </row>
    <row r="14" spans="1:22" ht="15" x14ac:dyDescent="0.25">
      <c r="A14" s="97"/>
      <c r="B14" s="103"/>
      <c r="C14" s="98"/>
      <c r="D14" s="98"/>
      <c r="E14" s="112" t="s">
        <v>85</v>
      </c>
      <c r="F14" s="100"/>
      <c r="G14" s="100"/>
      <c r="H14" s="101"/>
      <c r="I14" s="101"/>
      <c r="J14" s="107"/>
      <c r="K14" s="107"/>
      <c r="L14" s="108"/>
      <c r="M14" s="136"/>
      <c r="N14" s="154"/>
      <c r="O14" s="154"/>
      <c r="P14" s="136"/>
      <c r="Q14" s="136"/>
      <c r="R14" s="136"/>
      <c r="S14" s="155"/>
      <c r="T14" s="136"/>
      <c r="U14" s="136"/>
      <c r="V14" s="136"/>
    </row>
    <row r="15" spans="1:22" ht="15" x14ac:dyDescent="0.25">
      <c r="A15" s="97"/>
      <c r="B15" s="103"/>
      <c r="C15" s="98"/>
      <c r="D15" s="98"/>
      <c r="E15" s="112" t="s">
        <v>86</v>
      </c>
      <c r="F15" s="100"/>
      <c r="G15" s="100"/>
      <c r="H15" s="101"/>
      <c r="I15" s="101"/>
      <c r="J15" s="107"/>
      <c r="K15" s="107"/>
      <c r="L15" s="108"/>
      <c r="N15" s="156"/>
      <c r="O15" s="156"/>
      <c r="S15" s="157"/>
    </row>
    <row r="16" spans="1:22" ht="15" x14ac:dyDescent="0.25">
      <c r="A16" s="97"/>
      <c r="B16" s="103"/>
      <c r="C16" s="98"/>
      <c r="D16" s="98"/>
      <c r="E16" s="112" t="s">
        <v>87</v>
      </c>
      <c r="F16" s="100"/>
      <c r="G16" s="146"/>
      <c r="H16" s="101"/>
      <c r="I16" s="101"/>
      <c r="J16" s="107"/>
      <c r="K16" s="107"/>
      <c r="L16" s="108"/>
      <c r="M16" s="136"/>
      <c r="N16" s="156"/>
      <c r="O16" s="156"/>
      <c r="S16" s="157"/>
    </row>
    <row r="17" spans="1:19" ht="15" x14ac:dyDescent="0.25">
      <c r="A17" s="97"/>
      <c r="B17" s="103"/>
      <c r="C17" s="98"/>
      <c r="D17" s="98"/>
      <c r="E17" s="103" t="s">
        <v>88</v>
      </c>
      <c r="F17" s="100"/>
      <c r="G17" s="100"/>
      <c r="H17" s="101"/>
      <c r="I17" s="101"/>
      <c r="J17" s="98"/>
      <c r="K17" s="98"/>
      <c r="L17" s="102"/>
      <c r="N17" s="156"/>
      <c r="O17" s="156"/>
      <c r="S17" s="157"/>
    </row>
    <row r="18" spans="1:19" ht="15" x14ac:dyDescent="0.25">
      <c r="A18" s="97"/>
      <c r="B18" s="103"/>
      <c r="C18" s="98"/>
      <c r="D18" s="98"/>
      <c r="E18" s="103" t="s">
        <v>89</v>
      </c>
      <c r="F18" s="100"/>
      <c r="G18" s="100"/>
      <c r="H18" s="101"/>
      <c r="I18" s="101"/>
      <c r="J18" s="98"/>
      <c r="K18" s="98"/>
      <c r="L18" s="102"/>
      <c r="N18" s="156"/>
      <c r="O18" s="156"/>
      <c r="S18" s="157"/>
    </row>
    <row r="19" spans="1:19" ht="15" x14ac:dyDescent="0.25">
      <c r="A19" s="97"/>
      <c r="B19" s="103"/>
      <c r="C19" s="98"/>
      <c r="D19" s="98"/>
      <c r="E19" s="103" t="s">
        <v>90</v>
      </c>
      <c r="F19" s="100"/>
      <c r="G19" s="100"/>
      <c r="H19" s="101"/>
      <c r="I19" s="101"/>
      <c r="J19" s="98"/>
      <c r="K19" s="98"/>
      <c r="L19" s="102"/>
      <c r="N19" s="156"/>
      <c r="O19" s="156"/>
      <c r="S19" s="157"/>
    </row>
    <row r="20" spans="1:19" ht="15" x14ac:dyDescent="0.25">
      <c r="A20" s="97"/>
      <c r="B20" s="103"/>
      <c r="C20" s="98"/>
      <c r="D20" s="98"/>
      <c r="E20" s="112" t="s">
        <v>91</v>
      </c>
      <c r="F20" s="100"/>
      <c r="G20" s="100"/>
      <c r="H20" s="98"/>
      <c r="I20" s="98"/>
      <c r="J20" s="98"/>
      <c r="K20" s="98"/>
      <c r="L20" s="102"/>
      <c r="N20" s="156"/>
      <c r="O20" s="156"/>
      <c r="S20" s="157"/>
    </row>
    <row r="21" spans="1:19" ht="15" x14ac:dyDescent="0.25">
      <c r="A21" s="97"/>
      <c r="B21" s="103"/>
      <c r="C21" s="98"/>
      <c r="D21" s="98"/>
      <c r="E21" s="158" t="s">
        <v>92</v>
      </c>
      <c r="F21" s="100"/>
      <c r="G21" s="100"/>
      <c r="H21" s="98"/>
      <c r="I21" s="98"/>
      <c r="J21" s="98"/>
      <c r="K21" s="98"/>
      <c r="L21" s="102"/>
      <c r="N21" s="156"/>
      <c r="O21" s="156"/>
      <c r="S21" s="157"/>
    </row>
    <row r="22" spans="1:19" ht="15" x14ac:dyDescent="0.25">
      <c r="A22" s="97"/>
      <c r="B22" s="103"/>
      <c r="C22" s="98"/>
      <c r="D22" s="98"/>
      <c r="E22" s="158" t="s">
        <v>93</v>
      </c>
      <c r="F22" s="100"/>
      <c r="G22" s="100"/>
      <c r="H22" s="98"/>
      <c r="I22" s="98"/>
      <c r="J22" s="98"/>
      <c r="K22" s="98"/>
      <c r="L22" s="102"/>
      <c r="N22" s="156"/>
      <c r="O22" s="156"/>
      <c r="S22" s="157"/>
    </row>
    <row r="23" spans="1:19" ht="15" x14ac:dyDescent="0.25">
      <c r="A23" s="97"/>
      <c r="B23" s="103"/>
      <c r="C23" s="98"/>
      <c r="D23" s="98"/>
      <c r="E23" s="112" t="s">
        <v>94</v>
      </c>
      <c r="F23" s="100"/>
      <c r="G23" s="100"/>
      <c r="H23" s="98"/>
      <c r="I23" s="98"/>
      <c r="J23" s="98"/>
      <c r="K23" s="98"/>
      <c r="L23" s="102"/>
    </row>
    <row r="24" spans="1:19" ht="15" x14ac:dyDescent="0.25">
      <c r="A24" s="97"/>
      <c r="B24" s="103"/>
      <c r="C24" s="98"/>
      <c r="D24" s="98"/>
      <c r="E24" s="158" t="s">
        <v>95</v>
      </c>
      <c r="F24" s="100"/>
      <c r="G24" s="100"/>
      <c r="H24" s="98"/>
      <c r="I24" s="98"/>
      <c r="J24" s="98"/>
      <c r="K24" s="98"/>
      <c r="L24" s="102"/>
      <c r="N24" s="156"/>
      <c r="O24" s="156"/>
      <c r="S24" s="157"/>
    </row>
    <row r="25" spans="1:19" ht="15" x14ac:dyDescent="0.25">
      <c r="A25" s="97"/>
      <c r="B25" s="103"/>
      <c r="C25" s="98"/>
      <c r="D25" s="98"/>
      <c r="E25" s="112" t="s">
        <v>96</v>
      </c>
      <c r="F25" s="100"/>
      <c r="G25" s="100"/>
      <c r="H25" s="98"/>
      <c r="I25" s="98"/>
      <c r="J25" s="98"/>
      <c r="K25" s="98"/>
      <c r="L25" s="102"/>
      <c r="N25" s="156"/>
      <c r="O25" s="156"/>
      <c r="S25" s="157"/>
    </row>
    <row r="26" spans="1:19" ht="15" x14ac:dyDescent="0.25">
      <c r="A26" s="97"/>
      <c r="B26" s="103"/>
      <c r="C26" s="98"/>
      <c r="D26" s="98"/>
      <c r="E26" s="112" t="s">
        <v>97</v>
      </c>
      <c r="F26" s="100"/>
      <c r="G26" s="100"/>
      <c r="H26" s="98"/>
      <c r="I26" s="98"/>
      <c r="J26" s="98"/>
      <c r="K26" s="98"/>
      <c r="L26" s="102"/>
      <c r="N26" s="156"/>
      <c r="O26" s="156"/>
      <c r="S26" s="157"/>
    </row>
    <row r="27" spans="1:19" ht="15" x14ac:dyDescent="0.25">
      <c r="A27" s="97"/>
      <c r="B27" s="103"/>
      <c r="C27" s="98"/>
      <c r="D27" s="98"/>
      <c r="E27" s="159" t="s">
        <v>98</v>
      </c>
      <c r="F27" s="100"/>
      <c r="G27" s="100"/>
      <c r="H27" s="98"/>
      <c r="I27" s="98"/>
      <c r="J27" s="98"/>
      <c r="K27" s="98"/>
      <c r="L27" s="102"/>
      <c r="N27" s="156"/>
      <c r="O27" s="156"/>
      <c r="S27" s="157"/>
    </row>
    <row r="28" spans="1:19" ht="15" x14ac:dyDescent="0.25">
      <c r="A28" s="97"/>
      <c r="B28" s="103"/>
      <c r="C28" s="98"/>
      <c r="D28" s="98"/>
      <c r="E28" s="159" t="s">
        <v>99</v>
      </c>
      <c r="F28" s="100"/>
      <c r="G28" s="100"/>
      <c r="H28" s="98"/>
      <c r="I28" s="98"/>
      <c r="J28" s="98"/>
      <c r="K28" s="98"/>
      <c r="L28" s="102"/>
      <c r="N28" s="156"/>
      <c r="O28" s="156"/>
      <c r="S28" s="157"/>
    </row>
    <row r="29" spans="1:19" ht="15" x14ac:dyDescent="0.25">
      <c r="A29" s="97"/>
      <c r="B29" s="103"/>
      <c r="C29" s="98"/>
      <c r="D29" s="98"/>
      <c r="E29" s="159" t="s">
        <v>100</v>
      </c>
      <c r="F29" s="100"/>
      <c r="G29" s="100"/>
      <c r="H29" s="98"/>
      <c r="I29" s="98"/>
      <c r="J29" s="98"/>
      <c r="K29" s="107"/>
      <c r="L29" s="108"/>
      <c r="N29" s="156"/>
      <c r="O29" s="156"/>
      <c r="S29" s="157"/>
    </row>
    <row r="30" spans="1:19" ht="15" x14ac:dyDescent="0.25">
      <c r="A30" s="97"/>
      <c r="B30" s="103"/>
      <c r="C30" s="98"/>
      <c r="D30" s="98"/>
      <c r="E30" s="159" t="s">
        <v>101</v>
      </c>
      <c r="F30" s="100"/>
      <c r="G30" s="100"/>
      <c r="H30" s="98"/>
      <c r="I30" s="98"/>
      <c r="J30" s="98"/>
      <c r="K30" s="107"/>
      <c r="L30" s="108"/>
      <c r="N30" s="156"/>
      <c r="O30" s="156"/>
      <c r="S30" s="157"/>
    </row>
    <row r="31" spans="1:19" ht="15" x14ac:dyDescent="0.25">
      <c r="A31" s="97"/>
      <c r="B31" s="103"/>
      <c r="C31" s="98"/>
      <c r="D31" s="98"/>
      <c r="E31" s="159"/>
      <c r="F31" s="100"/>
      <c r="G31" s="100"/>
      <c r="H31" s="98"/>
      <c r="I31" s="98"/>
      <c r="J31" s="98"/>
      <c r="K31" s="107"/>
      <c r="L31" s="108"/>
      <c r="N31" s="156"/>
      <c r="O31" s="156"/>
      <c r="S31" s="157"/>
    </row>
    <row r="32" spans="1:19" ht="15" x14ac:dyDescent="0.25">
      <c r="A32" s="97"/>
      <c r="B32" s="103"/>
      <c r="C32" s="98"/>
      <c r="D32" s="98"/>
      <c r="E32" s="103" t="s">
        <v>102</v>
      </c>
      <c r="F32" s="100" t="s">
        <v>48</v>
      </c>
      <c r="G32" s="100">
        <v>1</v>
      </c>
      <c r="H32" s="98"/>
      <c r="I32" s="98"/>
      <c r="J32" s="98">
        <f>H32*G32</f>
        <v>0</v>
      </c>
      <c r="K32" s="98">
        <f>G32*I32</f>
        <v>0</v>
      </c>
      <c r="L32" s="102">
        <f>K32+J32</f>
        <v>0</v>
      </c>
      <c r="N32" s="156"/>
      <c r="O32" s="156"/>
      <c r="S32" s="157"/>
    </row>
    <row r="33" spans="1:22" ht="15" x14ac:dyDescent="0.25">
      <c r="A33" s="97"/>
      <c r="B33" s="103"/>
      <c r="C33" s="98"/>
      <c r="D33" s="98"/>
      <c r="E33" s="103" t="s">
        <v>103</v>
      </c>
      <c r="F33" s="100" t="s">
        <v>70</v>
      </c>
      <c r="G33" s="100">
        <v>1</v>
      </c>
      <c r="H33" s="98"/>
      <c r="I33" s="98"/>
      <c r="J33" s="98">
        <f>H33*G33</f>
        <v>0</v>
      </c>
      <c r="K33" s="98">
        <f>G33*I33</f>
        <v>0</v>
      </c>
      <c r="L33" s="102">
        <f>K33+J33</f>
        <v>0</v>
      </c>
      <c r="N33" s="156"/>
      <c r="O33" s="156"/>
      <c r="S33" s="157"/>
    </row>
    <row r="34" spans="1:22" ht="15" x14ac:dyDescent="0.25">
      <c r="A34" s="97"/>
      <c r="B34" s="103"/>
      <c r="C34" s="98"/>
      <c r="D34" s="98"/>
      <c r="E34" s="103"/>
      <c r="F34" s="100"/>
      <c r="G34" s="100"/>
      <c r="H34" s="98"/>
      <c r="I34" s="98"/>
      <c r="J34" s="98"/>
      <c r="K34" s="98"/>
      <c r="L34" s="102"/>
      <c r="N34" s="156"/>
      <c r="O34" s="156"/>
      <c r="S34" s="157"/>
    </row>
    <row r="35" spans="1:22" ht="15" x14ac:dyDescent="0.25">
      <c r="A35" s="97"/>
      <c r="B35" s="103"/>
      <c r="C35" s="98"/>
      <c r="D35" s="98"/>
      <c r="E35" s="103"/>
      <c r="F35" s="100"/>
      <c r="G35" s="100"/>
      <c r="H35" s="98"/>
      <c r="I35" s="98"/>
      <c r="J35" s="98"/>
      <c r="K35" s="98"/>
      <c r="L35" s="102"/>
      <c r="N35" s="156"/>
      <c r="O35" s="156"/>
      <c r="S35" s="157"/>
    </row>
    <row r="36" spans="1:22" ht="15" x14ac:dyDescent="0.25">
      <c r="A36" s="97"/>
      <c r="B36" s="112" t="s">
        <v>104</v>
      </c>
      <c r="C36" s="98" t="s">
        <v>78</v>
      </c>
      <c r="D36" s="98" t="s">
        <v>79</v>
      </c>
      <c r="E36" s="103" t="s">
        <v>80</v>
      </c>
      <c r="F36" s="100" t="s">
        <v>70</v>
      </c>
      <c r="G36" s="100">
        <v>1</v>
      </c>
      <c r="H36" s="101"/>
      <c r="I36" s="101"/>
      <c r="J36" s="107">
        <f>H36*G36</f>
        <v>0</v>
      </c>
      <c r="K36" s="107"/>
      <c r="L36" s="108">
        <f>K36+J36</f>
        <v>0</v>
      </c>
      <c r="M36" s="136"/>
      <c r="N36" s="154"/>
      <c r="O36" s="154"/>
      <c r="P36" s="136"/>
      <c r="Q36" s="136"/>
      <c r="R36" s="136"/>
      <c r="S36" s="155"/>
      <c r="T36" s="136"/>
      <c r="U36" s="136"/>
      <c r="V36" s="136"/>
    </row>
    <row r="37" spans="1:22" ht="15" x14ac:dyDescent="0.25">
      <c r="A37" s="97"/>
      <c r="B37" s="103"/>
      <c r="C37" s="98"/>
      <c r="D37" s="98"/>
      <c r="E37" s="103" t="s">
        <v>81</v>
      </c>
      <c r="F37" s="100"/>
      <c r="G37" s="100"/>
      <c r="H37" s="101"/>
      <c r="I37" s="101"/>
      <c r="J37" s="107"/>
      <c r="K37" s="107"/>
      <c r="L37" s="108"/>
      <c r="M37" s="136"/>
      <c r="N37" s="154"/>
      <c r="O37" s="154"/>
      <c r="P37" s="136"/>
      <c r="Q37" s="136"/>
      <c r="R37" s="136"/>
      <c r="S37" s="155"/>
      <c r="T37" s="136"/>
      <c r="U37" s="136"/>
      <c r="V37" s="136"/>
    </row>
    <row r="38" spans="1:22" ht="15" x14ac:dyDescent="0.25">
      <c r="A38" s="97"/>
      <c r="B38" s="103"/>
      <c r="C38" s="98"/>
      <c r="D38" s="98"/>
      <c r="E38" s="103" t="s">
        <v>82</v>
      </c>
      <c r="F38" s="100"/>
      <c r="G38" s="100"/>
      <c r="H38" s="101"/>
      <c r="I38" s="101"/>
      <c r="J38" s="107"/>
      <c r="K38" s="107"/>
      <c r="L38" s="108"/>
      <c r="M38" s="136"/>
      <c r="N38" s="154"/>
      <c r="O38" s="154"/>
      <c r="P38" s="136"/>
      <c r="Q38" s="136"/>
      <c r="R38" s="136"/>
      <c r="S38" s="155"/>
      <c r="T38" s="136"/>
      <c r="U38" s="136"/>
      <c r="V38" s="136"/>
    </row>
    <row r="39" spans="1:22" ht="15" x14ac:dyDescent="0.25">
      <c r="A39" s="97"/>
      <c r="B39" s="103"/>
      <c r="C39" s="98"/>
      <c r="D39" s="98"/>
      <c r="E39" s="103" t="s">
        <v>83</v>
      </c>
      <c r="F39" s="100"/>
      <c r="G39" s="100"/>
      <c r="H39" s="101"/>
      <c r="I39" s="101"/>
      <c r="J39" s="107"/>
      <c r="K39" s="107"/>
      <c r="L39" s="108"/>
      <c r="M39" s="136"/>
      <c r="N39" s="154"/>
      <c r="O39" s="154"/>
      <c r="P39" s="136"/>
      <c r="Q39" s="136"/>
      <c r="R39" s="136"/>
      <c r="S39" s="155"/>
      <c r="T39" s="136"/>
      <c r="U39" s="136"/>
      <c r="V39" s="136"/>
    </row>
    <row r="40" spans="1:22" ht="15" x14ac:dyDescent="0.25">
      <c r="A40" s="97"/>
      <c r="B40" s="103"/>
      <c r="C40" s="98"/>
      <c r="D40" s="98"/>
      <c r="E40" s="103" t="s">
        <v>84</v>
      </c>
      <c r="F40" s="100"/>
      <c r="G40" s="100"/>
      <c r="H40" s="101"/>
      <c r="I40" s="101"/>
      <c r="J40" s="107"/>
      <c r="K40" s="107"/>
      <c r="L40" s="108"/>
      <c r="M40" s="136"/>
      <c r="N40" s="154"/>
      <c r="O40" s="154"/>
      <c r="P40" s="136"/>
      <c r="Q40" s="136"/>
      <c r="R40" s="136"/>
      <c r="S40" s="155"/>
      <c r="T40" s="136"/>
      <c r="U40" s="136"/>
      <c r="V40" s="136"/>
    </row>
    <row r="41" spans="1:22" ht="15" x14ac:dyDescent="0.25">
      <c r="A41" s="97"/>
      <c r="B41" s="103"/>
      <c r="C41" s="98"/>
      <c r="D41" s="98"/>
      <c r="E41" s="112" t="s">
        <v>85</v>
      </c>
      <c r="F41" s="100"/>
      <c r="G41" s="100"/>
      <c r="H41" s="101"/>
      <c r="I41" s="101"/>
      <c r="J41" s="107"/>
      <c r="K41" s="107"/>
      <c r="L41" s="108"/>
      <c r="M41" s="136"/>
      <c r="N41" s="154"/>
      <c r="O41" s="154"/>
      <c r="P41" s="136"/>
      <c r="Q41" s="136"/>
      <c r="R41" s="136"/>
      <c r="S41" s="155"/>
      <c r="T41" s="136"/>
      <c r="U41" s="136"/>
      <c r="V41" s="136"/>
    </row>
    <row r="42" spans="1:22" ht="15" x14ac:dyDescent="0.25">
      <c r="A42" s="97"/>
      <c r="B42" s="103"/>
      <c r="C42" s="98"/>
      <c r="D42" s="98"/>
      <c r="E42" s="112" t="s">
        <v>86</v>
      </c>
      <c r="F42" s="100"/>
      <c r="G42" s="100"/>
      <c r="H42" s="101"/>
      <c r="I42" s="101"/>
      <c r="J42" s="107"/>
      <c r="K42" s="107"/>
      <c r="L42" s="108"/>
      <c r="N42" s="156"/>
      <c r="O42" s="156"/>
      <c r="S42" s="157"/>
    </row>
    <row r="43" spans="1:22" ht="15" x14ac:dyDescent="0.25">
      <c r="A43" s="97"/>
      <c r="B43" s="103"/>
      <c r="C43" s="98"/>
      <c r="D43" s="98"/>
      <c r="E43" s="112" t="s">
        <v>87</v>
      </c>
      <c r="F43" s="100"/>
      <c r="G43" s="146"/>
      <c r="H43" s="101"/>
      <c r="I43" s="101"/>
      <c r="J43" s="107"/>
      <c r="K43" s="107"/>
      <c r="L43" s="108"/>
      <c r="M43" s="136"/>
      <c r="N43" s="156"/>
      <c r="O43" s="156"/>
      <c r="S43" s="157"/>
    </row>
    <row r="44" spans="1:22" ht="15" x14ac:dyDescent="0.25">
      <c r="A44" s="97"/>
      <c r="B44" s="103"/>
      <c r="C44" s="98"/>
      <c r="D44" s="98"/>
      <c r="E44" s="103" t="s">
        <v>88</v>
      </c>
      <c r="F44" s="100"/>
      <c r="G44" s="100"/>
      <c r="H44" s="101"/>
      <c r="I44" s="101"/>
      <c r="J44" s="98"/>
      <c r="K44" s="98"/>
      <c r="L44" s="102"/>
      <c r="N44" s="156"/>
      <c r="O44" s="156"/>
      <c r="S44" s="157"/>
    </row>
    <row r="45" spans="1:22" ht="15" x14ac:dyDescent="0.25">
      <c r="A45" s="97"/>
      <c r="B45" s="103"/>
      <c r="C45" s="98"/>
      <c r="D45" s="98"/>
      <c r="E45" s="103" t="s">
        <v>89</v>
      </c>
      <c r="F45" s="100"/>
      <c r="G45" s="100"/>
      <c r="H45" s="101"/>
      <c r="I45" s="101"/>
      <c r="J45" s="98"/>
      <c r="K45" s="98"/>
      <c r="L45" s="102"/>
      <c r="N45" s="156"/>
      <c r="O45" s="156"/>
      <c r="S45" s="157"/>
    </row>
    <row r="46" spans="1:22" ht="15" x14ac:dyDescent="0.25">
      <c r="A46" s="97"/>
      <c r="B46" s="103"/>
      <c r="C46" s="98"/>
      <c r="D46" s="98"/>
      <c r="E46" s="103" t="s">
        <v>90</v>
      </c>
      <c r="F46" s="100"/>
      <c r="G46" s="100"/>
      <c r="H46" s="101"/>
      <c r="I46" s="101"/>
      <c r="J46" s="98"/>
      <c r="K46" s="98"/>
      <c r="L46" s="102"/>
      <c r="N46" s="156"/>
      <c r="O46" s="156"/>
      <c r="S46" s="157"/>
    </row>
    <row r="47" spans="1:22" ht="15" x14ac:dyDescent="0.25">
      <c r="A47" s="97"/>
      <c r="B47" s="103"/>
      <c r="C47" s="98"/>
      <c r="D47" s="98"/>
      <c r="E47" s="112" t="s">
        <v>91</v>
      </c>
      <c r="F47" s="100"/>
      <c r="G47" s="100"/>
      <c r="H47" s="98"/>
      <c r="I47" s="98"/>
      <c r="J47" s="98"/>
      <c r="K47" s="98"/>
      <c r="L47" s="102"/>
      <c r="N47" s="156"/>
      <c r="O47" s="156"/>
      <c r="S47" s="157"/>
    </row>
    <row r="48" spans="1:22" ht="15" x14ac:dyDescent="0.25">
      <c r="A48" s="97"/>
      <c r="B48" s="103"/>
      <c r="C48" s="98"/>
      <c r="D48" s="98"/>
      <c r="E48" s="158" t="s">
        <v>92</v>
      </c>
      <c r="F48" s="100"/>
      <c r="G48" s="100"/>
      <c r="H48" s="98"/>
      <c r="I48" s="98"/>
      <c r="J48" s="98"/>
      <c r="K48" s="98"/>
      <c r="L48" s="102"/>
      <c r="N48" s="156"/>
      <c r="O48" s="156"/>
      <c r="S48" s="157"/>
    </row>
    <row r="49" spans="1:19" ht="15" x14ac:dyDescent="0.25">
      <c r="A49" s="97"/>
      <c r="B49" s="103"/>
      <c r="C49" s="98"/>
      <c r="D49" s="98"/>
      <c r="E49" s="158" t="s">
        <v>93</v>
      </c>
      <c r="F49" s="100"/>
      <c r="G49" s="100"/>
      <c r="H49" s="98"/>
      <c r="I49" s="98"/>
      <c r="J49" s="98"/>
      <c r="K49" s="98"/>
      <c r="L49" s="102"/>
      <c r="N49" s="156"/>
      <c r="O49" s="156"/>
      <c r="S49" s="157"/>
    </row>
    <row r="50" spans="1:19" ht="15" x14ac:dyDescent="0.25">
      <c r="A50" s="97"/>
      <c r="B50" s="103"/>
      <c r="C50" s="98"/>
      <c r="D50" s="98"/>
      <c r="E50" s="112" t="s">
        <v>94</v>
      </c>
      <c r="F50" s="100"/>
      <c r="G50" s="100"/>
      <c r="H50" s="98"/>
      <c r="I50" s="98"/>
      <c r="J50" s="98"/>
      <c r="K50" s="98"/>
      <c r="L50" s="102"/>
    </row>
    <row r="51" spans="1:19" ht="15" x14ac:dyDescent="0.25">
      <c r="A51" s="97"/>
      <c r="B51" s="103"/>
      <c r="C51" s="98"/>
      <c r="D51" s="98"/>
      <c r="E51" s="158" t="s">
        <v>95</v>
      </c>
      <c r="F51" s="100"/>
      <c r="G51" s="100"/>
      <c r="H51" s="98"/>
      <c r="I51" s="98"/>
      <c r="J51" s="98"/>
      <c r="K51" s="98"/>
      <c r="L51" s="102"/>
      <c r="N51" s="156"/>
      <c r="O51" s="156"/>
      <c r="S51" s="157"/>
    </row>
    <row r="52" spans="1:19" ht="15" x14ac:dyDescent="0.25">
      <c r="A52" s="97"/>
      <c r="B52" s="103"/>
      <c r="C52" s="98"/>
      <c r="D52" s="98"/>
      <c r="E52" s="112" t="s">
        <v>96</v>
      </c>
      <c r="F52" s="100"/>
      <c r="G52" s="100"/>
      <c r="H52" s="98"/>
      <c r="I52" s="98"/>
      <c r="J52" s="98"/>
      <c r="K52" s="98"/>
      <c r="L52" s="102"/>
      <c r="N52" s="156"/>
      <c r="O52" s="156"/>
      <c r="S52" s="157"/>
    </row>
    <row r="53" spans="1:19" ht="15" x14ac:dyDescent="0.25">
      <c r="A53" s="97"/>
      <c r="B53" s="103"/>
      <c r="C53" s="98"/>
      <c r="D53" s="98"/>
      <c r="E53" s="112" t="s">
        <v>97</v>
      </c>
      <c r="F53" s="100"/>
      <c r="G53" s="100"/>
      <c r="H53" s="98"/>
      <c r="I53" s="98"/>
      <c r="J53" s="98"/>
      <c r="K53" s="98"/>
      <c r="L53" s="102"/>
      <c r="N53" s="156"/>
      <c r="O53" s="156"/>
      <c r="S53" s="157"/>
    </row>
    <row r="54" spans="1:19" ht="15" x14ac:dyDescent="0.25">
      <c r="A54" s="97"/>
      <c r="B54" s="103"/>
      <c r="C54" s="98"/>
      <c r="D54" s="98"/>
      <c r="E54" s="159" t="s">
        <v>98</v>
      </c>
      <c r="F54" s="100"/>
      <c r="G54" s="100"/>
      <c r="H54" s="98"/>
      <c r="I54" s="98"/>
      <c r="J54" s="98"/>
      <c r="K54" s="98"/>
      <c r="L54" s="102"/>
      <c r="N54" s="156"/>
      <c r="O54" s="156"/>
      <c r="S54" s="157"/>
    </row>
    <row r="55" spans="1:19" ht="15" x14ac:dyDescent="0.25">
      <c r="A55" s="97"/>
      <c r="B55" s="103"/>
      <c r="C55" s="98"/>
      <c r="D55" s="98"/>
      <c r="E55" s="159" t="s">
        <v>99</v>
      </c>
      <c r="F55" s="100"/>
      <c r="G55" s="100"/>
      <c r="H55" s="98"/>
      <c r="I55" s="98"/>
      <c r="J55" s="98"/>
      <c r="K55" s="98"/>
      <c r="L55" s="102"/>
      <c r="N55" s="156"/>
      <c r="O55" s="156"/>
      <c r="S55" s="157"/>
    </row>
    <row r="56" spans="1:19" ht="15" x14ac:dyDescent="0.25">
      <c r="A56" s="97"/>
      <c r="B56" s="103"/>
      <c r="C56" s="98"/>
      <c r="D56" s="98"/>
      <c r="E56" s="159" t="s">
        <v>100</v>
      </c>
      <c r="F56" s="100"/>
      <c r="G56" s="100"/>
      <c r="H56" s="98"/>
      <c r="I56" s="98"/>
      <c r="J56" s="98"/>
      <c r="K56" s="107"/>
      <c r="L56" s="108"/>
      <c r="N56" s="156"/>
      <c r="O56" s="156"/>
      <c r="S56" s="157"/>
    </row>
    <row r="57" spans="1:19" ht="15" x14ac:dyDescent="0.25">
      <c r="A57" s="97"/>
      <c r="B57" s="103"/>
      <c r="C57" s="98"/>
      <c r="D57" s="98"/>
      <c r="E57" s="159" t="s">
        <v>101</v>
      </c>
      <c r="F57" s="100"/>
      <c r="G57" s="100"/>
      <c r="H57" s="98"/>
      <c r="I57" s="98"/>
      <c r="J57" s="98"/>
      <c r="K57" s="107"/>
      <c r="L57" s="108"/>
      <c r="N57" s="156"/>
      <c r="O57" s="156"/>
      <c r="S57" s="157"/>
    </row>
    <row r="58" spans="1:19" ht="15" x14ac:dyDescent="0.25">
      <c r="A58" s="97"/>
      <c r="B58" s="103"/>
      <c r="C58" s="98"/>
      <c r="D58" s="98"/>
      <c r="E58" s="159"/>
      <c r="F58" s="100"/>
      <c r="G58" s="100"/>
      <c r="H58" s="98"/>
      <c r="I58" s="98"/>
      <c r="J58" s="98"/>
      <c r="K58" s="107"/>
      <c r="L58" s="108"/>
      <c r="N58" s="156"/>
      <c r="O58" s="156"/>
      <c r="S58" s="157"/>
    </row>
    <row r="59" spans="1:19" ht="15" x14ac:dyDescent="0.25">
      <c r="A59" s="97"/>
      <c r="B59" s="103"/>
      <c r="C59" s="98"/>
      <c r="D59" s="98"/>
      <c r="E59" s="103" t="s">
        <v>102</v>
      </c>
      <c r="F59" s="100" t="s">
        <v>48</v>
      </c>
      <c r="G59" s="100">
        <v>1</v>
      </c>
      <c r="H59" s="98"/>
      <c r="I59" s="98"/>
      <c r="J59" s="98">
        <f>H59*G59</f>
        <v>0</v>
      </c>
      <c r="K59" s="98">
        <f>G59*I59</f>
        <v>0</v>
      </c>
      <c r="L59" s="102">
        <f>K59+J59</f>
        <v>0</v>
      </c>
      <c r="N59" s="156"/>
      <c r="O59" s="156"/>
      <c r="S59" s="157"/>
    </row>
    <row r="60" spans="1:19" ht="15" x14ac:dyDescent="0.25">
      <c r="A60" s="97"/>
      <c r="B60" s="103"/>
      <c r="C60" s="98"/>
      <c r="D60" s="98"/>
      <c r="E60" s="103" t="s">
        <v>103</v>
      </c>
      <c r="F60" s="100" t="s">
        <v>70</v>
      </c>
      <c r="G60" s="100">
        <v>1</v>
      </c>
      <c r="H60" s="98"/>
      <c r="I60" s="98"/>
      <c r="J60" s="98">
        <f>H60*G60</f>
        <v>0</v>
      </c>
      <c r="K60" s="98">
        <f>G60*I60</f>
        <v>0</v>
      </c>
      <c r="L60" s="102">
        <f>K60+J60</f>
        <v>0</v>
      </c>
      <c r="N60" s="156"/>
      <c r="O60" s="156"/>
      <c r="S60" s="157"/>
    </row>
    <row r="61" spans="1:19" ht="15" x14ac:dyDescent="0.25">
      <c r="A61" s="97"/>
      <c r="B61" s="103"/>
      <c r="C61" s="98"/>
      <c r="D61" s="98"/>
      <c r="E61" s="160"/>
      <c r="F61" s="100"/>
      <c r="G61" s="100"/>
      <c r="H61" s="98"/>
      <c r="I61" s="98"/>
      <c r="J61" s="98"/>
      <c r="K61" s="98"/>
      <c r="L61" s="102"/>
      <c r="N61" s="156"/>
      <c r="O61" s="156"/>
      <c r="S61" s="157"/>
    </row>
    <row r="62" spans="1:19" ht="15" x14ac:dyDescent="0.25">
      <c r="A62" s="97"/>
      <c r="B62" s="103" t="s">
        <v>105</v>
      </c>
      <c r="C62" s="98" t="s">
        <v>106</v>
      </c>
      <c r="D62" s="98" t="s">
        <v>107</v>
      </c>
      <c r="E62" s="112" t="s">
        <v>108</v>
      </c>
      <c r="F62" s="100" t="s">
        <v>70</v>
      </c>
      <c r="G62" s="100">
        <v>1</v>
      </c>
      <c r="H62" s="98"/>
      <c r="I62" s="98"/>
      <c r="J62" s="98">
        <f>H62*G62</f>
        <v>0</v>
      </c>
      <c r="K62" s="98">
        <f>G62*I62</f>
        <v>0</v>
      </c>
      <c r="L62" s="102">
        <f>K62+J62</f>
        <v>0</v>
      </c>
      <c r="N62" s="156"/>
      <c r="O62" s="156"/>
      <c r="S62" s="157"/>
    </row>
    <row r="63" spans="1:19" ht="15" x14ac:dyDescent="0.25">
      <c r="A63" s="97"/>
      <c r="B63" s="103"/>
      <c r="C63" s="98"/>
      <c r="D63" s="98"/>
      <c r="E63" s="103" t="s">
        <v>81</v>
      </c>
      <c r="F63" s="100"/>
      <c r="G63" s="100"/>
      <c r="H63" s="98"/>
      <c r="I63" s="98"/>
      <c r="J63" s="98"/>
      <c r="K63" s="98"/>
      <c r="L63" s="102"/>
      <c r="N63" s="156"/>
      <c r="O63" s="156"/>
      <c r="S63" s="157"/>
    </row>
    <row r="64" spans="1:19" ht="15" x14ac:dyDescent="0.25">
      <c r="A64" s="97"/>
      <c r="B64" s="103"/>
      <c r="C64" s="98"/>
      <c r="D64" s="98"/>
      <c r="E64" s="103" t="s">
        <v>109</v>
      </c>
      <c r="F64" s="100"/>
      <c r="G64" s="100"/>
      <c r="H64" s="98"/>
      <c r="I64" s="98"/>
      <c r="J64" s="98"/>
      <c r="K64" s="98"/>
      <c r="L64" s="102"/>
      <c r="N64" s="156"/>
      <c r="O64" s="156"/>
      <c r="S64" s="157"/>
    </row>
    <row r="65" spans="1:19" ht="15" x14ac:dyDescent="0.25">
      <c r="A65" s="97"/>
      <c r="B65" s="103"/>
      <c r="C65" s="98"/>
      <c r="D65" s="98"/>
      <c r="E65" s="112" t="s">
        <v>110</v>
      </c>
      <c r="F65" s="100"/>
      <c r="G65" s="100"/>
      <c r="H65" s="98"/>
      <c r="I65" s="98"/>
      <c r="J65" s="98"/>
      <c r="K65" s="98"/>
      <c r="L65" s="102"/>
      <c r="N65" s="156"/>
      <c r="O65" s="156"/>
      <c r="S65" s="157"/>
    </row>
    <row r="66" spans="1:19" ht="15" x14ac:dyDescent="0.25">
      <c r="A66" s="97"/>
      <c r="B66" s="103"/>
      <c r="C66" s="98"/>
      <c r="D66" s="98"/>
      <c r="E66" s="112" t="s">
        <v>111</v>
      </c>
      <c r="F66" s="100"/>
      <c r="G66" s="100"/>
      <c r="H66" s="98"/>
      <c r="I66" s="98"/>
      <c r="J66" s="98"/>
      <c r="K66" s="98"/>
      <c r="L66" s="102"/>
      <c r="N66" s="156"/>
      <c r="O66" s="156"/>
      <c r="S66" s="157"/>
    </row>
    <row r="67" spans="1:19" ht="15" x14ac:dyDescent="0.25">
      <c r="A67" s="97"/>
      <c r="B67" s="103"/>
      <c r="C67" s="98"/>
      <c r="D67" s="98"/>
      <c r="E67" s="112" t="s">
        <v>112</v>
      </c>
      <c r="F67" s="100"/>
      <c r="G67" s="100"/>
      <c r="H67" s="98"/>
      <c r="I67" s="98"/>
      <c r="J67" s="98"/>
      <c r="K67" s="98"/>
      <c r="L67" s="102"/>
      <c r="N67" s="156"/>
      <c r="O67" s="156"/>
      <c r="S67" s="157"/>
    </row>
    <row r="68" spans="1:19" ht="15" x14ac:dyDescent="0.25">
      <c r="A68" s="97"/>
      <c r="B68" s="103"/>
      <c r="C68" s="98"/>
      <c r="D68" s="98"/>
      <c r="E68" s="112" t="s">
        <v>113</v>
      </c>
      <c r="F68" s="100"/>
      <c r="G68" s="100"/>
      <c r="H68" s="98"/>
      <c r="I68" s="98"/>
      <c r="J68" s="98"/>
      <c r="K68" s="98"/>
      <c r="L68" s="102"/>
      <c r="N68" s="156"/>
      <c r="O68" s="156"/>
      <c r="S68" s="157"/>
    </row>
    <row r="69" spans="1:19" ht="15" x14ac:dyDescent="0.25">
      <c r="A69" s="97"/>
      <c r="B69" s="103"/>
      <c r="C69" s="98"/>
      <c r="D69" s="98"/>
      <c r="E69" s="112"/>
      <c r="F69" s="100"/>
      <c r="G69" s="100"/>
      <c r="H69" s="98"/>
      <c r="I69" s="98"/>
      <c r="J69" s="98"/>
      <c r="K69" s="98"/>
      <c r="L69" s="102"/>
      <c r="N69" s="156"/>
      <c r="O69" s="156"/>
      <c r="S69" s="157"/>
    </row>
    <row r="70" spans="1:19" ht="15" x14ac:dyDescent="0.25">
      <c r="A70" s="97"/>
      <c r="B70" s="103"/>
      <c r="C70" s="98"/>
      <c r="D70" s="98"/>
      <c r="E70" s="112" t="s">
        <v>114</v>
      </c>
      <c r="F70" s="100"/>
      <c r="G70" s="100"/>
      <c r="H70" s="98"/>
      <c r="I70" s="98"/>
      <c r="J70" s="98"/>
      <c r="K70" s="98"/>
      <c r="L70" s="102"/>
      <c r="N70" s="156"/>
      <c r="O70" s="156"/>
      <c r="S70" s="157"/>
    </row>
    <row r="71" spans="1:19" ht="15" x14ac:dyDescent="0.25">
      <c r="A71" s="97"/>
      <c r="B71" s="103"/>
      <c r="C71" s="98"/>
      <c r="D71" s="98"/>
      <c r="E71" s="158" t="s">
        <v>115</v>
      </c>
      <c r="F71" s="100"/>
      <c r="G71" s="100"/>
      <c r="H71" s="98"/>
      <c r="I71" s="98"/>
      <c r="J71" s="98"/>
      <c r="K71" s="98"/>
      <c r="L71" s="102"/>
      <c r="N71" s="156"/>
      <c r="O71" s="156"/>
      <c r="S71" s="157"/>
    </row>
    <row r="72" spans="1:19" ht="15" x14ac:dyDescent="0.25">
      <c r="A72" s="97"/>
      <c r="B72" s="103"/>
      <c r="C72" s="98"/>
      <c r="D72" s="98"/>
      <c r="E72" s="112" t="s">
        <v>116</v>
      </c>
      <c r="F72" s="100"/>
      <c r="G72" s="100"/>
      <c r="H72" s="98"/>
      <c r="I72" s="98"/>
      <c r="J72" s="98"/>
      <c r="K72" s="98"/>
      <c r="L72" s="102"/>
    </row>
    <row r="73" spans="1:19" ht="15" x14ac:dyDescent="0.25">
      <c r="A73" s="97"/>
      <c r="B73" s="103"/>
      <c r="C73" s="98"/>
      <c r="D73" s="98"/>
      <c r="E73" s="158" t="s">
        <v>117</v>
      </c>
      <c r="F73" s="100"/>
      <c r="G73" s="100"/>
      <c r="H73" s="98"/>
      <c r="I73" s="98"/>
      <c r="J73" s="98"/>
      <c r="K73" s="98"/>
      <c r="L73" s="102"/>
      <c r="N73" s="156"/>
      <c r="O73" s="156"/>
      <c r="S73" s="157"/>
    </row>
    <row r="74" spans="1:19" ht="15" x14ac:dyDescent="0.25">
      <c r="A74" s="97"/>
      <c r="B74" s="103"/>
      <c r="C74" s="98"/>
      <c r="D74" s="98"/>
      <c r="E74" s="112" t="s">
        <v>118</v>
      </c>
      <c r="F74" s="100"/>
      <c r="G74" s="100"/>
      <c r="H74" s="98"/>
      <c r="I74" s="98"/>
      <c r="J74" s="98"/>
      <c r="K74" s="98"/>
      <c r="L74" s="102"/>
      <c r="N74" s="156"/>
      <c r="O74" s="156"/>
      <c r="S74" s="157"/>
    </row>
    <row r="75" spans="1:19" ht="15" x14ac:dyDescent="0.25">
      <c r="A75" s="97"/>
      <c r="B75" s="103"/>
      <c r="C75" s="98"/>
      <c r="D75" s="98"/>
      <c r="E75" s="112" t="s">
        <v>97</v>
      </c>
      <c r="F75" s="100"/>
      <c r="G75" s="100"/>
      <c r="H75" s="98"/>
      <c r="I75" s="98"/>
      <c r="J75" s="98"/>
      <c r="K75" s="98"/>
      <c r="L75" s="102"/>
      <c r="N75" s="156"/>
      <c r="O75" s="156"/>
      <c r="S75" s="157"/>
    </row>
    <row r="76" spans="1:19" ht="15" x14ac:dyDescent="0.25">
      <c r="A76" s="97"/>
      <c r="B76" s="103"/>
      <c r="C76" s="98"/>
      <c r="D76" s="98"/>
      <c r="E76" s="159" t="s">
        <v>98</v>
      </c>
      <c r="F76" s="100"/>
      <c r="G76" s="100"/>
      <c r="H76" s="98"/>
      <c r="I76" s="98"/>
      <c r="J76" s="98"/>
      <c r="K76" s="98"/>
      <c r="L76" s="102"/>
      <c r="N76" s="156"/>
      <c r="O76" s="156"/>
      <c r="S76" s="157"/>
    </row>
    <row r="77" spans="1:19" ht="15" x14ac:dyDescent="0.25">
      <c r="A77" s="97"/>
      <c r="B77" s="103"/>
      <c r="C77" s="98"/>
      <c r="D77" s="98"/>
      <c r="E77" s="159" t="s">
        <v>119</v>
      </c>
      <c r="F77" s="100"/>
      <c r="G77" s="100"/>
      <c r="H77" s="98"/>
      <c r="I77" s="98"/>
      <c r="J77" s="98"/>
      <c r="K77" s="98"/>
      <c r="L77" s="102"/>
      <c r="N77" s="156"/>
      <c r="O77" s="156"/>
      <c r="S77" s="157"/>
    </row>
    <row r="78" spans="1:19" ht="15" x14ac:dyDescent="0.25">
      <c r="A78" s="97"/>
      <c r="B78" s="103"/>
      <c r="C78" s="98"/>
      <c r="D78" s="98"/>
      <c r="E78" s="112"/>
      <c r="F78" s="100"/>
      <c r="G78" s="100"/>
      <c r="H78" s="98"/>
      <c r="I78" s="98"/>
      <c r="J78" s="98"/>
      <c r="K78" s="98"/>
      <c r="L78" s="102"/>
      <c r="N78" s="156"/>
      <c r="O78" s="156"/>
      <c r="S78" s="157"/>
    </row>
    <row r="79" spans="1:19" ht="15" x14ac:dyDescent="0.25">
      <c r="A79" s="97"/>
      <c r="B79" s="103"/>
      <c r="C79" s="98"/>
      <c r="D79" s="98"/>
      <c r="E79" s="103" t="s">
        <v>102</v>
      </c>
      <c r="F79" s="100" t="s">
        <v>48</v>
      </c>
      <c r="G79" s="100">
        <v>1</v>
      </c>
      <c r="H79" s="98"/>
      <c r="I79" s="98"/>
      <c r="J79" s="98">
        <f>H79*G79</f>
        <v>0</v>
      </c>
      <c r="K79" s="98">
        <f>G79*I79</f>
        <v>0</v>
      </c>
      <c r="L79" s="102">
        <f>K79+J79</f>
        <v>0</v>
      </c>
      <c r="N79" s="156"/>
      <c r="O79" s="156"/>
      <c r="S79" s="157"/>
    </row>
    <row r="80" spans="1:19" ht="15" x14ac:dyDescent="0.25">
      <c r="A80" s="97"/>
      <c r="B80" s="103"/>
      <c r="C80" s="98"/>
      <c r="D80" s="98"/>
      <c r="E80" s="103" t="s">
        <v>103</v>
      </c>
      <c r="F80" s="100" t="s">
        <v>70</v>
      </c>
      <c r="G80" s="100">
        <v>1</v>
      </c>
      <c r="H80" s="98"/>
      <c r="I80" s="98"/>
      <c r="J80" s="98">
        <f>H80*G80</f>
        <v>0</v>
      </c>
      <c r="K80" s="98">
        <f>G80*I80</f>
        <v>0</v>
      </c>
      <c r="L80" s="102">
        <f>K80+J80</f>
        <v>0</v>
      </c>
      <c r="N80" s="156"/>
      <c r="O80" s="156"/>
      <c r="S80" s="157"/>
    </row>
    <row r="81" spans="1:19" ht="15" x14ac:dyDescent="0.25">
      <c r="A81" s="97"/>
      <c r="B81" s="103"/>
      <c r="C81" s="98"/>
      <c r="D81" s="98"/>
      <c r="E81" s="112"/>
      <c r="F81" s="100"/>
      <c r="G81" s="100"/>
      <c r="H81" s="98"/>
      <c r="I81" s="98"/>
      <c r="J81" s="98"/>
      <c r="K81" s="98"/>
      <c r="L81" s="102"/>
      <c r="N81" s="156"/>
      <c r="O81" s="156"/>
      <c r="S81" s="157"/>
    </row>
    <row r="82" spans="1:19" ht="15" x14ac:dyDescent="0.25">
      <c r="A82" s="97"/>
      <c r="B82" s="103"/>
      <c r="C82" s="98"/>
      <c r="D82" s="98"/>
      <c r="E82" s="112"/>
      <c r="F82" s="100"/>
      <c r="G82" s="100"/>
      <c r="H82" s="98"/>
      <c r="I82" s="98"/>
      <c r="J82" s="98"/>
      <c r="K82" s="98"/>
      <c r="L82" s="102"/>
      <c r="N82" s="156"/>
      <c r="O82" s="156"/>
      <c r="S82" s="157"/>
    </row>
    <row r="83" spans="1:19" ht="15" x14ac:dyDescent="0.25">
      <c r="A83" s="97"/>
      <c r="B83" s="103" t="s">
        <v>120</v>
      </c>
      <c r="C83" s="98" t="s">
        <v>106</v>
      </c>
      <c r="D83" s="98" t="s">
        <v>107</v>
      </c>
      <c r="E83" s="112" t="s">
        <v>108</v>
      </c>
      <c r="F83" s="100" t="s">
        <v>70</v>
      </c>
      <c r="G83" s="100">
        <v>1</v>
      </c>
      <c r="H83" s="98"/>
      <c r="I83" s="98"/>
      <c r="J83" s="98">
        <f>H83*G83</f>
        <v>0</v>
      </c>
      <c r="K83" s="98">
        <f>G83*I83</f>
        <v>0</v>
      </c>
      <c r="L83" s="102">
        <f>K83+J83</f>
        <v>0</v>
      </c>
      <c r="N83" s="156"/>
      <c r="O83" s="156"/>
      <c r="S83" s="157"/>
    </row>
    <row r="84" spans="1:19" ht="15" x14ac:dyDescent="0.25">
      <c r="A84" s="97"/>
      <c r="B84" s="103"/>
      <c r="C84" s="98"/>
      <c r="D84" s="98"/>
      <c r="E84" s="103" t="s">
        <v>81</v>
      </c>
      <c r="F84" s="100"/>
      <c r="G84" s="100"/>
      <c r="H84" s="98"/>
      <c r="I84" s="98"/>
      <c r="J84" s="98"/>
      <c r="K84" s="98"/>
      <c r="L84" s="102"/>
      <c r="N84" s="156"/>
      <c r="O84" s="156"/>
      <c r="S84" s="157"/>
    </row>
    <row r="85" spans="1:19" ht="15" x14ac:dyDescent="0.25">
      <c r="A85" s="97"/>
      <c r="B85" s="103"/>
      <c r="C85" s="98"/>
      <c r="D85" s="98"/>
      <c r="E85" s="103" t="s">
        <v>109</v>
      </c>
      <c r="F85" s="100"/>
      <c r="G85" s="100"/>
      <c r="H85" s="98"/>
      <c r="I85" s="98"/>
      <c r="J85" s="98"/>
      <c r="K85" s="98"/>
      <c r="L85" s="102"/>
      <c r="N85" s="156"/>
      <c r="O85" s="156"/>
      <c r="S85" s="157"/>
    </row>
    <row r="86" spans="1:19" ht="15" x14ac:dyDescent="0.25">
      <c r="A86" s="97"/>
      <c r="B86" s="103"/>
      <c r="C86" s="98"/>
      <c r="D86" s="98"/>
      <c r="E86" s="112" t="s">
        <v>110</v>
      </c>
      <c r="F86" s="100"/>
      <c r="G86" s="100"/>
      <c r="H86" s="98"/>
      <c r="I86" s="98"/>
      <c r="J86" s="98"/>
      <c r="K86" s="98"/>
      <c r="L86" s="102"/>
      <c r="N86" s="156"/>
      <c r="O86" s="156"/>
      <c r="S86" s="157"/>
    </row>
    <row r="87" spans="1:19" ht="15" x14ac:dyDescent="0.25">
      <c r="A87" s="97"/>
      <c r="B87" s="103"/>
      <c r="C87" s="98"/>
      <c r="D87" s="98"/>
      <c r="E87" s="112" t="s">
        <v>111</v>
      </c>
      <c r="F87" s="100"/>
      <c r="G87" s="100"/>
      <c r="H87" s="98"/>
      <c r="I87" s="98"/>
      <c r="J87" s="98"/>
      <c r="K87" s="98"/>
      <c r="L87" s="102"/>
      <c r="N87" s="156"/>
      <c r="O87" s="156"/>
      <c r="S87" s="157"/>
    </row>
    <row r="88" spans="1:19" ht="15" x14ac:dyDescent="0.25">
      <c r="A88" s="97"/>
      <c r="B88" s="103"/>
      <c r="C88" s="98"/>
      <c r="D88" s="98"/>
      <c r="E88" s="112" t="s">
        <v>112</v>
      </c>
      <c r="F88" s="100"/>
      <c r="G88" s="100"/>
      <c r="H88" s="98"/>
      <c r="I88" s="98"/>
      <c r="J88" s="98"/>
      <c r="K88" s="98"/>
      <c r="L88" s="102"/>
      <c r="N88" s="156"/>
      <c r="O88" s="156"/>
      <c r="S88" s="157"/>
    </row>
    <row r="89" spans="1:19" ht="15" x14ac:dyDescent="0.25">
      <c r="A89" s="97"/>
      <c r="B89" s="103"/>
      <c r="C89" s="98"/>
      <c r="D89" s="98"/>
      <c r="E89" s="112" t="s">
        <v>113</v>
      </c>
      <c r="F89" s="100"/>
      <c r="G89" s="100"/>
      <c r="H89" s="98"/>
      <c r="I89" s="98"/>
      <c r="J89" s="98"/>
      <c r="K89" s="98"/>
      <c r="L89" s="102"/>
      <c r="N89" s="156"/>
      <c r="O89" s="156"/>
      <c r="S89" s="157"/>
    </row>
    <row r="90" spans="1:19" ht="15" x14ac:dyDescent="0.25">
      <c r="A90" s="97"/>
      <c r="B90" s="103"/>
      <c r="C90" s="98"/>
      <c r="D90" s="98"/>
      <c r="E90" s="112"/>
      <c r="F90" s="100"/>
      <c r="G90" s="100"/>
      <c r="H90" s="98"/>
      <c r="I90" s="98"/>
      <c r="J90" s="98"/>
      <c r="K90" s="98"/>
      <c r="L90" s="102"/>
      <c r="N90" s="156"/>
      <c r="O90" s="156"/>
      <c r="S90" s="157"/>
    </row>
    <row r="91" spans="1:19" ht="15" x14ac:dyDescent="0.25">
      <c r="A91" s="97"/>
      <c r="B91" s="103"/>
      <c r="C91" s="98"/>
      <c r="D91" s="98"/>
      <c r="E91" s="112" t="s">
        <v>114</v>
      </c>
      <c r="F91" s="100"/>
      <c r="G91" s="100"/>
      <c r="H91" s="98"/>
      <c r="I91" s="98"/>
      <c r="J91" s="98"/>
      <c r="K91" s="98"/>
      <c r="L91" s="102"/>
      <c r="N91" s="156"/>
      <c r="O91" s="156"/>
      <c r="S91" s="157"/>
    </row>
    <row r="92" spans="1:19" ht="15" x14ac:dyDescent="0.25">
      <c r="A92" s="97"/>
      <c r="B92" s="103"/>
      <c r="C92" s="98"/>
      <c r="D92" s="98"/>
      <c r="E92" s="158" t="s">
        <v>115</v>
      </c>
      <c r="F92" s="100"/>
      <c r="G92" s="100"/>
      <c r="H92" s="98"/>
      <c r="I92" s="98"/>
      <c r="J92" s="98"/>
      <c r="K92" s="98"/>
      <c r="L92" s="102"/>
      <c r="N92" s="156"/>
      <c r="O92" s="156"/>
      <c r="S92" s="157"/>
    </row>
    <row r="93" spans="1:19" ht="15" x14ac:dyDescent="0.25">
      <c r="A93" s="97"/>
      <c r="B93" s="103"/>
      <c r="C93" s="98"/>
      <c r="D93" s="98"/>
      <c r="E93" s="112" t="s">
        <v>116</v>
      </c>
      <c r="F93" s="100"/>
      <c r="G93" s="100"/>
      <c r="H93" s="98"/>
      <c r="I93" s="98"/>
      <c r="J93" s="98"/>
      <c r="K93" s="98"/>
      <c r="L93" s="102"/>
    </row>
    <row r="94" spans="1:19" ht="15" x14ac:dyDescent="0.25">
      <c r="A94" s="97"/>
      <c r="B94" s="103"/>
      <c r="C94" s="98"/>
      <c r="D94" s="98"/>
      <c r="E94" s="158" t="s">
        <v>117</v>
      </c>
      <c r="F94" s="100"/>
      <c r="G94" s="100"/>
      <c r="H94" s="98"/>
      <c r="I94" s="98"/>
      <c r="J94" s="98"/>
      <c r="K94" s="98"/>
      <c r="L94" s="102"/>
      <c r="N94" s="156"/>
      <c r="O94" s="156"/>
      <c r="S94" s="157"/>
    </row>
    <row r="95" spans="1:19" ht="15" x14ac:dyDescent="0.25">
      <c r="A95" s="97"/>
      <c r="B95" s="103"/>
      <c r="C95" s="98"/>
      <c r="D95" s="98"/>
      <c r="E95" s="112" t="s">
        <v>118</v>
      </c>
      <c r="F95" s="100"/>
      <c r="G95" s="100"/>
      <c r="H95" s="98"/>
      <c r="I95" s="98"/>
      <c r="J95" s="98"/>
      <c r="K95" s="98"/>
      <c r="L95" s="102"/>
      <c r="N95" s="156"/>
      <c r="O95" s="156"/>
      <c r="S95" s="157"/>
    </row>
    <row r="96" spans="1:19" ht="15" x14ac:dyDescent="0.25">
      <c r="A96" s="97"/>
      <c r="B96" s="103"/>
      <c r="C96" s="98"/>
      <c r="D96" s="98"/>
      <c r="E96" s="112" t="s">
        <v>97</v>
      </c>
      <c r="F96" s="100"/>
      <c r="G96" s="100"/>
      <c r="H96" s="98"/>
      <c r="I96" s="98"/>
      <c r="J96" s="98"/>
      <c r="K96" s="98"/>
      <c r="L96" s="102"/>
      <c r="N96" s="156"/>
      <c r="O96" s="156"/>
      <c r="S96" s="157"/>
    </row>
    <row r="97" spans="1:19" ht="15" x14ac:dyDescent="0.25">
      <c r="A97" s="97"/>
      <c r="B97" s="103"/>
      <c r="C97" s="98"/>
      <c r="D97" s="98"/>
      <c r="E97" s="159" t="s">
        <v>98</v>
      </c>
      <c r="F97" s="100"/>
      <c r="G97" s="100"/>
      <c r="H97" s="98"/>
      <c r="I97" s="98"/>
      <c r="J97" s="98"/>
      <c r="K97" s="98"/>
      <c r="L97" s="102"/>
      <c r="N97" s="156"/>
      <c r="O97" s="156"/>
      <c r="S97" s="157"/>
    </row>
    <row r="98" spans="1:19" ht="15" x14ac:dyDescent="0.25">
      <c r="A98" s="97"/>
      <c r="B98" s="103"/>
      <c r="C98" s="98"/>
      <c r="D98" s="98"/>
      <c r="E98" s="159" t="s">
        <v>119</v>
      </c>
      <c r="F98" s="100"/>
      <c r="G98" s="100"/>
      <c r="H98" s="98"/>
      <c r="I98" s="98"/>
      <c r="J98" s="98"/>
      <c r="K98" s="98"/>
      <c r="L98" s="102"/>
      <c r="N98" s="156"/>
      <c r="O98" s="156"/>
      <c r="S98" s="157"/>
    </row>
    <row r="99" spans="1:19" ht="15" x14ac:dyDescent="0.25">
      <c r="A99" s="97"/>
      <c r="B99" s="103"/>
      <c r="C99" s="98"/>
      <c r="D99" s="98"/>
      <c r="E99" s="112"/>
      <c r="F99" s="100"/>
      <c r="G99" s="100"/>
      <c r="H99" s="98"/>
      <c r="I99" s="98"/>
      <c r="J99" s="98"/>
      <c r="K99" s="98"/>
      <c r="L99" s="102"/>
      <c r="N99" s="156"/>
      <c r="O99" s="156"/>
      <c r="S99" s="157"/>
    </row>
    <row r="100" spans="1:19" ht="15" x14ac:dyDescent="0.25">
      <c r="A100" s="97"/>
      <c r="B100" s="103"/>
      <c r="C100" s="98"/>
      <c r="D100" s="98"/>
      <c r="E100" s="103" t="s">
        <v>102</v>
      </c>
      <c r="F100" s="100" t="s">
        <v>48</v>
      </c>
      <c r="G100" s="100">
        <v>1</v>
      </c>
      <c r="H100" s="98"/>
      <c r="I100" s="98"/>
      <c r="J100" s="98">
        <f>H100*G100</f>
        <v>0</v>
      </c>
      <c r="K100" s="98">
        <f>G100*I100</f>
        <v>0</v>
      </c>
      <c r="L100" s="102">
        <f>K100+J100</f>
        <v>0</v>
      </c>
      <c r="N100" s="156"/>
      <c r="O100" s="156"/>
      <c r="S100" s="157"/>
    </row>
    <row r="101" spans="1:19" ht="15" x14ac:dyDescent="0.25">
      <c r="A101" s="97"/>
      <c r="B101" s="103"/>
      <c r="C101" s="98"/>
      <c r="D101" s="98"/>
      <c r="E101" s="103" t="s">
        <v>103</v>
      </c>
      <c r="F101" s="100" t="s">
        <v>70</v>
      </c>
      <c r="G101" s="100">
        <v>1</v>
      </c>
      <c r="H101" s="98"/>
      <c r="I101" s="98"/>
      <c r="J101" s="98">
        <f>H101*G101</f>
        <v>0</v>
      </c>
      <c r="K101" s="98">
        <f>G101*I101</f>
        <v>0</v>
      </c>
      <c r="L101" s="102">
        <f>K101+J101</f>
        <v>0</v>
      </c>
      <c r="N101" s="156"/>
      <c r="O101" s="156"/>
      <c r="S101" s="157"/>
    </row>
    <row r="102" spans="1:19" ht="15" x14ac:dyDescent="0.25">
      <c r="A102" s="97"/>
      <c r="B102" s="103"/>
      <c r="C102" s="98"/>
      <c r="D102" s="98"/>
      <c r="E102" s="112"/>
      <c r="F102" s="100"/>
      <c r="G102" s="100"/>
      <c r="H102" s="98"/>
      <c r="I102" s="98"/>
      <c r="J102" s="98"/>
      <c r="K102" s="98"/>
      <c r="L102" s="102"/>
      <c r="N102" s="156"/>
      <c r="O102" s="156"/>
      <c r="S102" s="157"/>
    </row>
    <row r="103" spans="1:19" ht="15" x14ac:dyDescent="0.25">
      <c r="A103" s="97"/>
      <c r="B103" s="103" t="s">
        <v>121</v>
      </c>
      <c r="C103" s="98" t="s">
        <v>122</v>
      </c>
      <c r="D103" s="161" t="s">
        <v>123</v>
      </c>
      <c r="E103" s="112" t="s">
        <v>124</v>
      </c>
      <c r="F103" s="100" t="s">
        <v>70</v>
      </c>
      <c r="G103" s="100">
        <v>1</v>
      </c>
      <c r="H103" s="101"/>
      <c r="I103" s="101"/>
      <c r="J103" s="107">
        <f>H103*G103</f>
        <v>0</v>
      </c>
      <c r="K103" s="107"/>
      <c r="L103" s="108">
        <f>K103+J103</f>
        <v>0</v>
      </c>
      <c r="N103" s="156"/>
      <c r="O103" s="156"/>
      <c r="S103" s="157"/>
    </row>
    <row r="104" spans="1:19" ht="15" x14ac:dyDescent="0.25">
      <c r="A104" s="97"/>
      <c r="B104" s="103"/>
      <c r="C104" s="98" t="s">
        <v>125</v>
      </c>
      <c r="D104" s="162"/>
      <c r="E104" s="158" t="s">
        <v>126</v>
      </c>
      <c r="F104" s="100"/>
      <c r="G104" s="100"/>
      <c r="H104" s="98"/>
      <c r="I104" s="98"/>
      <c r="J104" s="98"/>
      <c r="K104" s="98"/>
      <c r="L104" s="102"/>
      <c r="N104" s="156"/>
      <c r="O104" s="156"/>
      <c r="S104" s="157"/>
    </row>
    <row r="105" spans="1:19" ht="15" x14ac:dyDescent="0.25">
      <c r="A105" s="97"/>
      <c r="B105" s="103"/>
      <c r="C105" s="98"/>
      <c r="D105" s="162"/>
      <c r="E105" s="158" t="s">
        <v>127</v>
      </c>
      <c r="F105" s="100"/>
      <c r="G105" s="100"/>
      <c r="H105" s="98"/>
      <c r="I105" s="98"/>
      <c r="J105" s="98"/>
      <c r="K105" s="98"/>
      <c r="L105" s="102"/>
      <c r="N105" s="156"/>
      <c r="O105" s="156"/>
      <c r="S105" s="157"/>
    </row>
    <row r="106" spans="1:19" ht="15" x14ac:dyDescent="0.25">
      <c r="A106" s="97"/>
      <c r="B106" s="103"/>
      <c r="C106" s="98"/>
      <c r="D106" s="162"/>
      <c r="E106" s="112" t="s">
        <v>128</v>
      </c>
      <c r="F106" s="100"/>
      <c r="G106" s="100"/>
      <c r="H106" s="98"/>
      <c r="I106" s="98"/>
      <c r="J106" s="98"/>
      <c r="K106" s="98"/>
      <c r="L106" s="102"/>
    </row>
    <row r="107" spans="1:19" ht="15" x14ac:dyDescent="0.25">
      <c r="A107" s="97"/>
      <c r="B107" s="103"/>
      <c r="C107" s="98"/>
      <c r="D107" s="162"/>
      <c r="E107" s="158" t="s">
        <v>129</v>
      </c>
      <c r="F107" s="100"/>
      <c r="G107" s="100"/>
      <c r="H107" s="98"/>
      <c r="I107" s="98"/>
      <c r="J107" s="98"/>
      <c r="K107" s="98"/>
      <c r="L107" s="102"/>
      <c r="N107" s="156"/>
      <c r="O107" s="156"/>
      <c r="S107" s="157"/>
    </row>
    <row r="108" spans="1:19" ht="15" x14ac:dyDescent="0.25">
      <c r="A108" s="97"/>
      <c r="B108" s="103"/>
      <c r="C108" s="98"/>
      <c r="D108" s="162"/>
      <c r="E108" s="112"/>
      <c r="F108" s="100"/>
      <c r="G108" s="100"/>
      <c r="H108" s="101"/>
      <c r="I108" s="101"/>
      <c r="J108" s="107"/>
      <c r="K108" s="107"/>
      <c r="L108" s="108"/>
      <c r="N108" s="156"/>
      <c r="O108" s="156"/>
      <c r="S108" s="157"/>
    </row>
    <row r="109" spans="1:19" ht="15" x14ac:dyDescent="0.25">
      <c r="A109" s="97"/>
      <c r="B109" s="103" t="s">
        <v>130</v>
      </c>
      <c r="C109" s="98" t="s">
        <v>122</v>
      </c>
      <c r="D109" s="161" t="s">
        <v>123</v>
      </c>
      <c r="E109" s="112" t="s">
        <v>124</v>
      </c>
      <c r="F109" s="100" t="s">
        <v>70</v>
      </c>
      <c r="G109" s="100">
        <v>1</v>
      </c>
      <c r="H109" s="101"/>
      <c r="I109" s="101"/>
      <c r="J109" s="107">
        <f>H109*G109</f>
        <v>0</v>
      </c>
      <c r="K109" s="107"/>
      <c r="L109" s="108">
        <f>K109+J109</f>
        <v>0</v>
      </c>
      <c r="N109" s="156"/>
      <c r="O109" s="156"/>
      <c r="S109" s="157"/>
    </row>
    <row r="110" spans="1:19" ht="15" x14ac:dyDescent="0.25">
      <c r="A110" s="97"/>
      <c r="B110" s="103"/>
      <c r="C110" s="98" t="s">
        <v>125</v>
      </c>
      <c r="D110" s="162"/>
      <c r="E110" s="158" t="s">
        <v>126</v>
      </c>
      <c r="F110" s="100"/>
      <c r="G110" s="100"/>
      <c r="H110" s="98"/>
      <c r="I110" s="98"/>
      <c r="J110" s="98"/>
      <c r="K110" s="98"/>
      <c r="L110" s="102"/>
      <c r="N110" s="156"/>
      <c r="O110" s="156"/>
      <c r="S110" s="157"/>
    </row>
    <row r="111" spans="1:19" ht="15" x14ac:dyDescent="0.25">
      <c r="A111" s="97"/>
      <c r="B111" s="103"/>
      <c r="C111" s="98"/>
      <c r="D111" s="162"/>
      <c r="E111" s="158" t="s">
        <v>127</v>
      </c>
      <c r="F111" s="100"/>
      <c r="G111" s="100"/>
      <c r="H111" s="98"/>
      <c r="I111" s="98"/>
      <c r="J111" s="98"/>
      <c r="K111" s="98"/>
      <c r="L111" s="102"/>
      <c r="N111" s="156"/>
      <c r="O111" s="156"/>
      <c r="S111" s="157"/>
    </row>
    <row r="112" spans="1:19" ht="15" x14ac:dyDescent="0.25">
      <c r="A112" s="97"/>
      <c r="B112" s="103"/>
      <c r="C112" s="98"/>
      <c r="D112" s="162"/>
      <c r="E112" s="112" t="s">
        <v>128</v>
      </c>
      <c r="F112" s="100"/>
      <c r="G112" s="100"/>
      <c r="H112" s="98"/>
      <c r="I112" s="98"/>
      <c r="J112" s="98"/>
      <c r="K112" s="98"/>
      <c r="L112" s="102"/>
    </row>
    <row r="113" spans="1:19" ht="15" x14ac:dyDescent="0.25">
      <c r="A113" s="97"/>
      <c r="B113" s="103"/>
      <c r="C113" s="98"/>
      <c r="D113" s="162"/>
      <c r="E113" s="158" t="s">
        <v>129</v>
      </c>
      <c r="F113" s="100"/>
      <c r="G113" s="100"/>
      <c r="H113" s="98"/>
      <c r="I113" s="98"/>
      <c r="J113" s="98"/>
      <c r="K113" s="98"/>
      <c r="L113" s="102"/>
      <c r="N113" s="156"/>
      <c r="O113" s="156"/>
      <c r="S113" s="157"/>
    </row>
    <row r="114" spans="1:19" ht="15" x14ac:dyDescent="0.25">
      <c r="A114" s="97"/>
      <c r="B114" s="103" t="s">
        <v>131</v>
      </c>
      <c r="C114" s="100" t="s">
        <v>132</v>
      </c>
      <c r="D114" s="100" t="s">
        <v>133</v>
      </c>
      <c r="E114" s="112" t="s">
        <v>134</v>
      </c>
      <c r="F114" s="100" t="s">
        <v>70</v>
      </c>
      <c r="G114" s="100">
        <v>1</v>
      </c>
      <c r="H114" s="98"/>
      <c r="I114" s="98"/>
      <c r="J114" s="98">
        <f>H114*G114</f>
        <v>0</v>
      </c>
      <c r="K114" s="98">
        <f>G114*I114</f>
        <v>0</v>
      </c>
      <c r="L114" s="102">
        <f>K114+J114</f>
        <v>0</v>
      </c>
      <c r="N114" s="156"/>
      <c r="O114" s="156"/>
      <c r="S114" s="157"/>
    </row>
    <row r="115" spans="1:19" ht="15" x14ac:dyDescent="0.25">
      <c r="A115" s="97"/>
      <c r="B115" s="103"/>
      <c r="C115" s="98"/>
      <c r="D115" s="98"/>
      <c r="E115" s="112" t="s">
        <v>135</v>
      </c>
      <c r="F115" s="100"/>
      <c r="G115" s="100"/>
      <c r="H115" s="98"/>
      <c r="I115" s="98"/>
      <c r="J115" s="98"/>
      <c r="K115" s="98"/>
      <c r="L115" s="102"/>
      <c r="N115" s="156"/>
      <c r="O115" s="156"/>
      <c r="S115" s="157"/>
    </row>
    <row r="116" spans="1:19" ht="15" x14ac:dyDescent="0.25">
      <c r="A116" s="97"/>
      <c r="B116" s="103"/>
      <c r="C116" s="98"/>
      <c r="D116" s="98"/>
      <c r="E116" s="112" t="s">
        <v>136</v>
      </c>
      <c r="F116" s="100"/>
      <c r="G116" s="100"/>
      <c r="H116" s="98"/>
      <c r="I116" s="98"/>
      <c r="J116" s="98"/>
      <c r="K116" s="98"/>
      <c r="L116" s="102"/>
      <c r="N116" s="156"/>
      <c r="O116" s="156"/>
      <c r="S116" s="157"/>
    </row>
    <row r="117" spans="1:19" ht="15" x14ac:dyDescent="0.25">
      <c r="A117" s="97"/>
      <c r="B117" s="103"/>
      <c r="C117" s="98"/>
      <c r="D117" s="98"/>
      <c r="E117" s="112" t="s">
        <v>137</v>
      </c>
      <c r="F117" s="100"/>
      <c r="G117" s="100"/>
      <c r="H117" s="98"/>
      <c r="I117" s="98"/>
      <c r="J117" s="98"/>
      <c r="K117" s="98"/>
      <c r="L117" s="102"/>
      <c r="N117" s="156"/>
      <c r="O117" s="156"/>
      <c r="S117" s="157"/>
    </row>
    <row r="118" spans="1:19" ht="15" x14ac:dyDescent="0.25">
      <c r="A118" s="97"/>
      <c r="B118" s="103"/>
      <c r="C118" s="98"/>
      <c r="D118" s="98"/>
      <c r="E118" s="112" t="s">
        <v>138</v>
      </c>
      <c r="F118" s="100"/>
      <c r="G118" s="100"/>
      <c r="H118" s="98"/>
      <c r="I118" s="98"/>
      <c r="J118" s="98"/>
      <c r="K118" s="98"/>
      <c r="L118" s="102"/>
      <c r="N118" s="156"/>
      <c r="O118" s="156"/>
      <c r="S118" s="157"/>
    </row>
    <row r="119" spans="1:19" ht="15" x14ac:dyDescent="0.25">
      <c r="A119" s="97"/>
      <c r="B119" s="103"/>
      <c r="C119" s="98"/>
      <c r="D119" s="98"/>
      <c r="E119" s="112" t="s">
        <v>139</v>
      </c>
      <c r="F119" s="100"/>
      <c r="G119" s="100"/>
      <c r="H119" s="98"/>
      <c r="I119" s="98"/>
      <c r="J119" s="98"/>
      <c r="K119" s="98"/>
      <c r="L119" s="102"/>
      <c r="N119" s="156"/>
      <c r="O119" s="156"/>
      <c r="S119" s="157"/>
    </row>
    <row r="120" spans="1:19" ht="15" x14ac:dyDescent="0.25">
      <c r="A120" s="97"/>
      <c r="B120" s="103"/>
      <c r="C120" s="98"/>
      <c r="D120" s="98"/>
      <c r="E120" s="112" t="s">
        <v>140</v>
      </c>
      <c r="F120" s="100"/>
      <c r="G120" s="100"/>
      <c r="H120" s="98"/>
      <c r="I120" s="98"/>
      <c r="J120" s="98"/>
      <c r="K120" s="98"/>
      <c r="L120" s="102"/>
      <c r="N120" s="156"/>
      <c r="O120" s="156"/>
      <c r="S120" s="157"/>
    </row>
    <row r="121" spans="1:19" ht="15" x14ac:dyDescent="0.25">
      <c r="A121" s="97"/>
      <c r="B121" s="103"/>
      <c r="C121" s="98"/>
      <c r="D121" s="98"/>
      <c r="E121" s="112" t="s">
        <v>141</v>
      </c>
      <c r="F121" s="100"/>
      <c r="G121" s="100"/>
      <c r="H121" s="98"/>
      <c r="I121" s="98"/>
      <c r="J121" s="98"/>
      <c r="K121" s="98"/>
      <c r="L121" s="102"/>
      <c r="N121" s="156"/>
      <c r="O121" s="156"/>
      <c r="S121" s="157"/>
    </row>
    <row r="122" spans="1:19" ht="15" x14ac:dyDescent="0.25">
      <c r="A122" s="97"/>
      <c r="B122" s="103"/>
      <c r="C122" s="98"/>
      <c r="D122" s="98"/>
      <c r="E122" s="112" t="s">
        <v>142</v>
      </c>
      <c r="F122" s="100"/>
      <c r="G122" s="100"/>
      <c r="H122" s="98"/>
      <c r="I122" s="98"/>
      <c r="J122" s="98"/>
      <c r="K122" s="98"/>
      <c r="L122" s="102"/>
      <c r="N122" s="156"/>
      <c r="O122" s="156"/>
      <c r="S122" s="157"/>
    </row>
    <row r="123" spans="1:19" ht="15" x14ac:dyDescent="0.25">
      <c r="A123" s="97"/>
      <c r="B123" s="103"/>
      <c r="C123" s="98"/>
      <c r="D123" s="98"/>
      <c r="E123" s="112" t="s">
        <v>143</v>
      </c>
      <c r="F123" s="100"/>
      <c r="G123" s="100"/>
      <c r="H123" s="98"/>
      <c r="I123" s="98"/>
      <c r="J123" s="98"/>
      <c r="K123" s="98"/>
      <c r="L123" s="102"/>
      <c r="N123" s="156"/>
      <c r="O123" s="156"/>
      <c r="S123" s="157"/>
    </row>
    <row r="124" spans="1:19" ht="15" x14ac:dyDescent="0.25">
      <c r="A124" s="97"/>
      <c r="B124" s="103"/>
      <c r="C124" s="98"/>
      <c r="D124" s="98"/>
      <c r="E124" s="112" t="s">
        <v>144</v>
      </c>
      <c r="F124" s="100"/>
      <c r="G124" s="100"/>
      <c r="H124" s="98"/>
      <c r="I124" s="98"/>
      <c r="J124" s="98"/>
      <c r="K124" s="98"/>
      <c r="L124" s="102"/>
      <c r="N124" s="156"/>
      <c r="O124" s="156"/>
      <c r="S124" s="157"/>
    </row>
    <row r="125" spans="1:19" ht="15" x14ac:dyDescent="0.25">
      <c r="A125" s="97"/>
      <c r="B125" s="103"/>
      <c r="C125" s="98"/>
      <c r="D125" s="98"/>
      <c r="E125" s="112" t="s">
        <v>145</v>
      </c>
      <c r="F125" s="100"/>
      <c r="G125" s="100"/>
      <c r="H125" s="98"/>
      <c r="I125" s="98"/>
      <c r="J125" s="98"/>
      <c r="K125" s="98"/>
      <c r="L125" s="102"/>
      <c r="N125" s="156"/>
      <c r="O125" s="156"/>
      <c r="S125" s="157"/>
    </row>
    <row r="126" spans="1:19" ht="15" x14ac:dyDescent="0.25">
      <c r="A126" s="97"/>
      <c r="B126" s="103"/>
      <c r="C126" s="98"/>
      <c r="D126" s="98"/>
      <c r="E126" s="112"/>
      <c r="F126" s="100"/>
      <c r="G126" s="100"/>
      <c r="H126" s="98"/>
      <c r="I126" s="98"/>
      <c r="J126" s="98"/>
      <c r="K126" s="98"/>
      <c r="L126" s="102"/>
      <c r="N126" s="156"/>
      <c r="O126" s="156"/>
      <c r="S126" s="157"/>
    </row>
    <row r="127" spans="1:19" ht="15" x14ac:dyDescent="0.25">
      <c r="A127" s="97"/>
      <c r="B127" s="103"/>
      <c r="C127" s="98"/>
      <c r="D127" s="98"/>
      <c r="E127" s="103" t="s">
        <v>146</v>
      </c>
      <c r="F127" s="100" t="s">
        <v>70</v>
      </c>
      <c r="G127" s="100">
        <v>1</v>
      </c>
      <c r="H127" s="98"/>
      <c r="I127" s="98"/>
      <c r="J127" s="98">
        <f>H127*G127</f>
        <v>0</v>
      </c>
      <c r="K127" s="98">
        <f>I127*G127</f>
        <v>0</v>
      </c>
      <c r="L127" s="102">
        <f>K127+J127</f>
        <v>0</v>
      </c>
      <c r="N127" s="156"/>
      <c r="O127" s="156"/>
      <c r="S127" s="157"/>
    </row>
    <row r="128" spans="1:19" ht="15" x14ac:dyDescent="0.25">
      <c r="A128" s="97"/>
      <c r="B128" s="103"/>
      <c r="C128" s="98"/>
      <c r="D128" s="98"/>
      <c r="E128" s="103"/>
      <c r="F128" s="100"/>
      <c r="G128" s="100"/>
      <c r="H128" s="98"/>
      <c r="I128" s="98"/>
      <c r="J128" s="98"/>
      <c r="K128" s="98"/>
      <c r="L128" s="102"/>
      <c r="N128" s="156"/>
      <c r="O128" s="156"/>
      <c r="S128" s="157"/>
    </row>
    <row r="129" spans="1:19" ht="15" x14ac:dyDescent="0.25">
      <c r="A129" s="97"/>
      <c r="B129" s="103"/>
      <c r="C129" s="98"/>
      <c r="D129" s="98"/>
      <c r="E129" s="103"/>
      <c r="F129" s="100"/>
      <c r="G129" s="100"/>
      <c r="H129" s="98"/>
      <c r="I129" s="98"/>
      <c r="J129" s="98"/>
      <c r="K129" s="98"/>
      <c r="L129" s="102"/>
      <c r="N129" s="156"/>
      <c r="O129" s="156"/>
      <c r="S129" s="157"/>
    </row>
    <row r="130" spans="1:19" ht="15" x14ac:dyDescent="0.25">
      <c r="A130" s="97"/>
      <c r="B130" s="103" t="s">
        <v>147</v>
      </c>
      <c r="C130" s="100" t="s">
        <v>132</v>
      </c>
      <c r="D130" s="100" t="s">
        <v>133</v>
      </c>
      <c r="E130" s="112" t="s">
        <v>134</v>
      </c>
      <c r="F130" s="100" t="s">
        <v>70</v>
      </c>
      <c r="G130" s="100">
        <v>1</v>
      </c>
      <c r="H130" s="98"/>
      <c r="I130" s="98"/>
      <c r="J130" s="98">
        <f>H130*G130</f>
        <v>0</v>
      </c>
      <c r="K130" s="98">
        <f>G130*I130</f>
        <v>0</v>
      </c>
      <c r="L130" s="102">
        <f>K130+J130</f>
        <v>0</v>
      </c>
      <c r="N130" s="156"/>
      <c r="O130" s="156"/>
      <c r="S130" s="157"/>
    </row>
    <row r="131" spans="1:19" ht="15" x14ac:dyDescent="0.25">
      <c r="A131" s="97"/>
      <c r="B131" s="103"/>
      <c r="C131" s="98"/>
      <c r="D131" s="98"/>
      <c r="E131" s="112" t="s">
        <v>135</v>
      </c>
      <c r="F131" s="100"/>
      <c r="G131" s="100"/>
      <c r="H131" s="98"/>
      <c r="I131" s="98"/>
      <c r="J131" s="98"/>
      <c r="K131" s="98"/>
      <c r="L131" s="102"/>
      <c r="N131" s="156"/>
      <c r="O131" s="156"/>
      <c r="S131" s="157"/>
    </row>
    <row r="132" spans="1:19" ht="15" x14ac:dyDescent="0.25">
      <c r="A132" s="97"/>
      <c r="B132" s="103"/>
      <c r="C132" s="98"/>
      <c r="D132" s="98"/>
      <c r="E132" s="112" t="s">
        <v>136</v>
      </c>
      <c r="F132" s="100"/>
      <c r="G132" s="100"/>
      <c r="H132" s="98"/>
      <c r="I132" s="98"/>
      <c r="J132" s="98"/>
      <c r="K132" s="98"/>
      <c r="L132" s="102"/>
      <c r="N132" s="156"/>
      <c r="O132" s="156"/>
      <c r="S132" s="157"/>
    </row>
    <row r="133" spans="1:19" ht="15" x14ac:dyDescent="0.25">
      <c r="A133" s="97"/>
      <c r="B133" s="103"/>
      <c r="C133" s="98"/>
      <c r="D133" s="98"/>
      <c r="E133" s="112" t="s">
        <v>137</v>
      </c>
      <c r="F133" s="100"/>
      <c r="G133" s="100"/>
      <c r="H133" s="98"/>
      <c r="I133" s="98"/>
      <c r="J133" s="98"/>
      <c r="K133" s="98"/>
      <c r="L133" s="102"/>
      <c r="N133" s="156"/>
      <c r="O133" s="156"/>
      <c r="S133" s="157"/>
    </row>
    <row r="134" spans="1:19" ht="15" x14ac:dyDescent="0.25">
      <c r="A134" s="97"/>
      <c r="B134" s="103"/>
      <c r="C134" s="98"/>
      <c r="D134" s="98"/>
      <c r="E134" s="112" t="s">
        <v>138</v>
      </c>
      <c r="F134" s="100"/>
      <c r="G134" s="100"/>
      <c r="H134" s="98"/>
      <c r="I134" s="98"/>
      <c r="J134" s="98"/>
      <c r="K134" s="98"/>
      <c r="L134" s="102"/>
      <c r="N134" s="156"/>
      <c r="O134" s="156"/>
      <c r="S134" s="157"/>
    </row>
    <row r="135" spans="1:19" ht="15" x14ac:dyDescent="0.25">
      <c r="A135" s="97"/>
      <c r="B135" s="103"/>
      <c r="C135" s="98"/>
      <c r="D135" s="98"/>
      <c r="E135" s="112" t="s">
        <v>139</v>
      </c>
      <c r="F135" s="100"/>
      <c r="G135" s="100"/>
      <c r="H135" s="98"/>
      <c r="I135" s="98"/>
      <c r="J135" s="98"/>
      <c r="K135" s="98"/>
      <c r="L135" s="102"/>
      <c r="N135" s="156"/>
      <c r="O135" s="156"/>
      <c r="S135" s="157"/>
    </row>
    <row r="136" spans="1:19" ht="15" x14ac:dyDescent="0.25">
      <c r="A136" s="97"/>
      <c r="B136" s="103"/>
      <c r="C136" s="98"/>
      <c r="D136" s="98"/>
      <c r="E136" s="112" t="s">
        <v>140</v>
      </c>
      <c r="F136" s="100"/>
      <c r="G136" s="100"/>
      <c r="H136" s="98"/>
      <c r="I136" s="98"/>
      <c r="J136" s="98"/>
      <c r="K136" s="98"/>
      <c r="L136" s="102"/>
      <c r="N136" s="156"/>
      <c r="O136" s="156"/>
      <c r="S136" s="157"/>
    </row>
    <row r="137" spans="1:19" ht="15" x14ac:dyDescent="0.25">
      <c r="A137" s="97"/>
      <c r="B137" s="103"/>
      <c r="C137" s="98"/>
      <c r="D137" s="98"/>
      <c r="E137" s="112" t="s">
        <v>141</v>
      </c>
      <c r="F137" s="100"/>
      <c r="G137" s="100"/>
      <c r="H137" s="98"/>
      <c r="I137" s="98"/>
      <c r="J137" s="98"/>
      <c r="K137" s="98"/>
      <c r="L137" s="102"/>
      <c r="N137" s="156"/>
      <c r="O137" s="156"/>
      <c r="S137" s="157"/>
    </row>
    <row r="138" spans="1:19" ht="15" x14ac:dyDescent="0.25">
      <c r="A138" s="97"/>
      <c r="B138" s="103"/>
      <c r="C138" s="98"/>
      <c r="D138" s="98"/>
      <c r="E138" s="112" t="s">
        <v>142</v>
      </c>
      <c r="F138" s="100"/>
      <c r="G138" s="100"/>
      <c r="H138" s="98"/>
      <c r="I138" s="98"/>
      <c r="J138" s="98"/>
      <c r="K138" s="98"/>
      <c r="L138" s="102"/>
      <c r="N138" s="156"/>
      <c r="O138" s="156"/>
      <c r="S138" s="157"/>
    </row>
    <row r="139" spans="1:19" ht="15" x14ac:dyDescent="0.25">
      <c r="A139" s="97"/>
      <c r="B139" s="103"/>
      <c r="C139" s="98"/>
      <c r="D139" s="98"/>
      <c r="E139" s="112" t="s">
        <v>143</v>
      </c>
      <c r="F139" s="100"/>
      <c r="G139" s="100"/>
      <c r="H139" s="98"/>
      <c r="I139" s="98"/>
      <c r="J139" s="98"/>
      <c r="K139" s="98"/>
      <c r="L139" s="102"/>
      <c r="N139" s="156"/>
      <c r="O139" s="156"/>
      <c r="S139" s="157"/>
    </row>
    <row r="140" spans="1:19" ht="15" x14ac:dyDescent="0.25">
      <c r="A140" s="97"/>
      <c r="B140" s="103"/>
      <c r="C140" s="98"/>
      <c r="D140" s="98"/>
      <c r="E140" s="112" t="s">
        <v>144</v>
      </c>
      <c r="F140" s="100"/>
      <c r="G140" s="100"/>
      <c r="H140" s="98"/>
      <c r="I140" s="98"/>
      <c r="J140" s="98"/>
      <c r="K140" s="98"/>
      <c r="L140" s="102"/>
      <c r="N140" s="156"/>
      <c r="O140" s="156"/>
      <c r="S140" s="157"/>
    </row>
    <row r="141" spans="1:19" ht="15" x14ac:dyDescent="0.25">
      <c r="A141" s="97"/>
      <c r="B141" s="103"/>
      <c r="C141" s="98"/>
      <c r="D141" s="98"/>
      <c r="E141" s="112" t="s">
        <v>145</v>
      </c>
      <c r="F141" s="100"/>
      <c r="G141" s="100"/>
      <c r="H141" s="98"/>
      <c r="I141" s="98"/>
      <c r="J141" s="98"/>
      <c r="K141" s="98"/>
      <c r="L141" s="102"/>
      <c r="N141" s="156"/>
      <c r="O141" s="156"/>
      <c r="S141" s="157"/>
    </row>
    <row r="142" spans="1:19" ht="15" x14ac:dyDescent="0.25">
      <c r="A142" s="97"/>
      <c r="B142" s="103"/>
      <c r="C142" s="98"/>
      <c r="D142" s="98"/>
      <c r="E142" s="112"/>
      <c r="F142" s="100"/>
      <c r="G142" s="100"/>
      <c r="H142" s="98"/>
      <c r="I142" s="98"/>
      <c r="J142" s="98"/>
      <c r="K142" s="98"/>
      <c r="L142" s="102"/>
      <c r="N142" s="156"/>
      <c r="O142" s="156"/>
      <c r="S142" s="157"/>
    </row>
    <row r="143" spans="1:19" ht="15" x14ac:dyDescent="0.25">
      <c r="A143" s="97"/>
      <c r="B143" s="103"/>
      <c r="C143" s="98"/>
      <c r="D143" s="98"/>
      <c r="E143" s="103" t="s">
        <v>146</v>
      </c>
      <c r="F143" s="100" t="s">
        <v>70</v>
      </c>
      <c r="G143" s="100">
        <v>1</v>
      </c>
      <c r="H143" s="98"/>
      <c r="I143" s="98"/>
      <c r="J143" s="98">
        <f>H143*G143</f>
        <v>0</v>
      </c>
      <c r="K143" s="98">
        <f>I143*G143</f>
        <v>0</v>
      </c>
      <c r="L143" s="102">
        <f>K143+J143</f>
        <v>0</v>
      </c>
      <c r="N143" s="156"/>
      <c r="O143" s="156"/>
      <c r="S143" s="157"/>
    </row>
    <row r="144" spans="1:19" ht="15" x14ac:dyDescent="0.25">
      <c r="A144" s="97"/>
      <c r="B144" s="103"/>
      <c r="C144" s="98"/>
      <c r="D144" s="98"/>
      <c r="E144" s="112"/>
      <c r="F144" s="100"/>
      <c r="G144" s="100"/>
      <c r="H144" s="98"/>
      <c r="I144" s="98"/>
      <c r="J144" s="98"/>
      <c r="K144" s="98"/>
      <c r="L144" s="102"/>
      <c r="N144" s="156"/>
      <c r="O144" s="156"/>
      <c r="S144" s="157"/>
    </row>
    <row r="145" spans="1:19" ht="15" x14ac:dyDescent="0.25">
      <c r="A145" s="97"/>
      <c r="B145" s="103" t="s">
        <v>148</v>
      </c>
      <c r="C145" s="100" t="s">
        <v>149</v>
      </c>
      <c r="D145" s="100" t="s">
        <v>150</v>
      </c>
      <c r="E145" s="112" t="s">
        <v>151</v>
      </c>
      <c r="F145" s="100" t="s">
        <v>70</v>
      </c>
      <c r="G145" s="100">
        <v>1</v>
      </c>
      <c r="H145" s="98"/>
      <c r="I145" s="98"/>
      <c r="J145" s="98">
        <f>H145*G145</f>
        <v>0</v>
      </c>
      <c r="K145" s="98">
        <f>G145*I145</f>
        <v>0</v>
      </c>
      <c r="L145" s="102">
        <f>K145+J145</f>
        <v>0</v>
      </c>
      <c r="N145" s="156"/>
      <c r="O145" s="156"/>
      <c r="S145" s="157"/>
    </row>
    <row r="146" spans="1:19" ht="15" x14ac:dyDescent="0.25">
      <c r="A146" s="97"/>
      <c r="B146" s="103"/>
      <c r="C146" s="98"/>
      <c r="D146" s="98"/>
      <c r="E146" s="112" t="s">
        <v>152</v>
      </c>
      <c r="F146" s="98"/>
      <c r="G146" s="98"/>
      <c r="H146" s="98"/>
      <c r="I146" s="98"/>
      <c r="J146" s="98"/>
      <c r="K146" s="98"/>
      <c r="L146" s="102"/>
      <c r="N146" s="156"/>
      <c r="O146" s="156"/>
      <c r="S146" s="157"/>
    </row>
    <row r="147" spans="1:19" ht="15" x14ac:dyDescent="0.25">
      <c r="A147" s="97"/>
      <c r="B147" s="103"/>
      <c r="C147" s="98"/>
      <c r="D147" s="98"/>
      <c r="E147" s="112" t="s">
        <v>153</v>
      </c>
      <c r="F147" s="98"/>
      <c r="G147" s="98"/>
      <c r="H147" s="98"/>
      <c r="I147" s="98"/>
      <c r="J147" s="98"/>
      <c r="K147" s="98"/>
      <c r="L147" s="102"/>
      <c r="N147" s="156"/>
      <c r="O147" s="156"/>
      <c r="S147" s="157"/>
    </row>
    <row r="148" spans="1:19" ht="15" x14ac:dyDescent="0.25">
      <c r="A148" s="97"/>
      <c r="B148" s="103"/>
      <c r="C148" s="98"/>
      <c r="D148" s="98"/>
      <c r="E148" s="112" t="s">
        <v>154</v>
      </c>
      <c r="F148" s="98"/>
      <c r="G148" s="98"/>
      <c r="H148" s="98"/>
      <c r="I148" s="98"/>
      <c r="J148" s="98"/>
      <c r="K148" s="98"/>
      <c r="L148" s="102"/>
      <c r="N148" s="156"/>
      <c r="O148" s="156"/>
      <c r="S148" s="157"/>
    </row>
    <row r="149" spans="1:19" ht="15" x14ac:dyDescent="0.25">
      <c r="A149" s="97"/>
      <c r="B149" s="103"/>
      <c r="C149" s="98"/>
      <c r="D149" s="98"/>
      <c r="E149" s="112" t="s">
        <v>155</v>
      </c>
      <c r="F149" s="98"/>
      <c r="G149" s="98"/>
      <c r="H149" s="98"/>
      <c r="I149" s="98"/>
      <c r="J149" s="98"/>
      <c r="K149" s="98"/>
      <c r="L149" s="102"/>
      <c r="N149" s="156"/>
      <c r="O149" s="156"/>
      <c r="S149" s="157"/>
    </row>
    <row r="150" spans="1:19" ht="15" x14ac:dyDescent="0.25">
      <c r="A150" s="97"/>
      <c r="B150" s="103"/>
      <c r="C150" s="98"/>
      <c r="D150" s="98"/>
      <c r="E150" s="112" t="s">
        <v>156</v>
      </c>
      <c r="F150" s="98"/>
      <c r="G150" s="98"/>
      <c r="H150" s="98"/>
      <c r="I150" s="98"/>
      <c r="J150" s="98"/>
      <c r="K150" s="98"/>
      <c r="L150" s="102"/>
      <c r="N150" s="156"/>
      <c r="O150" s="156"/>
      <c r="S150" s="157"/>
    </row>
    <row r="151" spans="1:19" ht="15" x14ac:dyDescent="0.25">
      <c r="A151" s="97"/>
      <c r="B151" s="103"/>
      <c r="C151" s="98"/>
      <c r="D151" s="98"/>
      <c r="E151" s="112" t="s">
        <v>97</v>
      </c>
      <c r="F151" s="98"/>
      <c r="G151" s="98"/>
      <c r="H151" s="98"/>
      <c r="I151" s="98"/>
      <c r="J151" s="98"/>
      <c r="K151" s="98"/>
      <c r="L151" s="102"/>
      <c r="N151" s="156"/>
      <c r="O151" s="156"/>
      <c r="S151" s="157"/>
    </row>
    <row r="152" spans="1:19" ht="15" x14ac:dyDescent="0.25">
      <c r="A152" s="97"/>
      <c r="B152" s="103"/>
      <c r="C152" s="98"/>
      <c r="D152" s="98"/>
      <c r="E152" s="112" t="s">
        <v>157</v>
      </c>
      <c r="F152" s="98"/>
      <c r="G152" s="98"/>
      <c r="H152" s="98"/>
      <c r="I152" s="98"/>
      <c r="J152" s="98"/>
      <c r="K152" s="98"/>
      <c r="L152" s="102"/>
      <c r="N152" s="156"/>
      <c r="O152" s="156"/>
      <c r="S152" s="157"/>
    </row>
    <row r="153" spans="1:19" ht="15" x14ac:dyDescent="0.25">
      <c r="A153" s="97"/>
      <c r="B153" s="103"/>
      <c r="C153" s="98"/>
      <c r="D153" s="98"/>
      <c r="E153" s="112" t="s">
        <v>158</v>
      </c>
      <c r="F153" s="98"/>
      <c r="G153" s="98"/>
      <c r="H153" s="98"/>
      <c r="I153" s="98"/>
      <c r="J153" s="98"/>
      <c r="K153" s="98"/>
      <c r="L153" s="102"/>
      <c r="N153" s="156"/>
      <c r="O153" s="156"/>
      <c r="S153" s="157"/>
    </row>
    <row r="154" spans="1:19" ht="15" x14ac:dyDescent="0.25">
      <c r="A154" s="97"/>
      <c r="B154" s="103"/>
      <c r="C154" s="98"/>
      <c r="D154" s="98"/>
      <c r="E154" s="112" t="s">
        <v>159</v>
      </c>
      <c r="F154" s="98"/>
      <c r="G154" s="98"/>
      <c r="H154" s="98"/>
      <c r="I154" s="98"/>
      <c r="J154" s="98"/>
      <c r="K154" s="98"/>
      <c r="L154" s="102"/>
      <c r="N154" s="156"/>
      <c r="O154" s="156"/>
      <c r="S154" s="157"/>
    </row>
    <row r="155" spans="1:19" ht="15" x14ac:dyDescent="0.25">
      <c r="A155" s="97"/>
      <c r="B155" s="103"/>
      <c r="C155" s="98"/>
      <c r="D155" s="98"/>
      <c r="E155" s="112" t="s">
        <v>160</v>
      </c>
      <c r="F155" s="98"/>
      <c r="G155" s="98"/>
      <c r="H155" s="98"/>
      <c r="I155" s="98"/>
      <c r="J155" s="98"/>
      <c r="K155" s="98"/>
      <c r="L155" s="102"/>
      <c r="N155" s="156"/>
      <c r="O155" s="156"/>
      <c r="S155" s="157"/>
    </row>
    <row r="156" spans="1:19" ht="15" x14ac:dyDescent="0.25">
      <c r="A156" s="97"/>
      <c r="B156" s="103"/>
      <c r="C156" s="98"/>
      <c r="D156" s="98"/>
      <c r="E156" s="112"/>
      <c r="F156" s="98"/>
      <c r="G156" s="98"/>
      <c r="H156" s="98"/>
      <c r="I156" s="98"/>
      <c r="J156" s="98"/>
      <c r="K156" s="98"/>
      <c r="L156" s="102"/>
      <c r="N156" s="156"/>
      <c r="O156" s="156"/>
      <c r="S156" s="157"/>
    </row>
    <row r="157" spans="1:19" ht="15" x14ac:dyDescent="0.25">
      <c r="A157" s="97"/>
      <c r="B157" s="103"/>
      <c r="C157" s="98"/>
      <c r="D157" s="98"/>
      <c r="E157" s="103" t="s">
        <v>161</v>
      </c>
      <c r="F157" s="100" t="s">
        <v>70</v>
      </c>
      <c r="G157" s="100">
        <v>1</v>
      </c>
      <c r="H157" s="98"/>
      <c r="I157" s="98"/>
      <c r="J157" s="98">
        <f>H157*G157</f>
        <v>0</v>
      </c>
      <c r="K157" s="98">
        <f>I157*G157</f>
        <v>0</v>
      </c>
      <c r="L157" s="102">
        <f>K157+J157</f>
        <v>0</v>
      </c>
      <c r="N157" s="156"/>
      <c r="O157" s="156"/>
      <c r="S157" s="157"/>
    </row>
    <row r="158" spans="1:19" ht="15" x14ac:dyDescent="0.25">
      <c r="A158" s="97"/>
      <c r="B158" s="103"/>
      <c r="C158" s="98"/>
      <c r="D158" s="98"/>
      <c r="E158" s="112"/>
      <c r="F158" s="98"/>
      <c r="G158" s="98"/>
      <c r="H158" s="98"/>
      <c r="I158" s="98"/>
      <c r="J158" s="98"/>
      <c r="K158" s="98"/>
      <c r="L158" s="102"/>
      <c r="N158" s="156"/>
      <c r="O158" s="156"/>
      <c r="S158" s="157"/>
    </row>
    <row r="159" spans="1:19" ht="15" x14ac:dyDescent="0.25">
      <c r="A159" s="97"/>
      <c r="B159" s="103"/>
      <c r="C159" s="98"/>
      <c r="D159" s="98"/>
      <c r="E159" s="112"/>
      <c r="F159" s="98"/>
      <c r="G159" s="98"/>
      <c r="H159" s="98"/>
      <c r="I159" s="98"/>
      <c r="J159" s="98"/>
      <c r="K159" s="98"/>
      <c r="L159" s="102"/>
      <c r="N159" s="156"/>
      <c r="O159" s="156"/>
      <c r="S159" s="157"/>
    </row>
    <row r="160" spans="1:19" ht="15" x14ac:dyDescent="0.25">
      <c r="A160" s="97"/>
      <c r="B160" s="103" t="s">
        <v>162</v>
      </c>
      <c r="C160" s="100" t="s">
        <v>149</v>
      </c>
      <c r="D160" s="100" t="s">
        <v>163</v>
      </c>
      <c r="E160" s="112" t="s">
        <v>164</v>
      </c>
      <c r="F160" s="100" t="s">
        <v>70</v>
      </c>
      <c r="G160" s="100">
        <v>1</v>
      </c>
      <c r="H160" s="98"/>
      <c r="I160" s="98"/>
      <c r="J160" s="98">
        <f>H160*G160</f>
        <v>0</v>
      </c>
      <c r="K160" s="98">
        <f>G160*I160</f>
        <v>0</v>
      </c>
      <c r="L160" s="102">
        <f>K160+J160</f>
        <v>0</v>
      </c>
      <c r="N160" s="156"/>
      <c r="O160" s="156"/>
      <c r="S160" s="157"/>
    </row>
    <row r="161" spans="1:19" ht="15" x14ac:dyDescent="0.25">
      <c r="A161" s="97"/>
      <c r="B161" s="103"/>
      <c r="C161" s="98"/>
      <c r="D161" s="98"/>
      <c r="E161" s="112" t="s">
        <v>165</v>
      </c>
      <c r="F161" s="98"/>
      <c r="G161" s="98"/>
      <c r="H161" s="98"/>
      <c r="I161" s="98"/>
      <c r="J161" s="98"/>
      <c r="K161" s="98"/>
      <c r="L161" s="102"/>
      <c r="N161" s="156"/>
      <c r="O161" s="156"/>
      <c r="S161" s="157"/>
    </row>
    <row r="162" spans="1:19" ht="15" x14ac:dyDescent="0.25">
      <c r="A162" s="97"/>
      <c r="B162" s="103"/>
      <c r="C162" s="98"/>
      <c r="D162" s="98"/>
      <c r="E162" s="112" t="s">
        <v>153</v>
      </c>
      <c r="F162" s="98"/>
      <c r="G162" s="98"/>
      <c r="H162" s="98"/>
      <c r="I162" s="98"/>
      <c r="J162" s="98"/>
      <c r="K162" s="98"/>
      <c r="L162" s="102"/>
      <c r="N162" s="156"/>
      <c r="O162" s="156"/>
      <c r="S162" s="157"/>
    </row>
    <row r="163" spans="1:19" ht="15" x14ac:dyDescent="0.25">
      <c r="A163" s="97"/>
      <c r="B163" s="103"/>
      <c r="C163" s="98"/>
      <c r="D163" s="98"/>
      <c r="E163" s="112" t="s">
        <v>166</v>
      </c>
      <c r="F163" s="98"/>
      <c r="G163" s="98"/>
      <c r="H163" s="98"/>
      <c r="I163" s="98"/>
      <c r="J163" s="98"/>
      <c r="K163" s="98"/>
      <c r="L163" s="102"/>
      <c r="N163" s="156"/>
      <c r="O163" s="156"/>
      <c r="S163" s="157"/>
    </row>
    <row r="164" spans="1:19" ht="15" x14ac:dyDescent="0.25">
      <c r="A164" s="97"/>
      <c r="B164" s="103"/>
      <c r="C164" s="98"/>
      <c r="D164" s="98"/>
      <c r="E164" s="112" t="s">
        <v>167</v>
      </c>
      <c r="F164" s="98"/>
      <c r="G164" s="98"/>
      <c r="H164" s="98"/>
      <c r="I164" s="98"/>
      <c r="J164" s="98"/>
      <c r="K164" s="98"/>
      <c r="L164" s="102"/>
      <c r="N164" s="156"/>
      <c r="O164" s="156"/>
      <c r="S164" s="157"/>
    </row>
    <row r="165" spans="1:19" ht="15" x14ac:dyDescent="0.25">
      <c r="A165" s="97"/>
      <c r="B165" s="103"/>
      <c r="C165" s="98"/>
      <c r="D165" s="98"/>
      <c r="E165" s="112" t="s">
        <v>168</v>
      </c>
      <c r="F165" s="98"/>
      <c r="G165" s="98"/>
      <c r="H165" s="98"/>
      <c r="I165" s="98"/>
      <c r="J165" s="98"/>
      <c r="K165" s="98"/>
      <c r="L165" s="102"/>
      <c r="N165" s="156"/>
      <c r="O165" s="156"/>
      <c r="S165" s="157"/>
    </row>
    <row r="166" spans="1:19" ht="15" x14ac:dyDescent="0.25">
      <c r="A166" s="97"/>
      <c r="B166" s="103"/>
      <c r="C166" s="98"/>
      <c r="D166" s="98"/>
      <c r="E166" s="112" t="s">
        <v>97</v>
      </c>
      <c r="F166" s="98"/>
      <c r="G166" s="98"/>
      <c r="H166" s="98"/>
      <c r="I166" s="98"/>
      <c r="J166" s="98"/>
      <c r="K166" s="98"/>
      <c r="L166" s="102"/>
      <c r="N166" s="156"/>
      <c r="O166" s="156"/>
      <c r="S166" s="157"/>
    </row>
    <row r="167" spans="1:19" ht="15" x14ac:dyDescent="0.25">
      <c r="A167" s="97"/>
      <c r="B167" s="103"/>
      <c r="C167" s="98"/>
      <c r="D167" s="98"/>
      <c r="E167" s="112" t="s">
        <v>169</v>
      </c>
      <c r="F167" s="98"/>
      <c r="G167" s="98"/>
      <c r="H167" s="98"/>
      <c r="I167" s="98"/>
      <c r="J167" s="98"/>
      <c r="K167" s="98"/>
      <c r="L167" s="102"/>
      <c r="N167" s="156"/>
      <c r="O167" s="156"/>
      <c r="S167" s="157"/>
    </row>
    <row r="168" spans="1:19" ht="15" x14ac:dyDescent="0.25">
      <c r="A168" s="97"/>
      <c r="B168" s="103"/>
      <c r="C168" s="98"/>
      <c r="D168" s="98"/>
      <c r="E168" s="112"/>
      <c r="F168" s="98"/>
      <c r="G168" s="98"/>
      <c r="H168" s="98"/>
      <c r="I168" s="98"/>
      <c r="J168" s="98"/>
      <c r="K168" s="98"/>
      <c r="L168" s="102"/>
      <c r="N168" s="156"/>
      <c r="O168" s="156"/>
      <c r="S168" s="157"/>
    </row>
    <row r="169" spans="1:19" ht="15" x14ac:dyDescent="0.25">
      <c r="A169" s="97"/>
      <c r="B169" s="103"/>
      <c r="C169" s="98"/>
      <c r="D169" s="98"/>
      <c r="E169" s="103" t="s">
        <v>170</v>
      </c>
      <c r="F169" s="100" t="s">
        <v>70</v>
      </c>
      <c r="G169" s="100">
        <v>1</v>
      </c>
      <c r="H169" s="98"/>
      <c r="I169" s="98"/>
      <c r="J169" s="98">
        <f>H169*G169</f>
        <v>0</v>
      </c>
      <c r="K169" s="98">
        <f>I169*G169</f>
        <v>0</v>
      </c>
      <c r="L169" s="102">
        <f>K169+J169</f>
        <v>0</v>
      </c>
      <c r="N169" s="156"/>
      <c r="O169" s="156"/>
      <c r="S169" s="157"/>
    </row>
    <row r="170" spans="1:19" ht="15" x14ac:dyDescent="0.25">
      <c r="A170" s="97"/>
      <c r="B170" s="103"/>
      <c r="C170" s="98"/>
      <c r="D170" s="98"/>
      <c r="E170" s="112"/>
      <c r="F170" s="98"/>
      <c r="G170" s="98"/>
      <c r="H170" s="98"/>
      <c r="I170" s="98"/>
      <c r="J170" s="98"/>
      <c r="K170" s="98"/>
      <c r="L170" s="102"/>
      <c r="N170" s="156"/>
      <c r="O170" s="156"/>
      <c r="S170" s="157"/>
    </row>
    <row r="171" spans="1:19" ht="15" x14ac:dyDescent="0.25">
      <c r="A171" s="97"/>
      <c r="B171" s="103"/>
      <c r="C171" s="98"/>
      <c r="D171" s="98"/>
      <c r="E171" s="112"/>
      <c r="F171" s="98"/>
      <c r="G171" s="98"/>
      <c r="H171" s="98"/>
      <c r="I171" s="98"/>
      <c r="J171" s="98"/>
      <c r="K171" s="98"/>
      <c r="L171" s="102"/>
      <c r="N171" s="156"/>
      <c r="O171" s="156"/>
      <c r="S171" s="157"/>
    </row>
    <row r="172" spans="1:19" ht="15" x14ac:dyDescent="0.25">
      <c r="A172" s="97"/>
      <c r="B172" s="103" t="s">
        <v>171</v>
      </c>
      <c r="C172" s="98" t="s">
        <v>149</v>
      </c>
      <c r="D172" s="98" t="s">
        <v>172</v>
      </c>
      <c r="E172" s="112" t="s">
        <v>173</v>
      </c>
      <c r="F172" s="100" t="s">
        <v>70</v>
      </c>
      <c r="G172" s="100">
        <v>2</v>
      </c>
      <c r="H172" s="98"/>
      <c r="I172" s="98"/>
      <c r="J172" s="98">
        <f>H172*G172</f>
        <v>0</v>
      </c>
      <c r="K172" s="98">
        <f>I172*G172</f>
        <v>0</v>
      </c>
      <c r="L172" s="102">
        <f>K172+J172</f>
        <v>0</v>
      </c>
      <c r="N172" s="156"/>
      <c r="O172" s="156"/>
      <c r="S172" s="157"/>
    </row>
    <row r="173" spans="1:19" ht="15" x14ac:dyDescent="0.25">
      <c r="A173" s="97"/>
      <c r="B173" s="103"/>
      <c r="C173" s="98"/>
      <c r="D173" s="98"/>
      <c r="E173" s="112" t="s">
        <v>174</v>
      </c>
      <c r="F173" s="98"/>
      <c r="G173" s="98"/>
      <c r="H173" s="98"/>
      <c r="I173" s="98"/>
      <c r="J173" s="98"/>
      <c r="K173" s="98"/>
      <c r="L173" s="102"/>
      <c r="N173" s="156"/>
      <c r="O173" s="156"/>
      <c r="S173" s="157"/>
    </row>
    <row r="174" spans="1:19" ht="15" x14ac:dyDescent="0.25">
      <c r="A174" s="97"/>
      <c r="B174" s="103"/>
      <c r="C174" s="98"/>
      <c r="D174" s="98"/>
      <c r="E174" s="112" t="s">
        <v>175</v>
      </c>
      <c r="F174" s="100"/>
      <c r="G174" s="100"/>
      <c r="H174" s="98"/>
      <c r="I174" s="98"/>
      <c r="J174" s="98"/>
      <c r="K174" s="98"/>
      <c r="L174" s="102"/>
      <c r="N174" s="156"/>
      <c r="O174" s="156"/>
      <c r="S174" s="157"/>
    </row>
    <row r="175" spans="1:19" ht="15" x14ac:dyDescent="0.25">
      <c r="A175" s="97"/>
      <c r="B175" s="103"/>
      <c r="C175" s="98"/>
      <c r="D175" s="98"/>
      <c r="E175" s="112" t="s">
        <v>176</v>
      </c>
      <c r="F175" s="100"/>
      <c r="G175" s="100"/>
      <c r="H175" s="98"/>
      <c r="I175" s="98"/>
      <c r="J175" s="98"/>
      <c r="K175" s="98"/>
      <c r="L175" s="102"/>
      <c r="N175" s="156"/>
      <c r="O175" s="156"/>
      <c r="S175" s="157"/>
    </row>
    <row r="176" spans="1:19" ht="15" x14ac:dyDescent="0.25">
      <c r="A176" s="97"/>
      <c r="B176" s="103"/>
      <c r="C176" s="98"/>
      <c r="D176" s="98"/>
      <c r="E176" s="112"/>
      <c r="F176" s="100"/>
      <c r="G176" s="100"/>
      <c r="H176" s="98"/>
      <c r="I176" s="98"/>
      <c r="J176" s="98"/>
      <c r="K176" s="98"/>
      <c r="L176" s="102"/>
      <c r="N176" s="156"/>
      <c r="O176" s="156"/>
      <c r="S176" s="157"/>
    </row>
    <row r="177" spans="1:19" ht="15" x14ac:dyDescent="0.25">
      <c r="A177" s="97"/>
      <c r="B177" s="103"/>
      <c r="C177" s="98"/>
      <c r="D177" s="98"/>
      <c r="E177" s="112" t="s">
        <v>177</v>
      </c>
      <c r="F177" s="98"/>
      <c r="G177" s="98"/>
      <c r="H177" s="98"/>
      <c r="I177" s="98"/>
      <c r="J177" s="98"/>
      <c r="K177" s="98"/>
      <c r="L177" s="102"/>
      <c r="N177" s="156"/>
      <c r="O177" s="156"/>
      <c r="S177" s="157"/>
    </row>
    <row r="178" spans="1:19" ht="15" x14ac:dyDescent="0.25">
      <c r="A178" s="97"/>
      <c r="B178" s="103"/>
      <c r="C178" s="98"/>
      <c r="D178" s="98"/>
      <c r="E178" s="112" t="s">
        <v>178</v>
      </c>
      <c r="F178" s="98"/>
      <c r="G178" s="98"/>
      <c r="H178" s="98"/>
      <c r="I178" s="98"/>
      <c r="J178" s="98"/>
      <c r="K178" s="98"/>
      <c r="L178" s="102"/>
      <c r="N178" s="156"/>
      <c r="O178" s="156"/>
      <c r="S178" s="157"/>
    </row>
    <row r="179" spans="1:19" ht="15" x14ac:dyDescent="0.25">
      <c r="A179" s="97"/>
      <c r="B179" s="103"/>
      <c r="C179" s="98"/>
      <c r="D179" s="98"/>
      <c r="E179" s="112"/>
      <c r="F179" s="98"/>
      <c r="G179" s="98"/>
      <c r="H179" s="98"/>
      <c r="I179" s="98"/>
      <c r="J179" s="98"/>
      <c r="K179" s="98"/>
      <c r="L179" s="102"/>
      <c r="N179" s="156"/>
      <c r="O179" s="156"/>
      <c r="S179" s="157"/>
    </row>
    <row r="180" spans="1:19" ht="15" x14ac:dyDescent="0.25">
      <c r="A180" s="97"/>
      <c r="B180" s="103"/>
      <c r="C180" s="98"/>
      <c r="D180" s="98"/>
      <c r="E180" s="112"/>
      <c r="F180" s="98"/>
      <c r="G180" s="98"/>
      <c r="H180" s="98"/>
      <c r="I180" s="98"/>
      <c r="J180" s="98"/>
      <c r="K180" s="98"/>
      <c r="L180" s="102"/>
      <c r="N180" s="156"/>
      <c r="O180" s="156"/>
      <c r="S180" s="157"/>
    </row>
    <row r="181" spans="1:19" ht="15" x14ac:dyDescent="0.25">
      <c r="A181" s="97"/>
      <c r="B181" s="103"/>
      <c r="C181" s="98"/>
      <c r="D181" s="98"/>
      <c r="E181" s="112"/>
      <c r="F181" s="98"/>
      <c r="G181" s="98"/>
      <c r="H181" s="98"/>
      <c r="I181" s="98"/>
      <c r="J181" s="98"/>
      <c r="K181" s="98"/>
      <c r="L181" s="102"/>
      <c r="N181" s="156"/>
      <c r="O181" s="156"/>
      <c r="S181" s="157"/>
    </row>
    <row r="182" spans="1:19" ht="15" x14ac:dyDescent="0.25">
      <c r="A182" s="121"/>
      <c r="B182" s="122"/>
      <c r="C182" s="123"/>
      <c r="D182" s="123"/>
      <c r="E182" s="122"/>
      <c r="F182" s="163" t="s">
        <v>65</v>
      </c>
      <c r="G182" s="163"/>
      <c r="H182" s="163"/>
      <c r="I182" s="164"/>
      <c r="J182" s="165">
        <f>SUM(J9:J181)</f>
        <v>0</v>
      </c>
      <c r="K182" s="165">
        <f>SUM(K9:K181)</f>
        <v>0</v>
      </c>
      <c r="L182" s="166">
        <f>SUM(L9:L181)</f>
        <v>0</v>
      </c>
    </row>
    <row r="183" spans="1:19" ht="15" x14ac:dyDescent="0.25">
      <c r="A183" s="167"/>
      <c r="B183" s="168"/>
      <c r="C183" s="167"/>
      <c r="D183" s="167"/>
      <c r="E183" s="168"/>
      <c r="F183" s="167"/>
      <c r="G183" s="169"/>
      <c r="H183" s="169"/>
      <c r="I183" s="169"/>
      <c r="J183" s="170"/>
      <c r="K183" s="170"/>
      <c r="L183" s="170"/>
    </row>
  </sheetData>
  <mergeCells count="8">
    <mergeCell ref="B7:B8"/>
    <mergeCell ref="H7:I7"/>
    <mergeCell ref="J7:K7"/>
    <mergeCell ref="C1:I1"/>
    <mergeCell ref="C2:I2"/>
    <mergeCell ref="C3:I3"/>
    <mergeCell ref="C4:I4"/>
    <mergeCell ref="C5:I5"/>
  </mergeCells>
  <pageMargins left="0.31527777777777799" right="0.31527777777777799" top="0.35416666666666702" bottom="0.52083333333333304" header="0.51180555555555496" footer="0.35416666666666702"/>
  <pageSetup paperSize="9" firstPageNumber="0" fitToHeight="0" orientation="landscape" horizontalDpi="300" verticalDpi="300"/>
  <headerFooter>
    <oddFooter>&amp;C&amp;"Calibri,Regular"&amp;12Upozornenie: Výkaz, výmer slúži ako podklad pre výberové konanie. Za konecnú špecifikáciu a ponuku odberatelovi zodpovedá dodávatel ponuky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74"/>
  <sheetViews>
    <sheetView zoomScale="65" zoomScaleNormal="65" workbookViewId="0">
      <selection activeCell="L6" sqref="L6"/>
    </sheetView>
  </sheetViews>
  <sheetFormatPr defaultRowHeight="14.25" x14ac:dyDescent="0.2"/>
  <cols>
    <col min="1" max="1" width="11.5"/>
    <col min="2" max="2" width="3.25" customWidth="1"/>
    <col min="3" max="3" width="32.125" customWidth="1"/>
    <col min="4" max="4" width="14" customWidth="1"/>
    <col min="5" max="5" width="50.875" customWidth="1"/>
    <col min="6" max="6" width="3.875" customWidth="1"/>
    <col min="7" max="7" width="12.75" customWidth="1"/>
    <col min="8" max="8" width="12.125" customWidth="1"/>
    <col min="9" max="9" width="11.625" customWidth="1"/>
    <col min="10" max="10" width="13" customWidth="1"/>
    <col min="11" max="11" width="22.125" customWidth="1"/>
    <col min="12" max="12" width="18.875" customWidth="1"/>
    <col min="13" max="1025" width="8.625" customWidth="1"/>
  </cols>
  <sheetData>
    <row r="1" spans="1:12" ht="15" x14ac:dyDescent="0.25">
      <c r="A1" s="67" t="s">
        <v>0</v>
      </c>
      <c r="B1" s="68"/>
      <c r="C1" s="5" t="s">
        <v>1</v>
      </c>
      <c r="D1" s="5"/>
      <c r="E1" s="5"/>
      <c r="F1" s="5"/>
      <c r="G1" s="5"/>
      <c r="H1" s="5"/>
      <c r="I1" s="5"/>
      <c r="J1" s="69"/>
      <c r="K1" s="70"/>
      <c r="L1" s="71"/>
    </row>
    <row r="2" spans="1:12" ht="13.9" customHeight="1" x14ac:dyDescent="0.25">
      <c r="A2" s="20" t="s">
        <v>3</v>
      </c>
      <c r="B2" s="72"/>
      <c r="C2" s="10" t="s">
        <v>4</v>
      </c>
      <c r="D2" s="10"/>
      <c r="E2" s="10"/>
      <c r="F2" s="10"/>
      <c r="G2" s="10"/>
      <c r="H2" s="10"/>
      <c r="I2" s="10"/>
      <c r="J2" s="20"/>
      <c r="K2" s="45"/>
      <c r="L2" s="46"/>
    </row>
    <row r="3" spans="1:12" ht="15" x14ac:dyDescent="0.25">
      <c r="A3" s="20" t="s">
        <v>7</v>
      </c>
      <c r="B3" s="72"/>
      <c r="C3" s="9" t="s">
        <v>8</v>
      </c>
      <c r="D3" s="9"/>
      <c r="E3" s="9"/>
      <c r="F3" s="9"/>
      <c r="G3" s="9"/>
      <c r="H3" s="9"/>
      <c r="I3" s="9"/>
      <c r="J3" s="73" t="s">
        <v>5</v>
      </c>
      <c r="K3" s="74"/>
      <c r="L3" s="72"/>
    </row>
    <row r="4" spans="1:12" ht="15" x14ac:dyDescent="0.25">
      <c r="A4" s="20" t="s">
        <v>10</v>
      </c>
      <c r="B4" s="72"/>
      <c r="C4" s="9" t="s">
        <v>11</v>
      </c>
      <c r="D4" s="9"/>
      <c r="E4" s="9"/>
      <c r="F4" s="9"/>
      <c r="G4" s="9"/>
      <c r="H4" s="9"/>
      <c r="I4" s="9"/>
      <c r="J4" s="20"/>
      <c r="K4" s="21"/>
      <c r="L4" s="72"/>
    </row>
    <row r="5" spans="1:12" ht="15" x14ac:dyDescent="0.25">
      <c r="A5" s="20" t="s">
        <v>30</v>
      </c>
      <c r="B5" s="72"/>
      <c r="C5" s="4" t="s">
        <v>31</v>
      </c>
      <c r="D5" s="4"/>
      <c r="E5" s="4"/>
      <c r="F5" s="4"/>
      <c r="G5" s="4"/>
      <c r="H5" s="4"/>
      <c r="I5" s="4"/>
      <c r="J5" s="20"/>
      <c r="K5" s="21"/>
      <c r="L5" s="72"/>
    </row>
    <row r="6" spans="1:12" ht="15" x14ac:dyDescent="0.25">
      <c r="A6" s="75" t="s">
        <v>32</v>
      </c>
      <c r="B6" s="76"/>
      <c r="C6" s="77" t="s">
        <v>20</v>
      </c>
      <c r="D6" s="78"/>
      <c r="E6" s="79"/>
      <c r="F6" s="80"/>
      <c r="G6" s="80"/>
      <c r="H6" s="78"/>
      <c r="I6" s="78"/>
      <c r="J6" s="81" t="s">
        <v>9</v>
      </c>
      <c r="K6" s="82"/>
      <c r="L6" s="83"/>
    </row>
    <row r="7" spans="1:12" ht="24" customHeight="1" x14ac:dyDescent="0.25">
      <c r="A7" s="84"/>
      <c r="B7" s="3" t="s">
        <v>34</v>
      </c>
      <c r="C7" s="85" t="s">
        <v>35</v>
      </c>
      <c r="D7" s="85" t="s">
        <v>36</v>
      </c>
      <c r="E7" s="86"/>
      <c r="F7" s="85"/>
      <c r="G7" s="85"/>
      <c r="H7" s="2" t="s">
        <v>37</v>
      </c>
      <c r="I7" s="2"/>
      <c r="J7" s="1" t="s">
        <v>38</v>
      </c>
      <c r="K7" s="1"/>
      <c r="L7" s="87" t="s">
        <v>39</v>
      </c>
    </row>
    <row r="8" spans="1:12" ht="15" x14ac:dyDescent="0.25">
      <c r="A8" s="88"/>
      <c r="B8" s="3"/>
      <c r="C8" s="89" t="s">
        <v>40</v>
      </c>
      <c r="D8" s="89" t="s">
        <v>41</v>
      </c>
      <c r="E8" s="90" t="s">
        <v>42</v>
      </c>
      <c r="F8" s="89" t="s">
        <v>43</v>
      </c>
      <c r="G8" s="89" t="s">
        <v>44</v>
      </c>
      <c r="H8" s="91" t="s">
        <v>45</v>
      </c>
      <c r="I8" s="91" t="s">
        <v>46</v>
      </c>
      <c r="J8" s="91" t="s">
        <v>45</v>
      </c>
      <c r="K8" s="91" t="s">
        <v>46</v>
      </c>
      <c r="L8" s="92" t="s">
        <v>47</v>
      </c>
    </row>
    <row r="9" spans="1:12" ht="15" x14ac:dyDescent="0.25">
      <c r="A9" s="93"/>
      <c r="B9" s="94"/>
      <c r="C9" s="94"/>
      <c r="D9" s="94"/>
      <c r="E9" s="95"/>
      <c r="F9" s="94"/>
      <c r="G9" s="94"/>
      <c r="H9" s="94"/>
      <c r="I9" s="94"/>
      <c r="J9" s="94"/>
      <c r="K9" s="94"/>
      <c r="L9" s="96"/>
    </row>
    <row r="10" spans="1:12" ht="15" x14ac:dyDescent="0.25">
      <c r="A10" s="97"/>
      <c r="B10" s="98"/>
      <c r="C10" s="98"/>
      <c r="D10" s="98"/>
      <c r="E10" s="99" t="s">
        <v>179</v>
      </c>
      <c r="F10" s="98"/>
      <c r="G10" s="98"/>
      <c r="H10" s="98"/>
      <c r="I10" s="98"/>
      <c r="J10" s="98"/>
      <c r="K10" s="98"/>
      <c r="L10" s="102"/>
    </row>
    <row r="11" spans="1:12" ht="15" x14ac:dyDescent="0.25">
      <c r="A11" s="97"/>
      <c r="B11" s="98"/>
      <c r="C11" s="98"/>
      <c r="D11" s="100"/>
      <c r="E11" s="99" t="s">
        <v>180</v>
      </c>
      <c r="F11" s="98"/>
      <c r="G11" s="98"/>
      <c r="H11" s="98"/>
      <c r="I11" s="98"/>
      <c r="J11" s="98"/>
      <c r="K11" s="98"/>
      <c r="L11" s="102"/>
    </row>
    <row r="12" spans="1:12" ht="15" x14ac:dyDescent="0.25">
      <c r="A12" s="97"/>
      <c r="B12" s="98"/>
      <c r="C12" s="98" t="s">
        <v>181</v>
      </c>
      <c r="D12" s="100" t="s">
        <v>182</v>
      </c>
      <c r="E12" s="103" t="s">
        <v>183</v>
      </c>
      <c r="F12" s="100" t="s">
        <v>184</v>
      </c>
      <c r="G12" s="171">
        <v>6</v>
      </c>
      <c r="H12" s="98"/>
      <c r="I12" s="98"/>
      <c r="J12" s="104">
        <f>H12*G12</f>
        <v>0</v>
      </c>
      <c r="K12" s="104">
        <f>I12*G12</f>
        <v>0</v>
      </c>
      <c r="L12" s="105">
        <f>K12+J12</f>
        <v>0</v>
      </c>
    </row>
    <row r="13" spans="1:12" ht="15" x14ac:dyDescent="0.25">
      <c r="A13" s="97"/>
      <c r="B13" s="98"/>
      <c r="C13" s="98" t="s">
        <v>181</v>
      </c>
      <c r="D13" s="100" t="s">
        <v>182</v>
      </c>
      <c r="E13" s="103" t="s">
        <v>185</v>
      </c>
      <c r="F13" s="100" t="s">
        <v>184</v>
      </c>
      <c r="G13" s="100">
        <v>6</v>
      </c>
      <c r="H13" s="98"/>
      <c r="I13" s="98"/>
      <c r="J13" s="104">
        <f>H13*G13</f>
        <v>0</v>
      </c>
      <c r="K13" s="104">
        <f>I13*G13</f>
        <v>0</v>
      </c>
      <c r="L13" s="105">
        <f>K13+J13</f>
        <v>0</v>
      </c>
    </row>
    <row r="14" spans="1:12" ht="15" x14ac:dyDescent="0.25">
      <c r="A14" s="97"/>
      <c r="B14" s="98"/>
      <c r="C14" s="98" t="s">
        <v>181</v>
      </c>
      <c r="D14" s="100" t="s">
        <v>182</v>
      </c>
      <c r="E14" s="103" t="s">
        <v>186</v>
      </c>
      <c r="F14" s="100" t="s">
        <v>184</v>
      </c>
      <c r="G14" s="171">
        <v>6</v>
      </c>
      <c r="H14" s="98"/>
      <c r="I14" s="98"/>
      <c r="J14" s="104">
        <f>H14*G14</f>
        <v>0</v>
      </c>
      <c r="K14" s="104">
        <f>I14*G14</f>
        <v>0</v>
      </c>
      <c r="L14" s="105">
        <f>K14+J14</f>
        <v>0</v>
      </c>
    </row>
    <row r="15" spans="1:12" ht="15" x14ac:dyDescent="0.25">
      <c r="A15" s="97"/>
      <c r="B15" s="98"/>
      <c r="C15" s="98" t="s">
        <v>181</v>
      </c>
      <c r="D15" s="100" t="s">
        <v>182</v>
      </c>
      <c r="E15" s="103" t="s">
        <v>187</v>
      </c>
      <c r="F15" s="100" t="s">
        <v>184</v>
      </c>
      <c r="G15" s="171">
        <f>43*2</f>
        <v>86</v>
      </c>
      <c r="H15" s="98"/>
      <c r="I15" s="98"/>
      <c r="J15" s="104">
        <f>H15*G15</f>
        <v>0</v>
      </c>
      <c r="K15" s="104">
        <f>I15*G15</f>
        <v>0</v>
      </c>
      <c r="L15" s="105">
        <f>K15+J15</f>
        <v>0</v>
      </c>
    </row>
    <row r="16" spans="1:12" ht="15" x14ac:dyDescent="0.25">
      <c r="A16" s="97"/>
      <c r="B16" s="98"/>
      <c r="C16" s="98" t="s">
        <v>181</v>
      </c>
      <c r="D16" s="100" t="s">
        <v>182</v>
      </c>
      <c r="E16" s="103" t="s">
        <v>188</v>
      </c>
      <c r="F16" s="100" t="s">
        <v>184</v>
      </c>
      <c r="G16" s="171">
        <f>(19+10+6.5)*1.2*2</f>
        <v>85.2</v>
      </c>
      <c r="H16" s="98"/>
      <c r="I16" s="98"/>
      <c r="J16" s="104">
        <f>H16*G16</f>
        <v>0</v>
      </c>
      <c r="K16" s="104">
        <f>I16*G16</f>
        <v>0</v>
      </c>
      <c r="L16" s="105">
        <f>K16+J16</f>
        <v>0</v>
      </c>
    </row>
    <row r="17" spans="1:12" ht="15" x14ac:dyDescent="0.25">
      <c r="A17" s="97"/>
      <c r="B17" s="98"/>
      <c r="C17" s="98"/>
      <c r="D17" s="100"/>
      <c r="E17" s="103"/>
      <c r="F17" s="100"/>
      <c r="G17" s="171"/>
      <c r="H17" s="98"/>
      <c r="I17" s="98"/>
      <c r="J17" s="104"/>
      <c r="K17" s="104"/>
      <c r="L17" s="105"/>
    </row>
    <row r="18" spans="1:12" ht="15" x14ac:dyDescent="0.25">
      <c r="A18" s="97"/>
      <c r="B18" s="98"/>
      <c r="C18" s="98"/>
      <c r="D18" s="100"/>
      <c r="E18" s="99" t="s">
        <v>189</v>
      </c>
      <c r="F18" s="100"/>
      <c r="G18" s="100"/>
      <c r="H18" s="98"/>
      <c r="I18" s="98"/>
      <c r="J18" s="98"/>
      <c r="K18" s="98"/>
      <c r="L18" s="102"/>
    </row>
    <row r="19" spans="1:12" ht="15" x14ac:dyDescent="0.25">
      <c r="A19" s="97"/>
      <c r="B19" s="98"/>
      <c r="C19" s="98" t="s">
        <v>181</v>
      </c>
      <c r="D19" s="100" t="s">
        <v>182</v>
      </c>
      <c r="E19" s="103" t="s">
        <v>183</v>
      </c>
      <c r="F19" s="100" t="s">
        <v>70</v>
      </c>
      <c r="G19" s="100">
        <v>50</v>
      </c>
      <c r="H19" s="104"/>
      <c r="I19" s="98"/>
      <c r="J19" s="104">
        <f>H19*G19</f>
        <v>0</v>
      </c>
      <c r="K19" s="104">
        <f>I19*G19</f>
        <v>0</v>
      </c>
      <c r="L19" s="105">
        <f>K19+J19</f>
        <v>0</v>
      </c>
    </row>
    <row r="20" spans="1:12" ht="15" x14ac:dyDescent="0.25">
      <c r="A20" s="97"/>
      <c r="B20" s="98"/>
      <c r="C20" s="98" t="s">
        <v>181</v>
      </c>
      <c r="D20" s="100" t="s">
        <v>182</v>
      </c>
      <c r="E20" s="103" t="s">
        <v>185</v>
      </c>
      <c r="F20" s="100" t="s">
        <v>70</v>
      </c>
      <c r="G20" s="100">
        <v>50</v>
      </c>
      <c r="H20" s="104"/>
      <c r="I20" s="98"/>
      <c r="J20" s="104">
        <f>H20*G20</f>
        <v>0</v>
      </c>
      <c r="K20" s="104">
        <f>I20*G20</f>
        <v>0</v>
      </c>
      <c r="L20" s="105">
        <f>K20+J20</f>
        <v>0</v>
      </c>
    </row>
    <row r="21" spans="1:12" ht="15" x14ac:dyDescent="0.25">
      <c r="A21" s="97"/>
      <c r="B21" s="98"/>
      <c r="C21" s="98" t="s">
        <v>181</v>
      </c>
      <c r="D21" s="100" t="s">
        <v>182</v>
      </c>
      <c r="E21" s="103" t="s">
        <v>186</v>
      </c>
      <c r="F21" s="100" t="s">
        <v>70</v>
      </c>
      <c r="G21" s="100">
        <v>50</v>
      </c>
      <c r="H21" s="104"/>
      <c r="I21" s="98"/>
      <c r="J21" s="104">
        <f>H21*G21</f>
        <v>0</v>
      </c>
      <c r="K21" s="104">
        <f>I21*G21</f>
        <v>0</v>
      </c>
      <c r="L21" s="105">
        <f>K21+J21</f>
        <v>0</v>
      </c>
    </row>
    <row r="22" spans="1:12" ht="15" x14ac:dyDescent="0.25">
      <c r="A22" s="97"/>
      <c r="B22" s="98"/>
      <c r="C22" s="98" t="s">
        <v>181</v>
      </c>
      <c r="D22" s="100" t="s">
        <v>182</v>
      </c>
      <c r="E22" s="103" t="s">
        <v>187</v>
      </c>
      <c r="F22" s="100" t="s">
        <v>70</v>
      </c>
      <c r="G22" s="171">
        <v>50</v>
      </c>
      <c r="H22" s="104"/>
      <c r="I22" s="98"/>
      <c r="J22" s="104">
        <f>H22*G22</f>
        <v>0</v>
      </c>
      <c r="K22" s="104">
        <f>I22*G22</f>
        <v>0</v>
      </c>
      <c r="L22" s="105">
        <f>K22+J22</f>
        <v>0</v>
      </c>
    </row>
    <row r="23" spans="1:12" ht="15" x14ac:dyDescent="0.25">
      <c r="A23" s="97"/>
      <c r="B23" s="98"/>
      <c r="C23" s="98" t="s">
        <v>181</v>
      </c>
      <c r="D23" s="100" t="s">
        <v>182</v>
      </c>
      <c r="E23" s="103" t="s">
        <v>188</v>
      </c>
      <c r="F23" s="100" t="s">
        <v>70</v>
      </c>
      <c r="G23" s="171">
        <v>50</v>
      </c>
      <c r="H23" s="104"/>
      <c r="I23" s="98"/>
      <c r="J23" s="104">
        <f>H23*G23</f>
        <v>0</v>
      </c>
      <c r="K23" s="104">
        <f>I23*G23</f>
        <v>0</v>
      </c>
      <c r="L23" s="105">
        <f>K23+J23</f>
        <v>0</v>
      </c>
    </row>
    <row r="24" spans="1:12" ht="15" x14ac:dyDescent="0.25">
      <c r="A24" s="97"/>
      <c r="B24" s="98"/>
      <c r="C24" s="98"/>
      <c r="D24" s="100"/>
      <c r="E24" s="103"/>
      <c r="F24" s="100"/>
      <c r="G24" s="171"/>
      <c r="H24" s="98"/>
      <c r="I24" s="98"/>
      <c r="J24" s="104"/>
      <c r="K24" s="104"/>
      <c r="L24" s="105"/>
    </row>
    <row r="25" spans="1:12" ht="15" x14ac:dyDescent="0.25">
      <c r="A25" s="97"/>
      <c r="B25" s="98"/>
      <c r="C25" s="98"/>
      <c r="D25" s="100"/>
      <c r="E25" s="99" t="s">
        <v>190</v>
      </c>
      <c r="F25" s="100"/>
      <c r="G25" s="100"/>
      <c r="H25" s="98"/>
      <c r="I25" s="98"/>
      <c r="J25" s="98"/>
      <c r="K25" s="98"/>
      <c r="L25" s="102"/>
    </row>
    <row r="26" spans="1:12" ht="15" x14ac:dyDescent="0.25">
      <c r="A26" s="97"/>
      <c r="B26" s="98"/>
      <c r="C26" s="98"/>
      <c r="D26" s="100"/>
      <c r="E26" s="103" t="s">
        <v>191</v>
      </c>
      <c r="F26" s="100" t="s">
        <v>184</v>
      </c>
      <c r="G26" s="100">
        <v>2</v>
      </c>
      <c r="H26" s="98"/>
      <c r="I26" s="98"/>
      <c r="J26" s="104">
        <f>H26*G26</f>
        <v>0</v>
      </c>
      <c r="K26" s="104">
        <f>I26*G26</f>
        <v>0</v>
      </c>
      <c r="L26" s="105">
        <f>K26+J26</f>
        <v>0</v>
      </c>
    </row>
    <row r="27" spans="1:12" ht="15" x14ac:dyDescent="0.25">
      <c r="A27" s="97"/>
      <c r="B27" s="98"/>
      <c r="C27" s="98" t="s">
        <v>181</v>
      </c>
      <c r="D27" s="100" t="s">
        <v>182</v>
      </c>
      <c r="E27" s="103" t="s">
        <v>192</v>
      </c>
      <c r="F27" s="100" t="s">
        <v>70</v>
      </c>
      <c r="G27" s="100">
        <v>0</v>
      </c>
      <c r="H27" s="98"/>
      <c r="I27" s="98"/>
      <c r="J27" s="104">
        <f>H27*G27</f>
        <v>0</v>
      </c>
      <c r="K27" s="104">
        <f>I27*G27</f>
        <v>0</v>
      </c>
      <c r="L27" s="105">
        <f>K27+J27</f>
        <v>0</v>
      </c>
    </row>
    <row r="28" spans="1:12" ht="15" x14ac:dyDescent="0.25">
      <c r="A28" s="97"/>
      <c r="B28" s="98"/>
      <c r="C28" s="98" t="s">
        <v>181</v>
      </c>
      <c r="D28" s="100" t="s">
        <v>182</v>
      </c>
      <c r="E28" s="103" t="s">
        <v>193</v>
      </c>
      <c r="F28" s="100" t="s">
        <v>70</v>
      </c>
      <c r="G28" s="100">
        <v>2</v>
      </c>
      <c r="H28" s="98"/>
      <c r="I28" s="98"/>
      <c r="J28" s="104">
        <f>H28*G28</f>
        <v>0</v>
      </c>
      <c r="K28" s="104">
        <f>I28*G28</f>
        <v>0</v>
      </c>
      <c r="L28" s="105">
        <f>K28+J28</f>
        <v>0</v>
      </c>
    </row>
    <row r="29" spans="1:12" ht="15" x14ac:dyDescent="0.25">
      <c r="A29" s="97"/>
      <c r="B29" s="98"/>
      <c r="C29" s="98" t="s">
        <v>181</v>
      </c>
      <c r="D29" s="100" t="s">
        <v>182</v>
      </c>
      <c r="E29" s="103" t="s">
        <v>194</v>
      </c>
      <c r="F29" s="100" t="s">
        <v>70</v>
      </c>
      <c r="G29" s="100">
        <v>4</v>
      </c>
      <c r="H29" s="98"/>
      <c r="I29" s="98"/>
      <c r="J29" s="104">
        <f>H29*G29</f>
        <v>0</v>
      </c>
      <c r="K29" s="104">
        <f>I29*G29</f>
        <v>0</v>
      </c>
      <c r="L29" s="105">
        <f>K29+J29</f>
        <v>0</v>
      </c>
    </row>
    <row r="30" spans="1:12" ht="15" x14ac:dyDescent="0.25">
      <c r="A30" s="97"/>
      <c r="B30" s="98"/>
      <c r="C30" s="98"/>
      <c r="D30" s="100"/>
      <c r="E30" s="103"/>
      <c r="F30" s="100"/>
      <c r="G30" s="100"/>
      <c r="H30" s="98"/>
      <c r="I30" s="98"/>
      <c r="J30" s="98"/>
      <c r="K30" s="98"/>
      <c r="L30" s="102"/>
    </row>
    <row r="31" spans="1:12" ht="15" x14ac:dyDescent="0.25">
      <c r="A31" s="97"/>
      <c r="B31" s="98"/>
      <c r="C31" s="98"/>
      <c r="D31" s="100"/>
      <c r="E31" s="172" t="s">
        <v>195</v>
      </c>
      <c r="F31" s="100"/>
      <c r="G31" s="146"/>
      <c r="H31" s="98"/>
      <c r="I31" s="98"/>
      <c r="J31" s="98"/>
      <c r="K31" s="98"/>
      <c r="L31" s="102"/>
    </row>
    <row r="32" spans="1:12" ht="15" x14ac:dyDescent="0.25">
      <c r="A32" s="97"/>
      <c r="B32" s="98"/>
      <c r="C32" s="98" t="s">
        <v>196</v>
      </c>
      <c r="D32" s="100" t="s">
        <v>197</v>
      </c>
      <c r="E32" s="103" t="s">
        <v>198</v>
      </c>
      <c r="F32" s="100" t="s">
        <v>184</v>
      </c>
      <c r="G32" s="171">
        <v>6</v>
      </c>
      <c r="H32" s="98"/>
      <c r="I32" s="98"/>
      <c r="J32" s="104">
        <f>H32*G32</f>
        <v>0</v>
      </c>
      <c r="K32" s="104">
        <f>I32*G32</f>
        <v>0</v>
      </c>
      <c r="L32" s="105">
        <f>K32+J32</f>
        <v>0</v>
      </c>
    </row>
    <row r="33" spans="1:12" ht="15" x14ac:dyDescent="0.25">
      <c r="A33" s="97"/>
      <c r="B33" s="98"/>
      <c r="C33" s="98" t="s">
        <v>196</v>
      </c>
      <c r="D33" s="100" t="s">
        <v>197</v>
      </c>
      <c r="E33" s="103" t="s">
        <v>199</v>
      </c>
      <c r="F33" s="100" t="s">
        <v>184</v>
      </c>
      <c r="G33" s="171">
        <v>6</v>
      </c>
      <c r="H33" s="98"/>
      <c r="I33" s="98"/>
      <c r="J33" s="104">
        <f>H33*G33</f>
        <v>0</v>
      </c>
      <c r="K33" s="104">
        <f>I33*G33</f>
        <v>0</v>
      </c>
      <c r="L33" s="105">
        <f>K33+J33</f>
        <v>0</v>
      </c>
    </row>
    <row r="34" spans="1:12" ht="15" x14ac:dyDescent="0.25">
      <c r="A34" s="97"/>
      <c r="B34" s="98"/>
      <c r="C34" s="98" t="s">
        <v>196</v>
      </c>
      <c r="D34" s="100" t="s">
        <v>197</v>
      </c>
      <c r="E34" s="103" t="s">
        <v>200</v>
      </c>
      <c r="F34" s="100" t="s">
        <v>184</v>
      </c>
      <c r="G34" s="171">
        <v>6</v>
      </c>
      <c r="H34" s="98"/>
      <c r="I34" s="98"/>
      <c r="J34" s="104">
        <f>H34*G34</f>
        <v>0</v>
      </c>
      <c r="K34" s="104">
        <f>I34*G34</f>
        <v>0</v>
      </c>
      <c r="L34" s="105">
        <f>K34+J34</f>
        <v>0</v>
      </c>
    </row>
    <row r="35" spans="1:12" ht="15" x14ac:dyDescent="0.25">
      <c r="A35" s="97"/>
      <c r="B35" s="98"/>
      <c r="C35" s="98" t="s">
        <v>196</v>
      </c>
      <c r="D35" s="100" t="s">
        <v>197</v>
      </c>
      <c r="E35" s="103" t="s">
        <v>201</v>
      </c>
      <c r="F35" s="100" t="s">
        <v>184</v>
      </c>
      <c r="G35" s="171">
        <v>6</v>
      </c>
      <c r="H35" s="98"/>
      <c r="I35" s="98"/>
      <c r="J35" s="104">
        <f>H35*G35</f>
        <v>0</v>
      </c>
      <c r="K35" s="104">
        <f>I35*G35</f>
        <v>0</v>
      </c>
      <c r="L35" s="105">
        <f>K35+J35</f>
        <v>0</v>
      </c>
    </row>
    <row r="36" spans="1:12" ht="15" x14ac:dyDescent="0.25">
      <c r="A36" s="97"/>
      <c r="B36" s="98"/>
      <c r="C36" s="98" t="s">
        <v>196</v>
      </c>
      <c r="D36" s="100" t="s">
        <v>197</v>
      </c>
      <c r="E36" s="103" t="s">
        <v>202</v>
      </c>
      <c r="F36" s="100" t="s">
        <v>184</v>
      </c>
      <c r="G36" s="171">
        <v>18</v>
      </c>
      <c r="H36" s="98"/>
      <c r="I36" s="98"/>
      <c r="J36" s="104">
        <f>H36*G36</f>
        <v>0</v>
      </c>
      <c r="K36" s="104">
        <f>I36*G36</f>
        <v>0</v>
      </c>
      <c r="L36" s="105">
        <f>K36+J36</f>
        <v>0</v>
      </c>
    </row>
    <row r="37" spans="1:12" ht="15" x14ac:dyDescent="0.25">
      <c r="A37" s="97"/>
      <c r="B37" s="98"/>
      <c r="C37" s="98"/>
      <c r="D37" s="100"/>
      <c r="E37" s="99"/>
      <c r="F37" s="100"/>
      <c r="G37" s="100"/>
      <c r="H37" s="98"/>
      <c r="I37" s="98"/>
      <c r="J37" s="98"/>
      <c r="K37" s="98"/>
      <c r="L37" s="102"/>
    </row>
    <row r="38" spans="1:12" ht="15" x14ac:dyDescent="0.25">
      <c r="A38" s="97"/>
      <c r="B38" s="98"/>
      <c r="C38" s="98"/>
      <c r="D38" s="100"/>
      <c r="E38" s="172" t="s">
        <v>203</v>
      </c>
      <c r="F38" s="100"/>
      <c r="G38" s="146"/>
      <c r="H38" s="98"/>
      <c r="I38" s="98"/>
      <c r="J38" s="98"/>
      <c r="K38" s="98"/>
      <c r="L38" s="102"/>
    </row>
    <row r="39" spans="1:12" ht="15" x14ac:dyDescent="0.25">
      <c r="A39" s="97"/>
      <c r="B39" s="98"/>
      <c r="C39" s="98" t="s">
        <v>196</v>
      </c>
      <c r="D39" s="100" t="s">
        <v>197</v>
      </c>
      <c r="E39" s="103" t="s">
        <v>198</v>
      </c>
      <c r="F39" s="100" t="s">
        <v>70</v>
      </c>
      <c r="G39" s="171">
        <v>10</v>
      </c>
      <c r="H39" s="98"/>
      <c r="I39" s="98"/>
      <c r="J39" s="104">
        <f>H39*G39</f>
        <v>0</v>
      </c>
      <c r="K39" s="104">
        <f>I39*G39</f>
        <v>0</v>
      </c>
      <c r="L39" s="105">
        <f>K39+J39</f>
        <v>0</v>
      </c>
    </row>
    <row r="40" spans="1:12" ht="15" x14ac:dyDescent="0.25">
      <c r="A40" s="97"/>
      <c r="B40" s="98"/>
      <c r="C40" s="98" t="s">
        <v>196</v>
      </c>
      <c r="D40" s="100" t="s">
        <v>197</v>
      </c>
      <c r="E40" s="103" t="s">
        <v>199</v>
      </c>
      <c r="F40" s="100" t="s">
        <v>70</v>
      </c>
      <c r="G40" s="171">
        <v>10</v>
      </c>
      <c r="H40" s="98"/>
      <c r="I40" s="98"/>
      <c r="J40" s="104">
        <f>H40*G40</f>
        <v>0</v>
      </c>
      <c r="K40" s="104">
        <f>I40*G40</f>
        <v>0</v>
      </c>
      <c r="L40" s="105">
        <f>K40+J40</f>
        <v>0</v>
      </c>
    </row>
    <row r="41" spans="1:12" ht="15" x14ac:dyDescent="0.25">
      <c r="A41" s="97"/>
      <c r="B41" s="98"/>
      <c r="C41" s="98" t="s">
        <v>196</v>
      </c>
      <c r="D41" s="100" t="s">
        <v>197</v>
      </c>
      <c r="E41" s="103" t="s">
        <v>200</v>
      </c>
      <c r="F41" s="100" t="s">
        <v>70</v>
      </c>
      <c r="G41" s="171">
        <v>10</v>
      </c>
      <c r="H41" s="98"/>
      <c r="I41" s="98"/>
      <c r="J41" s="104">
        <f>H41*G41</f>
        <v>0</v>
      </c>
      <c r="K41" s="104">
        <f>I41*G41</f>
        <v>0</v>
      </c>
      <c r="L41" s="105">
        <f>K41+J41</f>
        <v>0</v>
      </c>
    </row>
    <row r="42" spans="1:12" ht="15" x14ac:dyDescent="0.25">
      <c r="A42" s="97"/>
      <c r="B42" s="98"/>
      <c r="C42" s="98" t="s">
        <v>196</v>
      </c>
      <c r="D42" s="100" t="s">
        <v>197</v>
      </c>
      <c r="E42" s="103" t="s">
        <v>201</v>
      </c>
      <c r="F42" s="100" t="s">
        <v>70</v>
      </c>
      <c r="G42" s="171">
        <f>28+6</f>
        <v>34</v>
      </c>
      <c r="H42" s="98"/>
      <c r="I42" s="98"/>
      <c r="J42" s="104">
        <f>H42*G42</f>
        <v>0</v>
      </c>
      <c r="K42" s="104">
        <f>I42*G42</f>
        <v>0</v>
      </c>
      <c r="L42" s="105">
        <f>K42+J42</f>
        <v>0</v>
      </c>
    </row>
    <row r="43" spans="1:12" ht="15" x14ac:dyDescent="0.25">
      <c r="A43" s="97"/>
      <c r="B43" s="98"/>
      <c r="C43" s="98" t="s">
        <v>196</v>
      </c>
      <c r="D43" s="100" t="s">
        <v>197</v>
      </c>
      <c r="E43" s="103" t="s">
        <v>202</v>
      </c>
      <c r="F43" s="100" t="s">
        <v>70</v>
      </c>
      <c r="G43" s="171">
        <f>G16/3+6</f>
        <v>34.400000000000006</v>
      </c>
      <c r="H43" s="98"/>
      <c r="I43" s="98"/>
      <c r="J43" s="104">
        <f>H43*G43</f>
        <v>0</v>
      </c>
      <c r="K43" s="104">
        <f>I43*G43</f>
        <v>0</v>
      </c>
      <c r="L43" s="105">
        <f>K43+J43</f>
        <v>0</v>
      </c>
    </row>
    <row r="44" spans="1:12" ht="15" x14ac:dyDescent="0.25">
      <c r="A44" s="97"/>
      <c r="B44" s="98"/>
      <c r="C44" s="98"/>
      <c r="D44" s="100"/>
      <c r="E44" s="99"/>
      <c r="F44" s="100"/>
      <c r="G44" s="100"/>
      <c r="H44" s="98"/>
      <c r="I44" s="98"/>
      <c r="J44" s="98"/>
      <c r="K44" s="98"/>
      <c r="L44" s="102"/>
    </row>
    <row r="45" spans="1:12" ht="15" x14ac:dyDescent="0.25">
      <c r="A45" s="97"/>
      <c r="B45" s="98"/>
      <c r="C45" s="98"/>
      <c r="D45" s="100"/>
      <c r="E45" s="99" t="s">
        <v>204</v>
      </c>
      <c r="F45" s="100"/>
      <c r="G45" s="100"/>
      <c r="H45" s="98"/>
      <c r="I45" s="98"/>
      <c r="J45" s="98"/>
      <c r="K45" s="98"/>
      <c r="L45" s="102"/>
    </row>
    <row r="46" spans="1:12" ht="15" x14ac:dyDescent="0.25">
      <c r="A46" s="97"/>
      <c r="B46" s="98"/>
      <c r="C46" s="98" t="s">
        <v>196</v>
      </c>
      <c r="D46" s="100" t="s">
        <v>205</v>
      </c>
      <c r="E46" s="103" t="s">
        <v>206</v>
      </c>
      <c r="F46" s="100" t="s">
        <v>70</v>
      </c>
      <c r="G46" s="171">
        <v>1</v>
      </c>
      <c r="H46" s="98"/>
      <c r="I46" s="98"/>
      <c r="J46" s="104">
        <f>H46*G46</f>
        <v>0</v>
      </c>
      <c r="K46" s="104">
        <f>I46*G46</f>
        <v>0</v>
      </c>
      <c r="L46" s="105">
        <f>K46+J46</f>
        <v>0</v>
      </c>
    </row>
    <row r="47" spans="1:12" ht="15" x14ac:dyDescent="0.25">
      <c r="A47" s="97"/>
      <c r="B47" s="98"/>
      <c r="C47" s="98" t="s">
        <v>196</v>
      </c>
      <c r="D47" s="173" t="s">
        <v>207</v>
      </c>
      <c r="E47" s="103" t="s">
        <v>208</v>
      </c>
      <c r="F47" s="100" t="s">
        <v>70</v>
      </c>
      <c r="G47" s="171">
        <v>1</v>
      </c>
      <c r="H47" s="98"/>
      <c r="I47" s="98"/>
      <c r="J47" s="104">
        <f>H47*G47</f>
        <v>0</v>
      </c>
      <c r="K47" s="104">
        <f>I47*G47</f>
        <v>0</v>
      </c>
      <c r="L47" s="105">
        <f>K47+J47</f>
        <v>0</v>
      </c>
    </row>
    <row r="48" spans="1:12" ht="15" x14ac:dyDescent="0.25">
      <c r="A48" s="97"/>
      <c r="B48" s="98"/>
      <c r="C48" s="98"/>
      <c r="D48" s="100"/>
      <c r="E48" s="99"/>
      <c r="F48" s="100"/>
      <c r="G48" s="100"/>
      <c r="H48" s="98"/>
      <c r="I48" s="98"/>
      <c r="J48" s="98"/>
      <c r="K48" s="98"/>
      <c r="L48" s="102"/>
    </row>
    <row r="49" spans="1:12" ht="15" x14ac:dyDescent="0.25">
      <c r="A49" s="97"/>
      <c r="B49" s="98"/>
      <c r="C49" s="98"/>
      <c r="D49" s="100"/>
      <c r="E49" s="99" t="s">
        <v>209</v>
      </c>
      <c r="F49" s="100"/>
      <c r="G49" s="100"/>
      <c r="H49" s="98"/>
      <c r="I49" s="98"/>
      <c r="J49" s="98"/>
      <c r="K49" s="98"/>
      <c r="L49" s="102"/>
    </row>
    <row r="50" spans="1:12" ht="15" x14ac:dyDescent="0.25">
      <c r="A50" s="97"/>
      <c r="B50" s="98"/>
      <c r="C50" s="98" t="s">
        <v>210</v>
      </c>
      <c r="D50" s="100" t="s">
        <v>211</v>
      </c>
      <c r="E50" s="112" t="s">
        <v>212</v>
      </c>
      <c r="F50" s="100" t="s">
        <v>184</v>
      </c>
      <c r="G50" s="146">
        <v>28</v>
      </c>
      <c r="H50" s="98"/>
      <c r="I50" s="98"/>
      <c r="J50" s="104">
        <f>H50*G50</f>
        <v>0</v>
      </c>
      <c r="K50" s="104">
        <f>I50*G50</f>
        <v>0</v>
      </c>
      <c r="L50" s="105">
        <f>K50+J50</f>
        <v>0</v>
      </c>
    </row>
    <row r="51" spans="1:12" ht="15" x14ac:dyDescent="0.25">
      <c r="A51" s="97"/>
      <c r="B51" s="98"/>
      <c r="C51" s="98" t="s">
        <v>210</v>
      </c>
      <c r="D51" s="100"/>
      <c r="E51" s="112" t="s">
        <v>213</v>
      </c>
      <c r="F51" s="100" t="s">
        <v>70</v>
      </c>
      <c r="G51" s="146">
        <v>6</v>
      </c>
      <c r="H51" s="98"/>
      <c r="I51" s="98"/>
      <c r="J51" s="104">
        <f>H51*G51</f>
        <v>0</v>
      </c>
      <c r="K51" s="104">
        <f>I51*G51</f>
        <v>0</v>
      </c>
      <c r="L51" s="105">
        <f>K51+J51</f>
        <v>0</v>
      </c>
    </row>
    <row r="52" spans="1:12" ht="15" x14ac:dyDescent="0.25">
      <c r="A52" s="97"/>
      <c r="B52" s="98"/>
      <c r="C52" s="98" t="s">
        <v>210</v>
      </c>
      <c r="D52" s="100"/>
      <c r="E52" s="112" t="s">
        <v>214</v>
      </c>
      <c r="F52" s="100" t="s">
        <v>70</v>
      </c>
      <c r="G52" s="146">
        <f>30</f>
        <v>30</v>
      </c>
      <c r="H52" s="98"/>
      <c r="I52" s="98"/>
      <c r="J52" s="104">
        <f>H52*G52</f>
        <v>0</v>
      </c>
      <c r="K52" s="104">
        <f>I52*G52</f>
        <v>0</v>
      </c>
      <c r="L52" s="105">
        <f>K52+J52</f>
        <v>0</v>
      </c>
    </row>
    <row r="53" spans="1:12" ht="15" x14ac:dyDescent="0.25">
      <c r="A53" s="97"/>
      <c r="B53" s="98"/>
      <c r="C53" s="98" t="s">
        <v>210</v>
      </c>
      <c r="D53" s="100"/>
      <c r="E53" s="174" t="s">
        <v>215</v>
      </c>
      <c r="F53" s="100" t="s">
        <v>216</v>
      </c>
      <c r="G53" s="144">
        <v>5</v>
      </c>
      <c r="H53" s="98"/>
      <c r="I53" s="98"/>
      <c r="J53" s="104">
        <f>H53*G53</f>
        <v>0</v>
      </c>
      <c r="K53" s="104">
        <f>I53*G53</f>
        <v>0</v>
      </c>
      <c r="L53" s="105">
        <f>K53+J53</f>
        <v>0</v>
      </c>
    </row>
    <row r="54" spans="1:12" ht="15" x14ac:dyDescent="0.25">
      <c r="A54" s="97"/>
      <c r="B54" s="98"/>
      <c r="C54" s="98"/>
      <c r="D54" s="100"/>
      <c r="E54" s="175"/>
      <c r="F54" s="100"/>
      <c r="G54" s="100"/>
      <c r="H54" s="98"/>
      <c r="I54" s="98"/>
      <c r="J54" s="98"/>
      <c r="K54" s="98"/>
      <c r="L54" s="102"/>
    </row>
    <row r="55" spans="1:12" ht="15" x14ac:dyDescent="0.25">
      <c r="A55" s="97"/>
      <c r="B55" s="98"/>
      <c r="C55" s="98"/>
      <c r="D55" s="100"/>
      <c r="E55" s="175"/>
      <c r="F55" s="100"/>
      <c r="G55" s="100"/>
      <c r="H55" s="98"/>
      <c r="I55" s="98"/>
      <c r="J55" s="98"/>
      <c r="K55" s="98"/>
      <c r="L55" s="102"/>
    </row>
    <row r="56" spans="1:12" ht="15" x14ac:dyDescent="0.25">
      <c r="A56" s="97"/>
      <c r="B56" s="98"/>
      <c r="C56" s="98"/>
      <c r="D56" s="100"/>
      <c r="E56" s="175"/>
      <c r="F56" s="100"/>
      <c r="G56" s="100"/>
      <c r="H56" s="98"/>
      <c r="I56" s="98"/>
      <c r="J56" s="98"/>
      <c r="K56" s="98"/>
      <c r="L56" s="102"/>
    </row>
    <row r="57" spans="1:12" ht="15" x14ac:dyDescent="0.25">
      <c r="A57" s="97"/>
      <c r="B57" s="98"/>
      <c r="C57" s="98"/>
      <c r="D57" s="100"/>
      <c r="E57" s="99" t="s">
        <v>217</v>
      </c>
      <c r="F57" s="100"/>
      <c r="G57" s="116"/>
      <c r="H57" s="98"/>
      <c r="I57" s="98"/>
      <c r="J57" s="98"/>
      <c r="K57" s="98"/>
      <c r="L57" s="102"/>
    </row>
    <row r="58" spans="1:12" ht="15" x14ac:dyDescent="0.25">
      <c r="A58" s="97"/>
      <c r="B58" s="98"/>
      <c r="C58" s="98"/>
      <c r="D58" s="100"/>
      <c r="E58" s="103"/>
      <c r="F58" s="100"/>
      <c r="G58" s="116"/>
      <c r="H58" s="98"/>
      <c r="I58" s="98"/>
      <c r="J58" s="104"/>
      <c r="K58" s="104"/>
      <c r="L58" s="105"/>
    </row>
    <row r="59" spans="1:12" ht="15" x14ac:dyDescent="0.25">
      <c r="A59" s="97"/>
      <c r="B59" s="98"/>
      <c r="C59" s="98" t="s">
        <v>218</v>
      </c>
      <c r="D59" s="100" t="s">
        <v>219</v>
      </c>
      <c r="E59" s="103" t="s">
        <v>220</v>
      </c>
      <c r="F59" s="100" t="s">
        <v>70</v>
      </c>
      <c r="G59" s="116">
        <v>2</v>
      </c>
      <c r="H59" s="98"/>
      <c r="I59" s="98"/>
      <c r="J59" s="104">
        <f t="shared" ref="J59:J64" si="0">H59*G59</f>
        <v>0</v>
      </c>
      <c r="K59" s="104">
        <f t="shared" ref="K59:K64" si="1">I59*G59</f>
        <v>0</v>
      </c>
      <c r="L59" s="105">
        <f t="shared" ref="L59:L64" si="2">K59+J59</f>
        <v>0</v>
      </c>
    </row>
    <row r="60" spans="1:12" ht="15" x14ac:dyDescent="0.25">
      <c r="A60" s="97"/>
      <c r="B60" s="98"/>
      <c r="C60" s="98" t="s">
        <v>218</v>
      </c>
      <c r="D60" s="100" t="s">
        <v>219</v>
      </c>
      <c r="E60" s="103" t="s">
        <v>221</v>
      </c>
      <c r="F60" s="100" t="s">
        <v>70</v>
      </c>
      <c r="G60" s="116">
        <v>2</v>
      </c>
      <c r="H60" s="98"/>
      <c r="I60" s="98"/>
      <c r="J60" s="104">
        <f t="shared" si="0"/>
        <v>0</v>
      </c>
      <c r="K60" s="104">
        <f t="shared" si="1"/>
        <v>0</v>
      </c>
      <c r="L60" s="105">
        <f t="shared" si="2"/>
        <v>0</v>
      </c>
    </row>
    <row r="61" spans="1:12" ht="15" x14ac:dyDescent="0.25">
      <c r="A61" s="97"/>
      <c r="B61" s="98"/>
      <c r="C61" s="98" t="s">
        <v>218</v>
      </c>
      <c r="D61" s="100" t="s">
        <v>219</v>
      </c>
      <c r="E61" s="103" t="s">
        <v>222</v>
      </c>
      <c r="F61" s="100" t="s">
        <v>70</v>
      </c>
      <c r="G61" s="116">
        <v>8</v>
      </c>
      <c r="H61" s="98"/>
      <c r="I61" s="98"/>
      <c r="J61" s="104">
        <f t="shared" si="0"/>
        <v>0</v>
      </c>
      <c r="K61" s="104">
        <f t="shared" si="1"/>
        <v>0</v>
      </c>
      <c r="L61" s="105">
        <f t="shared" si="2"/>
        <v>0</v>
      </c>
    </row>
    <row r="62" spans="1:12" ht="15" x14ac:dyDescent="0.25">
      <c r="A62" s="97"/>
      <c r="B62" s="98"/>
      <c r="C62" s="98" t="s">
        <v>218</v>
      </c>
      <c r="D62" s="100" t="s">
        <v>219</v>
      </c>
      <c r="E62" s="103" t="s">
        <v>223</v>
      </c>
      <c r="F62" s="100" t="s">
        <v>70</v>
      </c>
      <c r="G62" s="116">
        <v>6</v>
      </c>
      <c r="H62" s="98"/>
      <c r="I62" s="98"/>
      <c r="J62" s="104">
        <f t="shared" si="0"/>
        <v>0</v>
      </c>
      <c r="K62" s="104">
        <f t="shared" si="1"/>
        <v>0</v>
      </c>
      <c r="L62" s="105">
        <f t="shared" si="2"/>
        <v>0</v>
      </c>
    </row>
    <row r="63" spans="1:12" ht="15" x14ac:dyDescent="0.25">
      <c r="A63" s="97"/>
      <c r="B63" s="98"/>
      <c r="C63" s="98" t="s">
        <v>218</v>
      </c>
      <c r="D63" s="100" t="s">
        <v>224</v>
      </c>
      <c r="E63" s="103" t="s">
        <v>225</v>
      </c>
      <c r="F63" s="100" t="s">
        <v>70</v>
      </c>
      <c r="G63" s="116">
        <v>2</v>
      </c>
      <c r="H63" s="98"/>
      <c r="I63" s="98"/>
      <c r="J63" s="104">
        <f t="shared" si="0"/>
        <v>0</v>
      </c>
      <c r="K63" s="104">
        <f t="shared" si="1"/>
        <v>0</v>
      </c>
      <c r="L63" s="105">
        <f t="shared" si="2"/>
        <v>0</v>
      </c>
    </row>
    <row r="64" spans="1:12" ht="15" x14ac:dyDescent="0.25">
      <c r="A64" s="97"/>
      <c r="B64" s="98"/>
      <c r="C64" s="98" t="s">
        <v>218</v>
      </c>
      <c r="D64" s="100" t="s">
        <v>224</v>
      </c>
      <c r="E64" s="103" t="s">
        <v>226</v>
      </c>
      <c r="F64" s="100" t="s">
        <v>70</v>
      </c>
      <c r="G64" s="116">
        <v>2</v>
      </c>
      <c r="H64" s="98"/>
      <c r="I64" s="98"/>
      <c r="J64" s="104">
        <f t="shared" si="0"/>
        <v>0</v>
      </c>
      <c r="K64" s="104">
        <f t="shared" si="1"/>
        <v>0</v>
      </c>
      <c r="L64" s="105">
        <f t="shared" si="2"/>
        <v>0</v>
      </c>
    </row>
    <row r="65" spans="1:12" ht="15" x14ac:dyDescent="0.25">
      <c r="A65" s="97"/>
      <c r="B65" s="98"/>
      <c r="C65" s="98"/>
      <c r="D65" s="100"/>
      <c r="E65" s="103"/>
      <c r="F65" s="100"/>
      <c r="G65" s="116"/>
      <c r="H65" s="98"/>
      <c r="I65" s="98"/>
      <c r="J65" s="104"/>
      <c r="K65" s="104"/>
      <c r="L65" s="105"/>
    </row>
    <row r="66" spans="1:12" ht="15" x14ac:dyDescent="0.25">
      <c r="A66" s="97"/>
      <c r="B66" s="98"/>
      <c r="C66" s="98" t="s">
        <v>227</v>
      </c>
      <c r="D66" s="100" t="s">
        <v>228</v>
      </c>
      <c r="E66" s="103" t="s">
        <v>229</v>
      </c>
      <c r="F66" s="100" t="s">
        <v>70</v>
      </c>
      <c r="G66" s="116">
        <v>4</v>
      </c>
      <c r="H66" s="98"/>
      <c r="I66" s="98"/>
      <c r="J66" s="104">
        <f>H66*G66</f>
        <v>0</v>
      </c>
      <c r="K66" s="104">
        <f>I66*G66</f>
        <v>0</v>
      </c>
      <c r="L66" s="105">
        <f>K66+J66</f>
        <v>0</v>
      </c>
    </row>
    <row r="67" spans="1:12" ht="15" x14ac:dyDescent="0.25">
      <c r="A67" s="97"/>
      <c r="B67" s="98"/>
      <c r="C67" s="98" t="s">
        <v>227</v>
      </c>
      <c r="D67" s="100" t="s">
        <v>230</v>
      </c>
      <c r="E67" s="103" t="s">
        <v>231</v>
      </c>
      <c r="F67" s="100" t="s">
        <v>70</v>
      </c>
      <c r="G67" s="116">
        <v>2</v>
      </c>
      <c r="H67" s="98"/>
      <c r="I67" s="98"/>
      <c r="J67" s="104">
        <f>H67*G67</f>
        <v>0</v>
      </c>
      <c r="K67" s="104">
        <f>I67*G67</f>
        <v>0</v>
      </c>
      <c r="L67" s="105">
        <f>K67+J67</f>
        <v>0</v>
      </c>
    </row>
    <row r="68" spans="1:12" ht="15" x14ac:dyDescent="0.25">
      <c r="A68" s="97"/>
      <c r="B68" s="98"/>
      <c r="C68" s="98"/>
      <c r="D68" s="100"/>
      <c r="E68" s="103"/>
      <c r="F68" s="100"/>
      <c r="G68" s="116"/>
      <c r="H68" s="98"/>
      <c r="I68" s="98"/>
      <c r="J68" s="104"/>
      <c r="K68" s="104"/>
      <c r="L68" s="105"/>
    </row>
    <row r="69" spans="1:12" ht="15" x14ac:dyDescent="0.25">
      <c r="A69" s="97"/>
      <c r="B69" s="98"/>
      <c r="C69" s="98"/>
      <c r="D69" s="100"/>
      <c r="E69" s="103" t="s">
        <v>232</v>
      </c>
      <c r="F69" s="100" t="s">
        <v>70</v>
      </c>
      <c r="G69" s="116">
        <v>20</v>
      </c>
      <c r="H69" s="98"/>
      <c r="I69" s="98"/>
      <c r="J69" s="104">
        <f>H69*G69</f>
        <v>0</v>
      </c>
      <c r="K69" s="104">
        <f>I69*G69</f>
        <v>0</v>
      </c>
      <c r="L69" s="105">
        <f>K69+J69</f>
        <v>0</v>
      </c>
    </row>
    <row r="70" spans="1:12" ht="15" x14ac:dyDescent="0.25">
      <c r="A70" s="97"/>
      <c r="B70" s="98"/>
      <c r="C70" s="98"/>
      <c r="D70" s="98"/>
      <c r="E70" s="103"/>
      <c r="F70" s="100"/>
      <c r="G70" s="116"/>
      <c r="H70" s="98"/>
      <c r="I70" s="98"/>
      <c r="J70" s="98"/>
      <c r="K70" s="98"/>
      <c r="L70" s="102"/>
    </row>
    <row r="71" spans="1:12" ht="15" x14ac:dyDescent="0.25">
      <c r="A71" s="97"/>
      <c r="B71" s="98"/>
      <c r="C71" s="98"/>
      <c r="D71" s="98"/>
      <c r="E71" s="103" t="s">
        <v>233</v>
      </c>
      <c r="F71" s="100" t="s">
        <v>48</v>
      </c>
      <c r="G71" s="116">
        <v>1</v>
      </c>
      <c r="H71" s="98"/>
      <c r="I71" s="98"/>
      <c r="J71" s="104">
        <f>H71*G71</f>
        <v>0</v>
      </c>
      <c r="K71" s="104">
        <f>I71*G71</f>
        <v>0</v>
      </c>
      <c r="L71" s="105">
        <f>K71+J71</f>
        <v>0</v>
      </c>
    </row>
    <row r="72" spans="1:12" ht="15" x14ac:dyDescent="0.25">
      <c r="A72" s="97"/>
      <c r="B72" s="98"/>
      <c r="C72" s="98"/>
      <c r="D72" s="98"/>
      <c r="E72" s="103"/>
      <c r="F72" s="98"/>
      <c r="G72" s="176"/>
      <c r="H72" s="98"/>
      <c r="I72" s="98"/>
      <c r="J72" s="98"/>
      <c r="K72" s="98"/>
      <c r="L72" s="102"/>
    </row>
    <row r="73" spans="1:12" ht="15" x14ac:dyDescent="0.25">
      <c r="A73" s="97"/>
      <c r="B73" s="98"/>
      <c r="C73" s="98"/>
      <c r="D73" s="98"/>
      <c r="E73" s="103"/>
      <c r="F73" s="98"/>
      <c r="G73" s="176"/>
      <c r="H73" s="98"/>
      <c r="I73" s="98"/>
      <c r="J73" s="98"/>
      <c r="K73" s="98"/>
      <c r="L73" s="102"/>
    </row>
    <row r="74" spans="1:12" ht="15" x14ac:dyDescent="0.25">
      <c r="A74" s="121"/>
      <c r="B74" s="122"/>
      <c r="C74" s="123"/>
      <c r="D74" s="123"/>
      <c r="E74" s="122"/>
      <c r="F74" s="123"/>
      <c r="G74" s="177" t="s">
        <v>65</v>
      </c>
      <c r="H74" s="177"/>
      <c r="I74" s="177"/>
      <c r="J74" s="125">
        <f>SUM(J9:J73)</f>
        <v>0</v>
      </c>
      <c r="K74" s="125">
        <f>SUM(K9:K73)</f>
        <v>0</v>
      </c>
      <c r="L74" s="127">
        <f>SUM(L9:L73)</f>
        <v>0</v>
      </c>
    </row>
  </sheetData>
  <mergeCells count="8">
    <mergeCell ref="B7:B8"/>
    <mergeCell ref="H7:I7"/>
    <mergeCell ref="J7:K7"/>
    <mergeCell ref="C1:I1"/>
    <mergeCell ref="C2:I2"/>
    <mergeCell ref="C3:I3"/>
    <mergeCell ref="C4:I4"/>
    <mergeCell ref="C5:I5"/>
  </mergeCells>
  <pageMargins left="0.31527777777777799" right="0.31527777777777799" top="0.35416666666666702" bottom="0.52083333333333304" header="0.51180555555555496" footer="0.35416666666666702"/>
  <pageSetup paperSize="9" firstPageNumber="0" fitToHeight="0" orientation="landscape" horizontalDpi="300" verticalDpi="300"/>
  <headerFooter>
    <oddFooter>&amp;C&amp;"Calibri,Regular"&amp;12Upozornenie: Výkaz, výmer slúži ako podklad pre výberové konanie. Za konecnú špecifikáciu a ponuku odberatelovi zodpovedá dodávatel ponuky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83"/>
  <sheetViews>
    <sheetView zoomScale="65" zoomScaleNormal="65" workbookViewId="0">
      <selection activeCell="L6" sqref="L6"/>
    </sheetView>
  </sheetViews>
  <sheetFormatPr defaultRowHeight="14.25" x14ac:dyDescent="0.2"/>
  <cols>
    <col min="1" max="1" width="11.5"/>
    <col min="2" max="2" width="3.25" customWidth="1"/>
    <col min="3" max="3" width="29.125" customWidth="1"/>
    <col min="4" max="4" width="11.25" customWidth="1"/>
    <col min="5" max="5" width="71.375" customWidth="1"/>
    <col min="6" max="6" width="12.75" customWidth="1"/>
    <col min="7" max="7" width="8.375" customWidth="1"/>
    <col min="8" max="8" width="11.125" customWidth="1"/>
    <col min="9" max="9" width="11.625" customWidth="1"/>
    <col min="10" max="10" width="33.125" customWidth="1"/>
    <col min="11" max="11" width="11.625" customWidth="1"/>
    <col min="12" max="12" width="16.625" customWidth="1"/>
    <col min="13" max="1025" width="8.625" customWidth="1"/>
  </cols>
  <sheetData>
    <row r="1" spans="1:19" ht="15" x14ac:dyDescent="0.25">
      <c r="A1" s="67" t="s">
        <v>0</v>
      </c>
      <c r="B1" s="68"/>
      <c r="C1" s="5" t="s">
        <v>1</v>
      </c>
      <c r="D1" s="5"/>
      <c r="E1" s="5"/>
      <c r="F1" s="5"/>
      <c r="G1" s="5"/>
      <c r="H1" s="5"/>
      <c r="I1" s="5"/>
      <c r="J1" s="69"/>
      <c r="K1" s="70"/>
      <c r="L1" s="71"/>
    </row>
    <row r="2" spans="1:19" ht="13.9" customHeight="1" x14ac:dyDescent="0.25">
      <c r="A2" s="20" t="s">
        <v>3</v>
      </c>
      <c r="B2" s="72"/>
      <c r="C2" s="10" t="s">
        <v>4</v>
      </c>
      <c r="D2" s="10"/>
      <c r="E2" s="10"/>
      <c r="F2" s="10"/>
      <c r="G2" s="10"/>
      <c r="H2" s="10"/>
      <c r="I2" s="10"/>
      <c r="J2" s="20"/>
      <c r="K2" s="45"/>
      <c r="L2" s="46"/>
    </row>
    <row r="3" spans="1:19" ht="15" x14ac:dyDescent="0.25">
      <c r="A3" s="20" t="s">
        <v>7</v>
      </c>
      <c r="B3" s="72"/>
      <c r="C3" s="9" t="s">
        <v>8</v>
      </c>
      <c r="D3" s="9"/>
      <c r="E3" s="9"/>
      <c r="F3" s="9"/>
      <c r="G3" s="9"/>
      <c r="H3" s="9"/>
      <c r="I3" s="9"/>
      <c r="J3" s="73" t="s">
        <v>5</v>
      </c>
      <c r="K3" s="74"/>
      <c r="L3" s="72"/>
    </row>
    <row r="4" spans="1:19" ht="15" x14ac:dyDescent="0.25">
      <c r="A4" s="20" t="s">
        <v>10</v>
      </c>
      <c r="B4" s="72"/>
      <c r="C4" s="9" t="s">
        <v>11</v>
      </c>
      <c r="D4" s="9"/>
      <c r="E4" s="9"/>
      <c r="F4" s="9"/>
      <c r="G4" s="9"/>
      <c r="H4" s="9"/>
      <c r="I4" s="9"/>
      <c r="J4" s="20"/>
      <c r="K4" s="21"/>
      <c r="L4" s="72"/>
    </row>
    <row r="5" spans="1:19" ht="15" x14ac:dyDescent="0.25">
      <c r="A5" s="20" t="s">
        <v>30</v>
      </c>
      <c r="B5" s="72"/>
      <c r="C5" s="4" t="s">
        <v>31</v>
      </c>
      <c r="D5" s="4"/>
      <c r="E5" s="4"/>
      <c r="F5" s="4"/>
      <c r="G5" s="4"/>
      <c r="H5" s="4"/>
      <c r="I5" s="4"/>
      <c r="J5" s="20"/>
      <c r="K5" s="21"/>
      <c r="L5" s="72"/>
    </row>
    <row r="6" spans="1:19" ht="15" x14ac:dyDescent="0.25">
      <c r="A6" s="75" t="s">
        <v>32</v>
      </c>
      <c r="B6" s="76"/>
      <c r="C6" s="77" t="s">
        <v>234</v>
      </c>
      <c r="D6" s="78"/>
      <c r="E6" s="79"/>
      <c r="F6" s="80"/>
      <c r="G6" s="80"/>
      <c r="H6" s="78"/>
      <c r="I6" s="78"/>
      <c r="J6" s="81" t="s">
        <v>9</v>
      </c>
      <c r="K6" s="82"/>
      <c r="L6" s="83"/>
    </row>
    <row r="7" spans="1:19" ht="24" customHeight="1" x14ac:dyDescent="0.25">
      <c r="A7" s="84"/>
      <c r="B7" s="3" t="s">
        <v>34</v>
      </c>
      <c r="C7" s="85" t="s">
        <v>35</v>
      </c>
      <c r="D7" s="85" t="s">
        <v>36</v>
      </c>
      <c r="E7" s="86"/>
      <c r="F7" s="85"/>
      <c r="G7" s="85"/>
      <c r="H7" s="2" t="s">
        <v>37</v>
      </c>
      <c r="I7" s="2"/>
      <c r="J7" s="1" t="s">
        <v>38</v>
      </c>
      <c r="K7" s="1"/>
      <c r="L7" s="87" t="s">
        <v>39</v>
      </c>
    </row>
    <row r="8" spans="1:19" ht="15" x14ac:dyDescent="0.25">
      <c r="A8" s="88"/>
      <c r="B8" s="3"/>
      <c r="C8" s="89" t="s">
        <v>40</v>
      </c>
      <c r="D8" s="89" t="s">
        <v>41</v>
      </c>
      <c r="E8" s="90" t="s">
        <v>42</v>
      </c>
      <c r="F8" s="89" t="s">
        <v>43</v>
      </c>
      <c r="G8" s="89" t="s">
        <v>44</v>
      </c>
      <c r="H8" s="91" t="s">
        <v>45</v>
      </c>
      <c r="I8" s="91" t="s">
        <v>46</v>
      </c>
      <c r="J8" s="91" t="s">
        <v>45</v>
      </c>
      <c r="K8" s="91" t="s">
        <v>46</v>
      </c>
      <c r="L8" s="92" t="s">
        <v>47</v>
      </c>
    </row>
    <row r="9" spans="1:19" ht="15" x14ac:dyDescent="0.25">
      <c r="A9" s="113"/>
      <c r="B9" s="178"/>
      <c r="C9" s="111"/>
      <c r="D9" s="115"/>
      <c r="E9" s="115"/>
      <c r="F9" s="111"/>
      <c r="G9" s="110"/>
      <c r="H9" s="179"/>
      <c r="I9" s="179"/>
      <c r="J9" s="107"/>
      <c r="K9" s="107"/>
      <c r="L9" s="108"/>
      <c r="N9" s="156"/>
      <c r="O9" s="156"/>
      <c r="S9" s="157"/>
    </row>
    <row r="10" spans="1:19" ht="15" x14ac:dyDescent="0.25">
      <c r="A10" s="113"/>
      <c r="B10" s="178"/>
      <c r="C10" s="111"/>
      <c r="D10" s="115"/>
      <c r="E10" s="180" t="s">
        <v>235</v>
      </c>
      <c r="F10" s="111"/>
      <c r="G10" s="110"/>
      <c r="H10" s="179"/>
      <c r="I10" s="107"/>
      <c r="J10" s="107"/>
      <c r="K10" s="107"/>
      <c r="L10" s="108"/>
      <c r="N10" s="156"/>
      <c r="O10" s="156"/>
      <c r="S10" s="157"/>
    </row>
    <row r="11" spans="1:19" ht="45" x14ac:dyDescent="0.25">
      <c r="A11" s="113"/>
      <c r="B11" s="178"/>
      <c r="C11" s="111"/>
      <c r="D11" s="115"/>
      <c r="E11" s="181" t="s">
        <v>236</v>
      </c>
      <c r="F11" s="111"/>
      <c r="G11" s="110"/>
      <c r="H11" s="179"/>
      <c r="I11" s="107"/>
      <c r="J11" s="107"/>
      <c r="K11" s="107"/>
      <c r="L11" s="108"/>
      <c r="N11" s="156"/>
      <c r="O11" s="156"/>
      <c r="S11" s="157"/>
    </row>
    <row r="12" spans="1:19" ht="15" x14ac:dyDescent="0.25">
      <c r="A12" s="113"/>
      <c r="B12" s="178"/>
      <c r="C12" s="111"/>
      <c r="D12" s="115"/>
      <c r="E12" s="115"/>
      <c r="F12" s="111"/>
      <c r="G12" s="110"/>
      <c r="H12" s="179"/>
      <c r="I12" s="107"/>
      <c r="J12" s="107"/>
      <c r="K12" s="107"/>
      <c r="L12" s="108"/>
      <c r="N12" s="156"/>
      <c r="O12" s="156"/>
      <c r="S12" s="157"/>
    </row>
    <row r="13" spans="1:19" ht="15" x14ac:dyDescent="0.25">
      <c r="A13" s="113"/>
      <c r="B13" s="178"/>
      <c r="C13" s="111"/>
      <c r="D13" s="115"/>
      <c r="E13" s="180" t="s">
        <v>237</v>
      </c>
      <c r="F13" s="111"/>
      <c r="G13" s="110"/>
      <c r="H13" s="179"/>
      <c r="I13" s="107"/>
      <c r="J13" s="107"/>
      <c r="K13" s="107"/>
      <c r="L13" s="108"/>
      <c r="N13" s="156"/>
      <c r="O13" s="156"/>
      <c r="S13" s="157"/>
    </row>
    <row r="14" spans="1:19" ht="15" x14ac:dyDescent="0.25">
      <c r="A14" s="113"/>
      <c r="B14" s="178"/>
      <c r="C14" s="111"/>
      <c r="D14" s="115"/>
      <c r="E14" s="182" t="s">
        <v>238</v>
      </c>
      <c r="F14" s="111" t="s">
        <v>184</v>
      </c>
      <c r="G14" s="110">
        <v>6</v>
      </c>
      <c r="H14" s="179"/>
      <c r="I14" s="107"/>
      <c r="J14" s="107">
        <f t="shared" ref="J14:J20" si="0">H14*G14</f>
        <v>0</v>
      </c>
      <c r="K14" s="107">
        <f t="shared" ref="K14:K20" si="1">I14*G14</f>
        <v>0</v>
      </c>
      <c r="L14" s="108">
        <f t="shared" ref="L14:L20" si="2">K14+J14</f>
        <v>0</v>
      </c>
      <c r="N14" s="156"/>
      <c r="O14" s="156"/>
      <c r="S14" s="157"/>
    </row>
    <row r="15" spans="1:19" ht="15" x14ac:dyDescent="0.25">
      <c r="A15" s="113"/>
      <c r="B15" s="178"/>
      <c r="C15" s="111"/>
      <c r="D15" s="115"/>
      <c r="E15" s="182" t="s">
        <v>239</v>
      </c>
      <c r="F15" s="111" t="s">
        <v>184</v>
      </c>
      <c r="G15" s="110">
        <v>0</v>
      </c>
      <c r="H15" s="179"/>
      <c r="I15" s="107"/>
      <c r="J15" s="107">
        <f t="shared" si="0"/>
        <v>0</v>
      </c>
      <c r="K15" s="107">
        <f t="shared" si="1"/>
        <v>0</v>
      </c>
      <c r="L15" s="108">
        <f t="shared" si="2"/>
        <v>0</v>
      </c>
      <c r="N15" s="156"/>
      <c r="O15" s="156"/>
      <c r="S15" s="157"/>
    </row>
    <row r="16" spans="1:19" ht="15" x14ac:dyDescent="0.25">
      <c r="A16" s="113"/>
      <c r="B16" s="178"/>
      <c r="C16" s="111"/>
      <c r="D16" s="115"/>
      <c r="E16" s="182" t="s">
        <v>240</v>
      </c>
      <c r="F16" s="111" t="s">
        <v>184</v>
      </c>
      <c r="G16" s="110">
        <f>(18+50+17+7+2+12+14)*2*1.1</f>
        <v>264</v>
      </c>
      <c r="H16" s="179"/>
      <c r="I16" s="107"/>
      <c r="J16" s="107">
        <f t="shared" si="0"/>
        <v>0</v>
      </c>
      <c r="K16" s="107">
        <f t="shared" si="1"/>
        <v>0</v>
      </c>
      <c r="L16" s="108">
        <f t="shared" si="2"/>
        <v>0</v>
      </c>
      <c r="N16" s="156"/>
      <c r="O16" s="156"/>
      <c r="S16" s="157"/>
    </row>
    <row r="17" spans="1:19" ht="15" x14ac:dyDescent="0.25">
      <c r="A17" s="113"/>
      <c r="B17" s="178"/>
      <c r="C17" s="111"/>
      <c r="D17" s="115"/>
      <c r="E17" s="182" t="s">
        <v>241</v>
      </c>
      <c r="F17" s="111" t="s">
        <v>184</v>
      </c>
      <c r="G17" s="110">
        <v>6</v>
      </c>
      <c r="H17" s="179"/>
      <c r="I17" s="107"/>
      <c r="J17" s="107">
        <f t="shared" si="0"/>
        <v>0</v>
      </c>
      <c r="K17" s="107">
        <f t="shared" si="1"/>
        <v>0</v>
      </c>
      <c r="L17" s="108">
        <f t="shared" si="2"/>
        <v>0</v>
      </c>
      <c r="N17" s="156"/>
      <c r="O17" s="156"/>
      <c r="S17" s="157"/>
    </row>
    <row r="18" spans="1:19" ht="15" x14ac:dyDescent="0.25">
      <c r="A18" s="113"/>
      <c r="B18" s="178"/>
      <c r="C18" s="111"/>
      <c r="D18" s="115"/>
      <c r="E18" s="182" t="s">
        <v>242</v>
      </c>
      <c r="F18" s="111" t="s">
        <v>184</v>
      </c>
      <c r="G18" s="110">
        <v>6</v>
      </c>
      <c r="H18" s="179"/>
      <c r="I18" s="107"/>
      <c r="J18" s="107">
        <f t="shared" si="0"/>
        <v>0</v>
      </c>
      <c r="K18" s="107">
        <f t="shared" si="1"/>
        <v>0</v>
      </c>
      <c r="L18" s="108">
        <f t="shared" si="2"/>
        <v>0</v>
      </c>
      <c r="N18" s="156"/>
      <c r="O18" s="156"/>
      <c r="S18" s="157"/>
    </row>
    <row r="19" spans="1:19" ht="15" x14ac:dyDescent="0.25">
      <c r="A19" s="113"/>
      <c r="B19" s="178"/>
      <c r="C19" s="111"/>
      <c r="D19" s="115"/>
      <c r="E19" s="145" t="s">
        <v>243</v>
      </c>
      <c r="F19" s="111" t="s">
        <v>184</v>
      </c>
      <c r="G19" s="110">
        <v>6</v>
      </c>
      <c r="H19" s="179"/>
      <c r="I19" s="107"/>
      <c r="J19" s="107">
        <f t="shared" si="0"/>
        <v>0</v>
      </c>
      <c r="K19" s="107">
        <f t="shared" si="1"/>
        <v>0</v>
      </c>
      <c r="L19" s="108">
        <f t="shared" si="2"/>
        <v>0</v>
      </c>
      <c r="N19" s="156"/>
      <c r="O19" s="156"/>
      <c r="S19" s="157"/>
    </row>
    <row r="20" spans="1:19" ht="15" x14ac:dyDescent="0.25">
      <c r="A20" s="113"/>
      <c r="B20" s="178"/>
      <c r="C20" s="111"/>
      <c r="D20" s="115"/>
      <c r="E20" s="145" t="s">
        <v>244</v>
      </c>
      <c r="F20" s="111" t="s">
        <v>184</v>
      </c>
      <c r="G20" s="110">
        <v>6</v>
      </c>
      <c r="H20" s="179"/>
      <c r="I20" s="107"/>
      <c r="J20" s="107">
        <f t="shared" si="0"/>
        <v>0</v>
      </c>
      <c r="K20" s="107">
        <f t="shared" si="1"/>
        <v>0</v>
      </c>
      <c r="L20" s="108">
        <f t="shared" si="2"/>
        <v>0</v>
      </c>
      <c r="N20" s="156"/>
      <c r="O20" s="156"/>
      <c r="S20" s="157"/>
    </row>
    <row r="21" spans="1:19" ht="15" x14ac:dyDescent="0.25">
      <c r="A21" s="113"/>
      <c r="B21" s="178"/>
      <c r="C21" s="111"/>
      <c r="D21" s="115"/>
      <c r="E21" s="145"/>
      <c r="F21" s="111"/>
      <c r="G21" s="110"/>
      <c r="H21" s="179"/>
      <c r="I21" s="107"/>
      <c r="J21" s="107"/>
      <c r="K21" s="107"/>
      <c r="L21" s="108"/>
      <c r="N21" s="156"/>
      <c r="O21" s="156"/>
      <c r="S21" s="157"/>
    </row>
    <row r="22" spans="1:19" ht="15" x14ac:dyDescent="0.25">
      <c r="A22" s="113"/>
      <c r="B22" s="178"/>
      <c r="C22" s="111"/>
      <c r="D22" s="115"/>
      <c r="E22" s="180" t="s">
        <v>245</v>
      </c>
      <c r="F22" s="111"/>
      <c r="G22" s="110"/>
      <c r="H22" s="179"/>
      <c r="I22" s="107"/>
      <c r="J22" s="107"/>
      <c r="K22" s="107"/>
      <c r="L22" s="108"/>
      <c r="N22" s="156"/>
      <c r="O22" s="156"/>
      <c r="S22" s="157"/>
    </row>
    <row r="23" spans="1:19" ht="15" x14ac:dyDescent="0.25">
      <c r="A23" s="113"/>
      <c r="B23" s="178"/>
      <c r="C23" s="111"/>
      <c r="D23" s="115"/>
      <c r="E23" s="115" t="s">
        <v>246</v>
      </c>
      <c r="F23" s="111" t="s">
        <v>70</v>
      </c>
      <c r="G23" s="110">
        <v>0</v>
      </c>
      <c r="H23" s="179"/>
      <c r="I23" s="107"/>
      <c r="J23" s="107">
        <f t="shared" ref="J23:J30" si="3">H23*G23</f>
        <v>0</v>
      </c>
      <c r="K23" s="107">
        <f t="shared" ref="K23:K30" si="4">I23*G23</f>
        <v>0</v>
      </c>
      <c r="L23" s="108">
        <f t="shared" ref="L23:L30" si="5">K23+J23</f>
        <v>0</v>
      </c>
      <c r="N23" s="156"/>
      <c r="O23" s="156"/>
      <c r="S23" s="157"/>
    </row>
    <row r="24" spans="1:19" ht="15" x14ac:dyDescent="0.25">
      <c r="A24" s="113"/>
      <c r="B24" s="178"/>
      <c r="C24" s="111"/>
      <c r="D24" s="115"/>
      <c r="E24" s="115" t="s">
        <v>247</v>
      </c>
      <c r="F24" s="111" t="s">
        <v>70</v>
      </c>
      <c r="G24" s="110">
        <v>2</v>
      </c>
      <c r="H24" s="179"/>
      <c r="I24" s="107"/>
      <c r="J24" s="107">
        <f t="shared" si="3"/>
        <v>0</v>
      </c>
      <c r="K24" s="107">
        <f t="shared" si="4"/>
        <v>0</v>
      </c>
      <c r="L24" s="108">
        <f t="shared" si="5"/>
        <v>0</v>
      </c>
      <c r="N24" s="156"/>
      <c r="O24" s="156"/>
      <c r="S24" s="157"/>
    </row>
    <row r="25" spans="1:19" ht="15" x14ac:dyDescent="0.25">
      <c r="A25" s="113"/>
      <c r="B25" s="178"/>
      <c r="C25" s="111"/>
      <c r="D25" s="115"/>
      <c r="E25" s="115" t="s">
        <v>248</v>
      </c>
      <c r="F25" s="111" t="s">
        <v>70</v>
      </c>
      <c r="G25" s="110">
        <v>0</v>
      </c>
      <c r="H25" s="179"/>
      <c r="I25" s="107"/>
      <c r="J25" s="107">
        <f t="shared" si="3"/>
        <v>0</v>
      </c>
      <c r="K25" s="107">
        <f t="shared" si="4"/>
        <v>0</v>
      </c>
      <c r="L25" s="108">
        <f t="shared" si="5"/>
        <v>0</v>
      </c>
      <c r="N25" s="156"/>
      <c r="O25" s="156"/>
      <c r="S25" s="157"/>
    </row>
    <row r="26" spans="1:19" ht="15" x14ac:dyDescent="0.25">
      <c r="A26" s="113"/>
      <c r="B26" s="178"/>
      <c r="C26" s="111"/>
      <c r="D26" s="115"/>
      <c r="E26" s="115" t="s">
        <v>249</v>
      </c>
      <c r="F26" s="111" t="s">
        <v>70</v>
      </c>
      <c r="G26" s="110">
        <v>70</v>
      </c>
      <c r="H26" s="179"/>
      <c r="I26" s="107"/>
      <c r="J26" s="107">
        <f t="shared" si="3"/>
        <v>0</v>
      </c>
      <c r="K26" s="107">
        <f t="shared" si="4"/>
        <v>0</v>
      </c>
      <c r="L26" s="108">
        <f t="shared" si="5"/>
        <v>0</v>
      </c>
      <c r="N26" s="156"/>
      <c r="O26" s="156"/>
      <c r="S26" s="157"/>
    </row>
    <row r="27" spans="1:19" ht="15" x14ac:dyDescent="0.25">
      <c r="A27" s="113"/>
      <c r="B27" s="178"/>
      <c r="C27" s="111"/>
      <c r="D27" s="115"/>
      <c r="E27" s="115" t="s">
        <v>250</v>
      </c>
      <c r="F27" s="111" t="s">
        <v>70</v>
      </c>
      <c r="G27" s="110">
        <v>8</v>
      </c>
      <c r="H27" s="179"/>
      <c r="I27" s="107"/>
      <c r="J27" s="107">
        <f t="shared" si="3"/>
        <v>0</v>
      </c>
      <c r="K27" s="107">
        <f t="shared" si="4"/>
        <v>0</v>
      </c>
      <c r="L27" s="108">
        <f t="shared" si="5"/>
        <v>0</v>
      </c>
      <c r="N27" s="156"/>
      <c r="O27" s="156"/>
      <c r="S27" s="157"/>
    </row>
    <row r="28" spans="1:19" ht="15" x14ac:dyDescent="0.25">
      <c r="A28" s="113"/>
      <c r="B28" s="178"/>
      <c r="C28" s="111"/>
      <c r="D28" s="115"/>
      <c r="E28" s="115" t="s">
        <v>251</v>
      </c>
      <c r="F28" s="111" t="s">
        <v>70</v>
      </c>
      <c r="G28" s="110">
        <v>20</v>
      </c>
      <c r="H28" s="179"/>
      <c r="I28" s="107"/>
      <c r="J28" s="107">
        <f t="shared" si="3"/>
        <v>0</v>
      </c>
      <c r="K28" s="107">
        <f t="shared" si="4"/>
        <v>0</v>
      </c>
      <c r="L28" s="108">
        <f t="shared" si="5"/>
        <v>0</v>
      </c>
      <c r="N28" s="156"/>
      <c r="O28" s="156"/>
      <c r="S28" s="157"/>
    </row>
    <row r="29" spans="1:19" ht="15" x14ac:dyDescent="0.25">
      <c r="A29" s="113"/>
      <c r="B29" s="178"/>
      <c r="C29" s="111"/>
      <c r="D29" s="115"/>
      <c r="E29" s="115" t="s">
        <v>252</v>
      </c>
      <c r="F29" s="111" t="s">
        <v>70</v>
      </c>
      <c r="G29" s="110">
        <v>20</v>
      </c>
      <c r="H29" s="179"/>
      <c r="I29" s="107"/>
      <c r="J29" s="107">
        <f t="shared" si="3"/>
        <v>0</v>
      </c>
      <c r="K29" s="107">
        <f t="shared" si="4"/>
        <v>0</v>
      </c>
      <c r="L29" s="108">
        <f t="shared" si="5"/>
        <v>0</v>
      </c>
      <c r="N29" s="156"/>
      <c r="O29" s="156"/>
      <c r="S29" s="157"/>
    </row>
    <row r="30" spans="1:19" ht="15" x14ac:dyDescent="0.25">
      <c r="A30" s="113"/>
      <c r="B30" s="178"/>
      <c r="C30" s="111"/>
      <c r="D30" s="115"/>
      <c r="E30" s="115" t="s">
        <v>253</v>
      </c>
      <c r="F30" s="111" t="s">
        <v>70</v>
      </c>
      <c r="G30" s="110">
        <v>20</v>
      </c>
      <c r="H30" s="179"/>
      <c r="I30" s="107"/>
      <c r="J30" s="107">
        <f t="shared" si="3"/>
        <v>0</v>
      </c>
      <c r="K30" s="107">
        <f t="shared" si="4"/>
        <v>0</v>
      </c>
      <c r="L30" s="108">
        <f t="shared" si="5"/>
        <v>0</v>
      </c>
      <c r="N30" s="156"/>
      <c r="O30" s="156"/>
      <c r="S30" s="157"/>
    </row>
    <row r="31" spans="1:19" ht="15" x14ac:dyDescent="0.25">
      <c r="A31" s="113"/>
      <c r="B31" s="178"/>
      <c r="C31" s="111"/>
      <c r="D31" s="115"/>
      <c r="E31" s="115"/>
      <c r="F31" s="111"/>
      <c r="G31" s="110"/>
      <c r="H31" s="179"/>
      <c r="I31" s="107"/>
      <c r="J31" s="107"/>
      <c r="K31" s="107"/>
      <c r="L31" s="108"/>
      <c r="N31" s="156"/>
      <c r="O31" s="156"/>
      <c r="S31" s="157"/>
    </row>
    <row r="32" spans="1:19" ht="15" x14ac:dyDescent="0.25">
      <c r="A32" s="113"/>
      <c r="B32" s="178"/>
      <c r="C32" s="111"/>
      <c r="D32" s="115"/>
      <c r="E32" s="180" t="s">
        <v>254</v>
      </c>
      <c r="F32" s="111"/>
      <c r="G32" s="110"/>
      <c r="H32" s="179"/>
      <c r="I32" s="107"/>
      <c r="J32" s="107"/>
      <c r="K32" s="107"/>
      <c r="L32" s="108"/>
      <c r="N32" s="156"/>
      <c r="O32" s="156"/>
      <c r="S32" s="157"/>
    </row>
    <row r="33" spans="1:19" ht="15" x14ac:dyDescent="0.25">
      <c r="A33" s="113"/>
      <c r="B33" s="178"/>
      <c r="C33" s="111"/>
      <c r="D33" s="115"/>
      <c r="E33" s="115" t="s">
        <v>255</v>
      </c>
      <c r="F33" s="111" t="s">
        <v>70</v>
      </c>
      <c r="G33" s="110">
        <v>18</v>
      </c>
      <c r="H33" s="179"/>
      <c r="I33" s="107"/>
      <c r="J33" s="107">
        <f>H33*G33</f>
        <v>0</v>
      </c>
      <c r="K33" s="107">
        <f>I33*G33</f>
        <v>0</v>
      </c>
      <c r="L33" s="108">
        <f>K33+J33</f>
        <v>0</v>
      </c>
      <c r="N33" s="156"/>
      <c r="O33" s="156"/>
      <c r="S33" s="157"/>
    </row>
    <row r="34" spans="1:19" ht="15" x14ac:dyDescent="0.25">
      <c r="A34" s="113"/>
      <c r="B34" s="178"/>
      <c r="C34" s="111"/>
      <c r="D34" s="115"/>
      <c r="E34" s="115"/>
      <c r="F34" s="111"/>
      <c r="G34" s="110"/>
      <c r="H34" s="179"/>
      <c r="I34" s="107"/>
      <c r="J34" s="107"/>
      <c r="K34" s="107"/>
      <c r="L34" s="108"/>
      <c r="N34" s="156"/>
      <c r="O34" s="156"/>
      <c r="S34" s="157"/>
    </row>
    <row r="35" spans="1:19" ht="15" x14ac:dyDescent="0.25">
      <c r="A35" s="113"/>
      <c r="B35" s="178"/>
      <c r="C35" s="111"/>
      <c r="D35" s="115"/>
      <c r="E35" s="183" t="s">
        <v>256</v>
      </c>
      <c r="F35" s="184" t="s">
        <v>70</v>
      </c>
      <c r="G35" s="185">
        <v>2</v>
      </c>
      <c r="H35" s="179"/>
      <c r="I35" s="107"/>
      <c r="J35" s="107">
        <f>H35*G35</f>
        <v>0</v>
      </c>
      <c r="K35" s="107">
        <f>I35*G35</f>
        <v>0</v>
      </c>
      <c r="L35" s="108">
        <f>K35+J35</f>
        <v>0</v>
      </c>
      <c r="N35" s="156"/>
      <c r="O35" s="156"/>
      <c r="S35" s="157"/>
    </row>
    <row r="36" spans="1:19" ht="15" x14ac:dyDescent="0.25">
      <c r="A36" s="113"/>
      <c r="B36" s="178"/>
      <c r="C36" s="111"/>
      <c r="D36" s="115"/>
      <c r="E36" s="183" t="s">
        <v>257</v>
      </c>
      <c r="F36" s="184"/>
      <c r="G36" s="185"/>
      <c r="H36" s="179"/>
      <c r="I36" s="107"/>
      <c r="J36" s="107"/>
      <c r="K36" s="107"/>
      <c r="L36" s="108"/>
      <c r="N36" s="156"/>
      <c r="O36" s="156"/>
      <c r="S36" s="157"/>
    </row>
    <row r="37" spans="1:19" ht="15" x14ac:dyDescent="0.25">
      <c r="A37" s="113"/>
      <c r="B37" s="178"/>
      <c r="C37" s="111"/>
      <c r="D37" s="115"/>
      <c r="E37" s="115"/>
      <c r="F37" s="111"/>
      <c r="G37" s="110"/>
      <c r="H37" s="179"/>
      <c r="I37" s="107"/>
      <c r="J37" s="107"/>
      <c r="K37" s="107"/>
      <c r="L37" s="108"/>
      <c r="N37" s="156"/>
      <c r="O37" s="156"/>
      <c r="S37" s="157"/>
    </row>
    <row r="38" spans="1:19" ht="15" x14ac:dyDescent="0.25">
      <c r="A38" s="186"/>
      <c r="B38" s="187"/>
      <c r="C38" s="188"/>
      <c r="D38" s="189"/>
      <c r="E38" s="190" t="s">
        <v>258</v>
      </c>
      <c r="F38" s="184"/>
      <c r="G38" s="185"/>
      <c r="H38" s="191"/>
      <c r="I38" s="191"/>
      <c r="J38" s="191"/>
      <c r="K38" s="191"/>
      <c r="L38" s="192"/>
      <c r="N38" s="156"/>
      <c r="S38" s="157"/>
    </row>
    <row r="39" spans="1:19" ht="15" x14ac:dyDescent="0.25">
      <c r="A39" s="193"/>
      <c r="B39" s="178"/>
      <c r="C39" s="110" t="s">
        <v>259</v>
      </c>
      <c r="D39" s="114"/>
      <c r="E39" s="115" t="s">
        <v>260</v>
      </c>
      <c r="F39" s="184" t="s">
        <v>261</v>
      </c>
      <c r="G39" s="185">
        <v>110</v>
      </c>
      <c r="H39" s="194"/>
      <c r="I39" s="194"/>
      <c r="J39" s="107">
        <f>H39*G39</f>
        <v>0</v>
      </c>
      <c r="K39" s="107">
        <f>I39*G39</f>
        <v>0</v>
      </c>
      <c r="L39" s="108">
        <f>K39+J39</f>
        <v>0</v>
      </c>
      <c r="N39" s="156"/>
      <c r="S39" s="157"/>
    </row>
    <row r="40" spans="1:19" ht="15" x14ac:dyDescent="0.25">
      <c r="A40" s="193"/>
      <c r="B40" s="178"/>
      <c r="C40" s="110" t="s">
        <v>259</v>
      </c>
      <c r="D40" s="114"/>
      <c r="E40" s="115" t="s">
        <v>262</v>
      </c>
      <c r="F40" s="184" t="s">
        <v>261</v>
      </c>
      <c r="G40" s="185">
        <v>220</v>
      </c>
      <c r="H40" s="194"/>
      <c r="I40" s="194"/>
      <c r="J40" s="107">
        <f>H40*G40</f>
        <v>0</v>
      </c>
      <c r="K40" s="107">
        <f>I40*G40</f>
        <v>0</v>
      </c>
      <c r="L40" s="108">
        <f>K40+J40</f>
        <v>0</v>
      </c>
      <c r="N40" s="156"/>
      <c r="S40" s="157"/>
    </row>
    <row r="41" spans="1:19" ht="15" x14ac:dyDescent="0.25">
      <c r="A41" s="193"/>
      <c r="B41" s="178"/>
      <c r="C41" s="110"/>
      <c r="D41" s="114"/>
      <c r="E41" s="115"/>
      <c r="F41" s="184"/>
      <c r="G41" s="185"/>
      <c r="H41" s="194"/>
      <c r="I41" s="194"/>
      <c r="J41" s="107"/>
      <c r="K41" s="107"/>
      <c r="L41" s="108"/>
      <c r="N41" s="156"/>
      <c r="S41" s="157"/>
    </row>
    <row r="42" spans="1:19" ht="15" x14ac:dyDescent="0.25">
      <c r="A42" s="193"/>
      <c r="B42" s="178"/>
      <c r="C42" s="110"/>
      <c r="D42" s="114"/>
      <c r="E42" s="115"/>
      <c r="F42" s="184"/>
      <c r="G42" s="185"/>
      <c r="H42" s="194"/>
      <c r="I42" s="194"/>
      <c r="J42" s="107"/>
      <c r="K42" s="107"/>
      <c r="L42" s="108"/>
      <c r="N42" s="156"/>
      <c r="S42" s="157"/>
    </row>
    <row r="43" spans="1:19" ht="15" x14ac:dyDescent="0.25">
      <c r="A43" s="193"/>
      <c r="B43" s="178"/>
      <c r="C43" s="110"/>
      <c r="D43" s="114"/>
      <c r="E43" s="115"/>
      <c r="F43" s="184"/>
      <c r="G43" s="185"/>
      <c r="H43" s="194"/>
      <c r="I43" s="194"/>
      <c r="J43" s="107"/>
      <c r="K43" s="107"/>
      <c r="L43" s="108"/>
      <c r="N43" s="156"/>
      <c r="S43" s="157"/>
    </row>
    <row r="44" spans="1:19" ht="15" x14ac:dyDescent="0.25">
      <c r="A44" s="113"/>
      <c r="B44" s="178"/>
      <c r="C44" s="110"/>
      <c r="D44" s="114"/>
      <c r="E44" s="115" t="s">
        <v>263</v>
      </c>
      <c r="F44" s="184"/>
      <c r="G44" s="185"/>
      <c r="H44" s="107"/>
      <c r="I44" s="107"/>
      <c r="J44" s="107"/>
      <c r="K44" s="107"/>
      <c r="L44" s="108"/>
      <c r="N44" s="156"/>
      <c r="S44" s="157"/>
    </row>
    <row r="45" spans="1:19" ht="15" x14ac:dyDescent="0.25">
      <c r="A45" s="113"/>
      <c r="B45" s="178"/>
      <c r="C45" s="110" t="s">
        <v>264</v>
      </c>
      <c r="D45" s="114"/>
      <c r="E45" s="115" t="s">
        <v>265</v>
      </c>
      <c r="F45" s="111" t="s">
        <v>261</v>
      </c>
      <c r="G45" s="116">
        <v>4</v>
      </c>
      <c r="H45" s="107"/>
      <c r="I45" s="107"/>
      <c r="J45" s="107">
        <f t="shared" ref="J45:J51" si="6">H45*G45</f>
        <v>0</v>
      </c>
      <c r="K45" s="107">
        <f t="shared" ref="K45:K51" si="7">I45*G45</f>
        <v>0</v>
      </c>
      <c r="L45" s="108">
        <f t="shared" ref="L45:L51" si="8">K45+J45</f>
        <v>0</v>
      </c>
      <c r="N45" s="156"/>
      <c r="S45" s="157"/>
    </row>
    <row r="46" spans="1:19" ht="15" x14ac:dyDescent="0.25">
      <c r="A46" s="113"/>
      <c r="B46" s="114"/>
      <c r="C46" s="110" t="s">
        <v>264</v>
      </c>
      <c r="D46" s="115" t="s">
        <v>266</v>
      </c>
      <c r="E46" s="115" t="s">
        <v>267</v>
      </c>
      <c r="F46" s="111" t="s">
        <v>184</v>
      </c>
      <c r="G46" s="116">
        <v>6</v>
      </c>
      <c r="H46" s="107"/>
      <c r="I46" s="107"/>
      <c r="J46" s="107">
        <f t="shared" si="6"/>
        <v>0</v>
      </c>
      <c r="K46" s="107">
        <f t="shared" si="7"/>
        <v>0</v>
      </c>
      <c r="L46" s="108">
        <f t="shared" si="8"/>
        <v>0</v>
      </c>
    </row>
    <row r="47" spans="1:19" ht="15" x14ac:dyDescent="0.25">
      <c r="A47" s="113"/>
      <c r="B47" s="114"/>
      <c r="C47" s="110" t="s">
        <v>264</v>
      </c>
      <c r="D47" s="115" t="s">
        <v>268</v>
      </c>
      <c r="E47" s="115" t="s">
        <v>267</v>
      </c>
      <c r="F47" s="111" t="s">
        <v>184</v>
      </c>
      <c r="G47" s="116">
        <v>264</v>
      </c>
      <c r="H47" s="107"/>
      <c r="I47" s="107"/>
      <c r="J47" s="107">
        <f t="shared" si="6"/>
        <v>0</v>
      </c>
      <c r="K47" s="107">
        <f t="shared" si="7"/>
        <v>0</v>
      </c>
      <c r="L47" s="108">
        <f t="shared" si="8"/>
        <v>0</v>
      </c>
    </row>
    <row r="48" spans="1:19" ht="15" x14ac:dyDescent="0.25">
      <c r="A48" s="113"/>
      <c r="B48" s="114"/>
      <c r="C48" s="110" t="s">
        <v>264</v>
      </c>
      <c r="D48" s="115" t="s">
        <v>269</v>
      </c>
      <c r="E48" s="115" t="s">
        <v>267</v>
      </c>
      <c r="F48" s="111" t="s">
        <v>184</v>
      </c>
      <c r="G48" s="116">
        <v>6</v>
      </c>
      <c r="H48" s="107"/>
      <c r="I48" s="107"/>
      <c r="J48" s="107">
        <f t="shared" si="6"/>
        <v>0</v>
      </c>
      <c r="K48" s="107">
        <f t="shared" si="7"/>
        <v>0</v>
      </c>
      <c r="L48" s="108">
        <f t="shared" si="8"/>
        <v>0</v>
      </c>
    </row>
    <row r="49" spans="1:12" ht="15" x14ac:dyDescent="0.25">
      <c r="A49" s="113"/>
      <c r="B49" s="114"/>
      <c r="C49" s="110" t="s">
        <v>264</v>
      </c>
      <c r="D49" s="115" t="s">
        <v>270</v>
      </c>
      <c r="E49" s="115" t="s">
        <v>267</v>
      </c>
      <c r="F49" s="111" t="s">
        <v>184</v>
      </c>
      <c r="G49" s="116">
        <v>6</v>
      </c>
      <c r="H49" s="107"/>
      <c r="I49" s="107"/>
      <c r="J49" s="107">
        <f t="shared" si="6"/>
        <v>0</v>
      </c>
      <c r="K49" s="107">
        <f t="shared" si="7"/>
        <v>0</v>
      </c>
      <c r="L49" s="108">
        <f t="shared" si="8"/>
        <v>0</v>
      </c>
    </row>
    <row r="50" spans="1:12" ht="15" x14ac:dyDescent="0.25">
      <c r="A50" s="113"/>
      <c r="B50" s="114"/>
      <c r="C50" s="110" t="s">
        <v>264</v>
      </c>
      <c r="D50" s="115" t="s">
        <v>271</v>
      </c>
      <c r="E50" s="115" t="s">
        <v>267</v>
      </c>
      <c r="F50" s="111" t="s">
        <v>184</v>
      </c>
      <c r="G50" s="116">
        <v>6</v>
      </c>
      <c r="H50" s="107"/>
      <c r="I50" s="107"/>
      <c r="J50" s="107">
        <f t="shared" si="6"/>
        <v>0</v>
      </c>
      <c r="K50" s="107">
        <f t="shared" si="7"/>
        <v>0</v>
      </c>
      <c r="L50" s="108">
        <f t="shared" si="8"/>
        <v>0</v>
      </c>
    </row>
    <row r="51" spans="1:12" ht="15" x14ac:dyDescent="0.25">
      <c r="A51" s="113"/>
      <c r="B51" s="114"/>
      <c r="C51" s="110" t="s">
        <v>264</v>
      </c>
      <c r="D51" s="115" t="s">
        <v>272</v>
      </c>
      <c r="E51" s="115" t="s">
        <v>267</v>
      </c>
      <c r="F51" s="111" t="s">
        <v>184</v>
      </c>
      <c r="G51" s="116">
        <v>6</v>
      </c>
      <c r="H51" s="107"/>
      <c r="I51" s="107"/>
      <c r="J51" s="107">
        <f t="shared" si="6"/>
        <v>0</v>
      </c>
      <c r="K51" s="107">
        <f t="shared" si="7"/>
        <v>0</v>
      </c>
      <c r="L51" s="108">
        <f t="shared" si="8"/>
        <v>0</v>
      </c>
    </row>
    <row r="52" spans="1:12" ht="15" x14ac:dyDescent="0.25">
      <c r="A52" s="113"/>
      <c r="B52" s="114"/>
      <c r="C52" s="110"/>
      <c r="D52" s="115"/>
      <c r="E52" s="115"/>
      <c r="F52" s="111"/>
      <c r="G52" s="116"/>
      <c r="H52" s="107"/>
      <c r="I52" s="107"/>
      <c r="J52" s="107"/>
      <c r="K52" s="107"/>
      <c r="L52" s="108"/>
    </row>
    <row r="53" spans="1:12" ht="15" x14ac:dyDescent="0.25">
      <c r="A53" s="113"/>
      <c r="B53" s="114"/>
      <c r="C53" s="110" t="s">
        <v>264</v>
      </c>
      <c r="D53" s="114"/>
      <c r="E53" s="115" t="s">
        <v>273</v>
      </c>
      <c r="F53" s="111" t="s">
        <v>274</v>
      </c>
      <c r="G53" s="195">
        <v>4</v>
      </c>
      <c r="H53" s="107"/>
      <c r="I53" s="107"/>
      <c r="J53" s="107">
        <f>H53*G53</f>
        <v>0</v>
      </c>
      <c r="K53" s="107">
        <f>I53*G53</f>
        <v>0</v>
      </c>
      <c r="L53" s="108">
        <f>K53+J53</f>
        <v>0</v>
      </c>
    </row>
    <row r="54" spans="1:12" ht="15" x14ac:dyDescent="0.25">
      <c r="A54" s="97"/>
      <c r="B54" s="98"/>
      <c r="C54" s="110" t="s">
        <v>264</v>
      </c>
      <c r="D54" s="173"/>
      <c r="E54" s="115" t="s">
        <v>208</v>
      </c>
      <c r="F54" s="100" t="s">
        <v>70</v>
      </c>
      <c r="G54" s="171">
        <v>2</v>
      </c>
      <c r="H54" s="98"/>
      <c r="I54" s="98"/>
      <c r="J54" s="104">
        <f>H54*G54</f>
        <v>0</v>
      </c>
      <c r="K54" s="104">
        <f>I54*G54</f>
        <v>0</v>
      </c>
      <c r="L54" s="105">
        <f>K54+J54</f>
        <v>0</v>
      </c>
    </row>
    <row r="55" spans="1:12" ht="15" x14ac:dyDescent="0.25">
      <c r="A55" s="113"/>
      <c r="B55" s="114"/>
      <c r="C55" s="110" t="s">
        <v>264</v>
      </c>
      <c r="D55" s="114"/>
      <c r="E55" s="115" t="s">
        <v>275</v>
      </c>
      <c r="F55" s="111" t="s">
        <v>70</v>
      </c>
      <c r="G55" s="110">
        <v>10</v>
      </c>
      <c r="H55" s="107"/>
      <c r="I55" s="107"/>
      <c r="J55" s="107">
        <f>H55*G55</f>
        <v>0</v>
      </c>
      <c r="K55" s="107">
        <f>I55*G55</f>
        <v>0</v>
      </c>
      <c r="L55" s="108">
        <f>K55+J55</f>
        <v>0</v>
      </c>
    </row>
    <row r="56" spans="1:12" ht="15" x14ac:dyDescent="0.25">
      <c r="A56" s="113"/>
      <c r="B56" s="114"/>
      <c r="C56" s="110"/>
      <c r="D56" s="114"/>
      <c r="E56" s="115"/>
      <c r="F56" s="111"/>
      <c r="G56" s="110"/>
      <c r="H56" s="107"/>
      <c r="I56" s="107"/>
      <c r="J56" s="107"/>
      <c r="K56" s="107"/>
      <c r="L56" s="105"/>
    </row>
    <row r="57" spans="1:12" ht="15" x14ac:dyDescent="0.25">
      <c r="A57" s="113"/>
      <c r="B57" s="114"/>
      <c r="C57" s="110" t="s">
        <v>264</v>
      </c>
      <c r="D57" s="115" t="s">
        <v>266</v>
      </c>
      <c r="E57" s="115" t="s">
        <v>276</v>
      </c>
      <c r="F57" s="111" t="s">
        <v>70</v>
      </c>
      <c r="G57" s="116">
        <v>2</v>
      </c>
      <c r="H57" s="107"/>
      <c r="I57" s="107"/>
      <c r="J57" s="107">
        <f t="shared" ref="J57:J62" si="9">H57*G57</f>
        <v>0</v>
      </c>
      <c r="K57" s="107">
        <f t="shared" ref="K57:K62" si="10">I57*G57</f>
        <v>0</v>
      </c>
      <c r="L57" s="108">
        <f t="shared" ref="L57:L62" si="11">K57+J57</f>
        <v>0</v>
      </c>
    </row>
    <row r="58" spans="1:12" ht="15" x14ac:dyDescent="0.25">
      <c r="A58" s="113"/>
      <c r="B58" s="114"/>
      <c r="C58" s="110" t="s">
        <v>264</v>
      </c>
      <c r="D58" s="115" t="s">
        <v>277</v>
      </c>
      <c r="E58" s="115" t="s">
        <v>278</v>
      </c>
      <c r="F58" s="111" t="s">
        <v>70</v>
      </c>
      <c r="G58" s="116">
        <v>0</v>
      </c>
      <c r="H58" s="107"/>
      <c r="I58" s="107"/>
      <c r="J58" s="107">
        <f t="shared" si="9"/>
        <v>0</v>
      </c>
      <c r="K58" s="107">
        <f t="shared" si="10"/>
        <v>0</v>
      </c>
      <c r="L58" s="108">
        <f t="shared" si="11"/>
        <v>0</v>
      </c>
    </row>
    <row r="59" spans="1:12" ht="15" x14ac:dyDescent="0.25">
      <c r="A59" s="113"/>
      <c r="B59" s="114"/>
      <c r="C59" s="110" t="s">
        <v>264</v>
      </c>
      <c r="D59" s="115" t="s">
        <v>268</v>
      </c>
      <c r="E59" s="115" t="s">
        <v>279</v>
      </c>
      <c r="F59" s="111" t="s">
        <v>70</v>
      </c>
      <c r="G59" s="116">
        <f>264/3</f>
        <v>88</v>
      </c>
      <c r="H59" s="107"/>
      <c r="I59" s="107"/>
      <c r="J59" s="107">
        <f t="shared" si="9"/>
        <v>0</v>
      </c>
      <c r="K59" s="107">
        <f t="shared" si="10"/>
        <v>0</v>
      </c>
      <c r="L59" s="108">
        <f t="shared" si="11"/>
        <v>0</v>
      </c>
    </row>
    <row r="60" spans="1:12" ht="15" x14ac:dyDescent="0.25">
      <c r="A60" s="113"/>
      <c r="B60" s="114"/>
      <c r="C60" s="110" t="s">
        <v>264</v>
      </c>
      <c r="D60" s="115" t="s">
        <v>270</v>
      </c>
      <c r="E60" s="115" t="s">
        <v>280</v>
      </c>
      <c r="F60" s="111" t="s">
        <v>70</v>
      </c>
      <c r="G60" s="116">
        <v>2</v>
      </c>
      <c r="H60" s="107"/>
      <c r="I60" s="107"/>
      <c r="J60" s="107">
        <f t="shared" si="9"/>
        <v>0</v>
      </c>
      <c r="K60" s="107">
        <f t="shared" si="10"/>
        <v>0</v>
      </c>
      <c r="L60" s="108">
        <f t="shared" si="11"/>
        <v>0</v>
      </c>
    </row>
    <row r="61" spans="1:12" ht="15" x14ac:dyDescent="0.25">
      <c r="A61" s="113"/>
      <c r="B61" s="114"/>
      <c r="C61" s="110" t="s">
        <v>264</v>
      </c>
      <c r="D61" s="115" t="s">
        <v>271</v>
      </c>
      <c r="E61" s="115" t="s">
        <v>281</v>
      </c>
      <c r="F61" s="111" t="s">
        <v>70</v>
      </c>
      <c r="G61" s="116">
        <v>2</v>
      </c>
      <c r="H61" s="107"/>
      <c r="I61" s="107"/>
      <c r="J61" s="107">
        <f t="shared" si="9"/>
        <v>0</v>
      </c>
      <c r="K61" s="107">
        <f t="shared" si="10"/>
        <v>0</v>
      </c>
      <c r="L61" s="108">
        <f t="shared" si="11"/>
        <v>0</v>
      </c>
    </row>
    <row r="62" spans="1:12" ht="15" x14ac:dyDescent="0.25">
      <c r="A62" s="113"/>
      <c r="B62" s="114"/>
      <c r="C62" s="110" t="s">
        <v>264</v>
      </c>
      <c r="D62" s="115" t="s">
        <v>272</v>
      </c>
      <c r="E62" s="115" t="s">
        <v>282</v>
      </c>
      <c r="F62" s="111" t="s">
        <v>70</v>
      </c>
      <c r="G62" s="116">
        <v>2</v>
      </c>
      <c r="H62" s="107"/>
      <c r="I62" s="107"/>
      <c r="J62" s="107">
        <f t="shared" si="9"/>
        <v>0</v>
      </c>
      <c r="K62" s="107">
        <f t="shared" si="10"/>
        <v>0</v>
      </c>
      <c r="L62" s="108">
        <f t="shared" si="11"/>
        <v>0</v>
      </c>
    </row>
    <row r="63" spans="1:12" ht="15" x14ac:dyDescent="0.25">
      <c r="A63" s="113"/>
      <c r="B63" s="114"/>
      <c r="C63" s="110"/>
      <c r="D63" s="115"/>
      <c r="E63" s="115"/>
      <c r="F63" s="111"/>
      <c r="G63" s="116"/>
      <c r="H63" s="107"/>
      <c r="I63" s="107"/>
      <c r="J63" s="107"/>
      <c r="K63" s="107"/>
      <c r="L63" s="108"/>
    </row>
    <row r="64" spans="1:12" ht="15" x14ac:dyDescent="0.25">
      <c r="A64" s="113"/>
      <c r="B64" s="114"/>
      <c r="C64" s="110" t="s">
        <v>283</v>
      </c>
      <c r="D64" s="115" t="s">
        <v>266</v>
      </c>
      <c r="E64" s="115" t="s">
        <v>284</v>
      </c>
      <c r="F64" s="111" t="s">
        <v>70</v>
      </c>
      <c r="G64" s="116">
        <v>2</v>
      </c>
      <c r="H64" s="107"/>
      <c r="I64" s="107"/>
      <c r="J64" s="107">
        <f t="shared" ref="J64:J69" si="12">H64*G64</f>
        <v>0</v>
      </c>
      <c r="K64" s="107">
        <f t="shared" ref="K64:K69" si="13">I64*G64</f>
        <v>0</v>
      </c>
      <c r="L64" s="108">
        <f t="shared" ref="L64:L69" si="14">K64+J64</f>
        <v>0</v>
      </c>
    </row>
    <row r="65" spans="1:19" ht="15" x14ac:dyDescent="0.25">
      <c r="A65" s="113"/>
      <c r="B65" s="114"/>
      <c r="C65" s="110" t="s">
        <v>283</v>
      </c>
      <c r="D65" s="115" t="s">
        <v>277</v>
      </c>
      <c r="E65" s="115" t="s">
        <v>285</v>
      </c>
      <c r="F65" s="111" t="s">
        <v>70</v>
      </c>
      <c r="G65" s="116">
        <v>0</v>
      </c>
      <c r="H65" s="107"/>
      <c r="I65" s="107"/>
      <c r="J65" s="107">
        <f t="shared" si="12"/>
        <v>0</v>
      </c>
      <c r="K65" s="107">
        <f t="shared" si="13"/>
        <v>0</v>
      </c>
      <c r="L65" s="108">
        <f t="shared" si="14"/>
        <v>0</v>
      </c>
    </row>
    <row r="66" spans="1:19" ht="15" x14ac:dyDescent="0.25">
      <c r="A66" s="113"/>
      <c r="B66" s="114"/>
      <c r="C66" s="110" t="s">
        <v>283</v>
      </c>
      <c r="D66" s="115" t="s">
        <v>268</v>
      </c>
      <c r="E66" s="115" t="s">
        <v>286</v>
      </c>
      <c r="F66" s="111" t="s">
        <v>70</v>
      </c>
      <c r="G66" s="116">
        <f>264/3</f>
        <v>88</v>
      </c>
      <c r="H66" s="107"/>
      <c r="I66" s="107"/>
      <c r="J66" s="107">
        <f t="shared" si="12"/>
        <v>0</v>
      </c>
      <c r="K66" s="107">
        <f t="shared" si="13"/>
        <v>0</v>
      </c>
      <c r="L66" s="108">
        <f t="shared" si="14"/>
        <v>0</v>
      </c>
    </row>
    <row r="67" spans="1:19" ht="15" x14ac:dyDescent="0.25">
      <c r="A67" s="113"/>
      <c r="B67" s="114"/>
      <c r="C67" s="110" t="s">
        <v>283</v>
      </c>
      <c r="D67" s="115" t="s">
        <v>270</v>
      </c>
      <c r="E67" s="115" t="s">
        <v>287</v>
      </c>
      <c r="F67" s="111" t="s">
        <v>70</v>
      </c>
      <c r="G67" s="116">
        <v>2</v>
      </c>
      <c r="H67" s="107"/>
      <c r="I67" s="107"/>
      <c r="J67" s="107">
        <f t="shared" si="12"/>
        <v>0</v>
      </c>
      <c r="K67" s="107">
        <f t="shared" si="13"/>
        <v>0</v>
      </c>
      <c r="L67" s="108">
        <f t="shared" si="14"/>
        <v>0</v>
      </c>
    </row>
    <row r="68" spans="1:19" ht="15" x14ac:dyDescent="0.25">
      <c r="A68" s="113"/>
      <c r="B68" s="114"/>
      <c r="C68" s="110" t="s">
        <v>283</v>
      </c>
      <c r="D68" s="115" t="s">
        <v>271</v>
      </c>
      <c r="E68" s="115" t="s">
        <v>288</v>
      </c>
      <c r="F68" s="111" t="s">
        <v>70</v>
      </c>
      <c r="G68" s="116">
        <v>2</v>
      </c>
      <c r="H68" s="107"/>
      <c r="I68" s="107"/>
      <c r="J68" s="107">
        <f t="shared" si="12"/>
        <v>0</v>
      </c>
      <c r="K68" s="107">
        <f t="shared" si="13"/>
        <v>0</v>
      </c>
      <c r="L68" s="108">
        <f t="shared" si="14"/>
        <v>0</v>
      </c>
    </row>
    <row r="69" spans="1:19" ht="15" x14ac:dyDescent="0.25">
      <c r="A69" s="113"/>
      <c r="B69" s="114"/>
      <c r="C69" s="110" t="s">
        <v>283</v>
      </c>
      <c r="D69" s="115" t="s">
        <v>272</v>
      </c>
      <c r="E69" s="115" t="s">
        <v>289</v>
      </c>
      <c r="F69" s="111" t="s">
        <v>70</v>
      </c>
      <c r="G69" s="116">
        <v>2</v>
      </c>
      <c r="H69" s="107"/>
      <c r="I69" s="107"/>
      <c r="J69" s="107">
        <f t="shared" si="12"/>
        <v>0</v>
      </c>
      <c r="K69" s="107">
        <f t="shared" si="13"/>
        <v>0</v>
      </c>
      <c r="L69" s="108">
        <f t="shared" si="14"/>
        <v>0</v>
      </c>
    </row>
    <row r="70" spans="1:19" ht="15" x14ac:dyDescent="0.25">
      <c r="A70" s="113"/>
      <c r="B70" s="178"/>
      <c r="C70" s="111"/>
      <c r="D70" s="115"/>
      <c r="E70" s="115"/>
      <c r="F70" s="111"/>
      <c r="G70" s="116"/>
      <c r="H70" s="179"/>
      <c r="I70" s="107"/>
      <c r="J70" s="107"/>
      <c r="K70" s="107"/>
      <c r="L70" s="108"/>
      <c r="N70" s="156"/>
      <c r="O70" s="156"/>
      <c r="S70" s="157"/>
    </row>
    <row r="71" spans="1:19" ht="15" x14ac:dyDescent="0.25">
      <c r="A71" s="113"/>
      <c r="B71" s="178"/>
      <c r="C71" s="111"/>
      <c r="D71" s="115"/>
      <c r="E71" s="115" t="s">
        <v>290</v>
      </c>
      <c r="F71" s="111" t="s">
        <v>184</v>
      </c>
      <c r="G71" s="110">
        <v>80</v>
      </c>
      <c r="H71" s="107"/>
      <c r="I71" s="107"/>
      <c r="J71" s="107">
        <f>H71*G71</f>
        <v>0</v>
      </c>
      <c r="K71" s="107">
        <f>I71*G71</f>
        <v>0</v>
      </c>
      <c r="L71" s="108">
        <f>K71+J71</f>
        <v>0</v>
      </c>
      <c r="N71" s="156"/>
      <c r="O71" s="156"/>
      <c r="S71" s="157"/>
    </row>
    <row r="72" spans="1:19" ht="15" x14ac:dyDescent="0.25">
      <c r="A72" s="113"/>
      <c r="B72" s="178"/>
      <c r="C72" s="111"/>
      <c r="D72" s="115"/>
      <c r="E72" s="115" t="s">
        <v>291</v>
      </c>
      <c r="F72" s="111" t="s">
        <v>184</v>
      </c>
      <c r="G72" s="110">
        <v>80</v>
      </c>
      <c r="H72" s="179"/>
      <c r="I72" s="107"/>
      <c r="J72" s="107">
        <f>H72*G72</f>
        <v>0</v>
      </c>
      <c r="K72" s="107">
        <f>I72*G72</f>
        <v>0</v>
      </c>
      <c r="L72" s="108">
        <f>K72+J72</f>
        <v>0</v>
      </c>
      <c r="N72" s="156"/>
      <c r="O72" s="156"/>
      <c r="S72" s="157"/>
    </row>
    <row r="73" spans="1:19" ht="15" x14ac:dyDescent="0.25">
      <c r="A73" s="113"/>
      <c r="B73" s="178"/>
      <c r="C73" s="111"/>
      <c r="D73" s="115"/>
      <c r="E73" s="115"/>
      <c r="F73" s="111"/>
      <c r="G73" s="110"/>
      <c r="H73" s="179"/>
      <c r="I73" s="107"/>
      <c r="J73" s="107"/>
      <c r="K73" s="107"/>
      <c r="L73" s="108"/>
      <c r="N73" s="156"/>
      <c r="O73" s="156"/>
      <c r="S73" s="157"/>
    </row>
    <row r="74" spans="1:19" ht="15" x14ac:dyDescent="0.25">
      <c r="A74" s="97"/>
      <c r="B74" s="114"/>
      <c r="C74" s="114"/>
      <c r="D74" s="114"/>
      <c r="E74" s="196" t="s">
        <v>292</v>
      </c>
      <c r="F74" s="100"/>
      <c r="G74" s="197"/>
      <c r="H74" s="107"/>
      <c r="I74" s="107"/>
      <c r="J74" s="107"/>
      <c r="K74" s="104"/>
      <c r="L74" s="105"/>
    </row>
    <row r="75" spans="1:19" ht="15" x14ac:dyDescent="0.25">
      <c r="A75" s="113"/>
      <c r="B75" s="178"/>
      <c r="C75" s="115"/>
      <c r="D75" s="115"/>
      <c r="E75" s="98" t="s">
        <v>293</v>
      </c>
      <c r="F75" s="100" t="s">
        <v>184</v>
      </c>
      <c r="G75" s="197">
        <v>24</v>
      </c>
      <c r="H75" s="107"/>
      <c r="I75" s="107"/>
      <c r="J75" s="107">
        <f t="shared" ref="J75:J80" si="15">H75*G75</f>
        <v>0</v>
      </c>
      <c r="K75" s="107">
        <f t="shared" ref="K75:K80" si="16">I75*G75</f>
        <v>0</v>
      </c>
      <c r="L75" s="105">
        <f t="shared" ref="L75:L80" si="17">K75+J75</f>
        <v>0</v>
      </c>
      <c r="N75" s="156"/>
      <c r="O75" s="156"/>
      <c r="S75" s="157"/>
    </row>
    <row r="76" spans="1:19" ht="15" x14ac:dyDescent="0.25">
      <c r="A76" s="113"/>
      <c r="B76" s="178"/>
      <c r="C76" s="115"/>
      <c r="D76" s="115"/>
      <c r="E76" s="98" t="s">
        <v>294</v>
      </c>
      <c r="F76" s="100" t="s">
        <v>261</v>
      </c>
      <c r="G76" s="197">
        <v>12</v>
      </c>
      <c r="H76" s="107"/>
      <c r="I76" s="107"/>
      <c r="J76" s="107">
        <f t="shared" si="15"/>
        <v>0</v>
      </c>
      <c r="K76" s="107">
        <f t="shared" si="16"/>
        <v>0</v>
      </c>
      <c r="L76" s="105">
        <f t="shared" si="17"/>
        <v>0</v>
      </c>
      <c r="N76" s="156"/>
      <c r="O76" s="156"/>
      <c r="S76" s="157"/>
    </row>
    <row r="77" spans="1:19" ht="15" x14ac:dyDescent="0.25">
      <c r="A77" s="113"/>
      <c r="B77" s="178"/>
      <c r="C77" s="115"/>
      <c r="D77" s="115"/>
      <c r="E77" s="98" t="s">
        <v>295</v>
      </c>
      <c r="F77" s="100" t="s">
        <v>261</v>
      </c>
      <c r="G77" s="197">
        <v>12</v>
      </c>
      <c r="H77" s="107"/>
      <c r="I77" s="107"/>
      <c r="J77" s="107">
        <f t="shared" si="15"/>
        <v>0</v>
      </c>
      <c r="K77" s="107">
        <f t="shared" si="16"/>
        <v>0</v>
      </c>
      <c r="L77" s="105">
        <f t="shared" si="17"/>
        <v>0</v>
      </c>
      <c r="N77" s="156"/>
      <c r="O77" s="156"/>
      <c r="S77" s="157"/>
    </row>
    <row r="78" spans="1:19" ht="15" x14ac:dyDescent="0.25">
      <c r="A78" s="113"/>
      <c r="B78" s="178"/>
      <c r="C78" s="115"/>
      <c r="D78" s="115"/>
      <c r="E78" s="98" t="s">
        <v>296</v>
      </c>
      <c r="F78" s="100" t="s">
        <v>70</v>
      </c>
      <c r="G78" s="197">
        <v>20</v>
      </c>
      <c r="H78" s="107"/>
      <c r="I78" s="107"/>
      <c r="J78" s="107">
        <f t="shared" si="15"/>
        <v>0</v>
      </c>
      <c r="K78" s="107">
        <f t="shared" si="16"/>
        <v>0</v>
      </c>
      <c r="L78" s="105">
        <f t="shared" si="17"/>
        <v>0</v>
      </c>
      <c r="N78" s="156"/>
      <c r="O78" s="156"/>
      <c r="S78" s="157"/>
    </row>
    <row r="79" spans="1:19" ht="15" x14ac:dyDescent="0.25">
      <c r="A79" s="113"/>
      <c r="B79" s="178"/>
      <c r="C79" s="115"/>
      <c r="D79" s="115"/>
      <c r="E79" s="98" t="s">
        <v>297</v>
      </c>
      <c r="F79" s="100" t="s">
        <v>70</v>
      </c>
      <c r="G79" s="197">
        <v>19</v>
      </c>
      <c r="H79" s="107"/>
      <c r="I79" s="107"/>
      <c r="J79" s="107">
        <f t="shared" si="15"/>
        <v>0</v>
      </c>
      <c r="K79" s="107">
        <f t="shared" si="16"/>
        <v>0</v>
      </c>
      <c r="L79" s="105">
        <f t="shared" si="17"/>
        <v>0</v>
      </c>
      <c r="N79" s="156"/>
      <c r="O79" s="156"/>
      <c r="S79" s="157"/>
    </row>
    <row r="80" spans="1:19" ht="15" x14ac:dyDescent="0.25">
      <c r="A80" s="113"/>
      <c r="B80" s="178"/>
      <c r="C80" s="115"/>
      <c r="D80" s="115"/>
      <c r="E80" s="98" t="s">
        <v>298</v>
      </c>
      <c r="F80" s="100" t="s">
        <v>216</v>
      </c>
      <c r="G80" s="197">
        <v>30</v>
      </c>
      <c r="H80" s="107"/>
      <c r="I80" s="107"/>
      <c r="J80" s="107">
        <f t="shared" si="15"/>
        <v>0</v>
      </c>
      <c r="K80" s="107">
        <f t="shared" si="16"/>
        <v>0</v>
      </c>
      <c r="L80" s="105">
        <f t="shared" si="17"/>
        <v>0</v>
      </c>
      <c r="N80" s="156"/>
      <c r="O80" s="156"/>
      <c r="S80" s="157"/>
    </row>
    <row r="81" spans="1:19" ht="15" x14ac:dyDescent="0.25">
      <c r="A81" s="113"/>
      <c r="B81" s="178"/>
      <c r="C81" s="115"/>
      <c r="D81" s="115"/>
      <c r="E81" s="45"/>
      <c r="F81" s="100"/>
      <c r="G81" s="197"/>
      <c r="H81" s="107"/>
      <c r="I81" s="107"/>
      <c r="J81" s="107"/>
      <c r="K81" s="107"/>
      <c r="L81" s="105"/>
      <c r="N81" s="156"/>
      <c r="O81" s="156"/>
      <c r="S81" s="157"/>
    </row>
    <row r="82" spans="1:19" ht="15" x14ac:dyDescent="0.25">
      <c r="A82" s="113"/>
      <c r="B82" s="178"/>
      <c r="C82" s="111"/>
      <c r="D82" s="115"/>
      <c r="E82" s="115"/>
      <c r="F82" s="111"/>
      <c r="G82" s="110"/>
      <c r="H82" s="179"/>
      <c r="I82" s="107"/>
      <c r="J82" s="107"/>
      <c r="K82" s="107"/>
      <c r="L82" s="108"/>
      <c r="N82" s="156"/>
      <c r="O82" s="156"/>
      <c r="S82" s="157"/>
    </row>
    <row r="83" spans="1:19" ht="15" x14ac:dyDescent="0.25">
      <c r="A83" s="198"/>
      <c r="B83" s="199"/>
      <c r="C83" s="200"/>
      <c r="D83" s="201"/>
      <c r="E83" s="199"/>
      <c r="F83" s="202" t="s">
        <v>65</v>
      </c>
      <c r="G83" s="202"/>
      <c r="H83" s="202"/>
      <c r="I83" s="202"/>
      <c r="J83" s="203">
        <f>SUM(J9:J81)</f>
        <v>0</v>
      </c>
      <c r="K83" s="204">
        <f>SUM(K9:K81)</f>
        <v>0</v>
      </c>
      <c r="L83" s="205">
        <f>SUM(L9:L81)</f>
        <v>0</v>
      </c>
    </row>
  </sheetData>
  <mergeCells count="8">
    <mergeCell ref="B7:B8"/>
    <mergeCell ref="H7:I7"/>
    <mergeCell ref="J7:K7"/>
    <mergeCell ref="C1:I1"/>
    <mergeCell ref="C2:I2"/>
    <mergeCell ref="C3:I3"/>
    <mergeCell ref="C4:I4"/>
    <mergeCell ref="C5:I5"/>
  </mergeCells>
  <pageMargins left="0.31527777777777799" right="0.31527777777777799" top="0.35416666666666702" bottom="0.52083333333333304" header="0.51180555555555496" footer="0.35416666666666702"/>
  <pageSetup paperSize="9" firstPageNumber="0" fitToHeight="0" orientation="landscape" horizontalDpi="300" verticalDpi="300"/>
  <headerFooter>
    <oddFooter>&amp;C&amp;"Calibri,Regular"&amp;12Upozornenie: Výkaz, výmer slúži ako podklad pre výberové konanie. Za konecnú špecifikáciu a ponuku odberatelovi zodpovedá dodávatel ponuky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57"/>
  <sheetViews>
    <sheetView zoomScale="65" zoomScaleNormal="65" workbookViewId="0">
      <selection activeCell="L6" sqref="L6"/>
    </sheetView>
  </sheetViews>
  <sheetFormatPr defaultRowHeight="14.25" x14ac:dyDescent="0.2"/>
  <cols>
    <col min="1" max="1" width="11.5"/>
    <col min="2" max="2" width="3.25" customWidth="1"/>
    <col min="3" max="3" width="33.375" customWidth="1"/>
    <col min="4" max="4" width="14.625" customWidth="1"/>
    <col min="5" max="5" width="63.5" customWidth="1"/>
    <col min="6" max="6" width="12.75" customWidth="1"/>
    <col min="7" max="7" width="8.375" customWidth="1"/>
    <col min="8" max="8" width="9.625" customWidth="1"/>
    <col min="9" max="9" width="11.625" customWidth="1"/>
    <col min="10" max="10" width="33.125" customWidth="1"/>
    <col min="11" max="11" width="11.625" customWidth="1"/>
    <col min="12" max="12" width="16.625" customWidth="1"/>
    <col min="13" max="1025" width="8.625" customWidth="1"/>
  </cols>
  <sheetData>
    <row r="1" spans="1:19" ht="15" x14ac:dyDescent="0.25">
      <c r="A1" s="67" t="s">
        <v>0</v>
      </c>
      <c r="B1" s="68"/>
      <c r="C1" s="5" t="s">
        <v>1</v>
      </c>
      <c r="D1" s="5"/>
      <c r="E1" s="5"/>
      <c r="F1" s="5"/>
      <c r="G1" s="5"/>
      <c r="H1" s="5"/>
      <c r="I1" s="5"/>
      <c r="J1" s="69"/>
      <c r="K1" s="70"/>
      <c r="L1" s="71"/>
    </row>
    <row r="2" spans="1:19" ht="13.9" customHeight="1" x14ac:dyDescent="0.25">
      <c r="A2" s="20" t="s">
        <v>3</v>
      </c>
      <c r="B2" s="72"/>
      <c r="C2" s="10" t="s">
        <v>4</v>
      </c>
      <c r="D2" s="10"/>
      <c r="E2" s="10"/>
      <c r="F2" s="10"/>
      <c r="G2" s="10"/>
      <c r="H2" s="10"/>
      <c r="I2" s="10"/>
      <c r="J2" s="20"/>
      <c r="K2" s="45"/>
      <c r="L2" s="46"/>
    </row>
    <row r="3" spans="1:19" ht="15" x14ac:dyDescent="0.25">
      <c r="A3" s="20" t="s">
        <v>7</v>
      </c>
      <c r="B3" s="72"/>
      <c r="C3" s="9" t="s">
        <v>8</v>
      </c>
      <c r="D3" s="9"/>
      <c r="E3" s="9"/>
      <c r="F3" s="9"/>
      <c r="G3" s="9"/>
      <c r="H3" s="9"/>
      <c r="I3" s="9"/>
      <c r="J3" s="73" t="s">
        <v>5</v>
      </c>
      <c r="K3" s="74"/>
      <c r="L3" s="72"/>
    </row>
    <row r="4" spans="1:19" ht="15" x14ac:dyDescent="0.25">
      <c r="A4" s="20" t="s">
        <v>10</v>
      </c>
      <c r="B4" s="72"/>
      <c r="C4" s="9" t="s">
        <v>11</v>
      </c>
      <c r="D4" s="9"/>
      <c r="E4" s="9"/>
      <c r="F4" s="9"/>
      <c r="G4" s="9"/>
      <c r="H4" s="9"/>
      <c r="I4" s="9"/>
      <c r="J4" s="20"/>
      <c r="K4" s="21"/>
      <c r="L4" s="72"/>
    </row>
    <row r="5" spans="1:19" ht="15" x14ac:dyDescent="0.25">
      <c r="A5" s="20" t="s">
        <v>30</v>
      </c>
      <c r="B5" s="72"/>
      <c r="C5" s="4" t="s">
        <v>31</v>
      </c>
      <c r="D5" s="4"/>
      <c r="E5" s="4"/>
      <c r="F5" s="4"/>
      <c r="G5" s="4"/>
      <c r="H5" s="4"/>
      <c r="I5" s="4"/>
      <c r="J5" s="20"/>
      <c r="K5" s="21"/>
      <c r="L5" s="72"/>
    </row>
    <row r="6" spans="1:19" ht="15" x14ac:dyDescent="0.25">
      <c r="A6" s="75" t="s">
        <v>32</v>
      </c>
      <c r="B6" s="76"/>
      <c r="C6" s="77" t="s">
        <v>22</v>
      </c>
      <c r="D6" s="78"/>
      <c r="E6" s="79"/>
      <c r="F6" s="80"/>
      <c r="G6" s="80"/>
      <c r="H6" s="78"/>
      <c r="I6" s="78"/>
      <c r="J6" s="81" t="s">
        <v>9</v>
      </c>
      <c r="K6" s="82"/>
      <c r="L6" s="83"/>
    </row>
    <row r="7" spans="1:19" ht="24" customHeight="1" x14ac:dyDescent="0.25">
      <c r="A7" s="84"/>
      <c r="B7" s="3" t="s">
        <v>34</v>
      </c>
      <c r="C7" s="85" t="s">
        <v>35</v>
      </c>
      <c r="D7" s="85" t="s">
        <v>36</v>
      </c>
      <c r="E7" s="86"/>
      <c r="F7" s="85"/>
      <c r="G7" s="85"/>
      <c r="H7" s="2" t="s">
        <v>37</v>
      </c>
      <c r="I7" s="2"/>
      <c r="J7" s="1" t="s">
        <v>38</v>
      </c>
      <c r="K7" s="1"/>
      <c r="L7" s="87" t="s">
        <v>39</v>
      </c>
    </row>
    <row r="8" spans="1:19" ht="15" x14ac:dyDescent="0.25">
      <c r="A8" s="88"/>
      <c r="B8" s="3"/>
      <c r="C8" s="89" t="s">
        <v>40</v>
      </c>
      <c r="D8" s="89" t="s">
        <v>41</v>
      </c>
      <c r="E8" s="90" t="s">
        <v>42</v>
      </c>
      <c r="F8" s="89" t="s">
        <v>43</v>
      </c>
      <c r="G8" s="89" t="s">
        <v>44</v>
      </c>
      <c r="H8" s="91" t="s">
        <v>45</v>
      </c>
      <c r="I8" s="91" t="s">
        <v>46</v>
      </c>
      <c r="J8" s="91" t="s">
        <v>45</v>
      </c>
      <c r="K8" s="91" t="s">
        <v>46</v>
      </c>
      <c r="L8" s="92" t="s">
        <v>47</v>
      </c>
    </row>
    <row r="9" spans="1:19" ht="15" x14ac:dyDescent="0.25">
      <c r="A9" s="113"/>
      <c r="B9" s="178"/>
      <c r="C9" s="111"/>
      <c r="D9" s="115"/>
      <c r="E9" s="180" t="s">
        <v>299</v>
      </c>
      <c r="F9" s="111"/>
      <c r="G9" s="110"/>
      <c r="H9" s="179"/>
      <c r="I9" s="107"/>
      <c r="J9" s="107"/>
      <c r="K9" s="107"/>
      <c r="L9" s="108"/>
      <c r="N9" s="156"/>
      <c r="O9" s="156"/>
      <c r="S9" s="157"/>
    </row>
    <row r="10" spans="1:19" ht="75" x14ac:dyDescent="0.25">
      <c r="A10" s="113"/>
      <c r="B10" s="178"/>
      <c r="C10" s="111"/>
      <c r="D10" s="115"/>
      <c r="E10" s="181" t="s">
        <v>300</v>
      </c>
      <c r="F10" s="111"/>
      <c r="G10" s="110"/>
      <c r="H10" s="179"/>
      <c r="I10" s="107"/>
      <c r="J10" s="107"/>
      <c r="K10" s="107"/>
      <c r="L10" s="108"/>
      <c r="N10" s="156"/>
      <c r="O10" s="156"/>
      <c r="S10" s="157"/>
    </row>
    <row r="11" spans="1:19" ht="15" x14ac:dyDescent="0.25">
      <c r="A11" s="113"/>
      <c r="B11" s="178"/>
      <c r="C11" s="111"/>
      <c r="D11" s="115"/>
      <c r="E11" s="115"/>
      <c r="F11" s="111"/>
      <c r="G11" s="110"/>
      <c r="H11" s="179"/>
      <c r="I11" s="107"/>
      <c r="J11" s="107"/>
      <c r="K11" s="107"/>
      <c r="L11" s="108"/>
      <c r="N11" s="156"/>
      <c r="O11" s="156"/>
      <c r="S11" s="157"/>
    </row>
    <row r="12" spans="1:19" ht="15" x14ac:dyDescent="0.25">
      <c r="A12" s="113"/>
      <c r="B12" s="178"/>
      <c r="C12" s="111"/>
      <c r="D12" s="115"/>
      <c r="E12" s="180" t="s">
        <v>301</v>
      </c>
      <c r="F12" s="111"/>
      <c r="G12" s="110"/>
      <c r="H12" s="179"/>
      <c r="I12" s="107"/>
      <c r="J12" s="107"/>
      <c r="K12" s="107"/>
      <c r="L12" s="108"/>
      <c r="N12" s="156"/>
      <c r="O12" s="156"/>
      <c r="S12" s="157"/>
    </row>
    <row r="13" spans="1:19" ht="15" x14ac:dyDescent="0.25">
      <c r="A13" s="113"/>
      <c r="B13" s="178"/>
      <c r="C13" s="111"/>
      <c r="D13" s="115"/>
      <c r="E13" s="115" t="s">
        <v>302</v>
      </c>
      <c r="F13" s="111"/>
      <c r="G13" s="110"/>
      <c r="H13" s="179"/>
      <c r="I13" s="107"/>
      <c r="J13" s="107"/>
      <c r="K13" s="107"/>
      <c r="L13" s="108"/>
      <c r="N13" s="156"/>
      <c r="O13" s="156"/>
      <c r="S13" s="157"/>
    </row>
    <row r="14" spans="1:19" ht="15" x14ac:dyDescent="0.25">
      <c r="A14" s="113"/>
      <c r="B14" s="178"/>
      <c r="C14" s="111" t="s">
        <v>132</v>
      </c>
      <c r="D14" s="115" t="s">
        <v>303</v>
      </c>
      <c r="E14" s="182" t="s">
        <v>304</v>
      </c>
      <c r="F14" s="111" t="s">
        <v>70</v>
      </c>
      <c r="G14" s="110">
        <v>0</v>
      </c>
      <c r="H14" s="179"/>
      <c r="I14" s="107"/>
      <c r="J14" s="107">
        <f>H14*G14</f>
        <v>0</v>
      </c>
      <c r="K14" s="107">
        <f>I14*G14</f>
        <v>0</v>
      </c>
      <c r="L14" s="108">
        <f>K14+J14</f>
        <v>0</v>
      </c>
      <c r="N14" s="156"/>
      <c r="O14" s="156"/>
      <c r="S14" s="157"/>
    </row>
    <row r="15" spans="1:19" ht="15" x14ac:dyDescent="0.25">
      <c r="A15" s="113"/>
      <c r="B15" s="178"/>
      <c r="C15" s="111"/>
      <c r="D15" s="115"/>
      <c r="E15" s="182" t="s">
        <v>238</v>
      </c>
      <c r="F15" s="111" t="s">
        <v>70</v>
      </c>
      <c r="G15" s="110">
        <v>1</v>
      </c>
      <c r="H15" s="179"/>
      <c r="I15" s="107"/>
      <c r="J15" s="107">
        <f>H15*G15</f>
        <v>0</v>
      </c>
      <c r="K15" s="107">
        <f>I15*G15</f>
        <v>0</v>
      </c>
      <c r="L15" s="108">
        <f>K15+J15</f>
        <v>0</v>
      </c>
      <c r="N15" s="156"/>
      <c r="O15" s="156"/>
      <c r="S15" s="157"/>
    </row>
    <row r="16" spans="1:19" ht="15" x14ac:dyDescent="0.25">
      <c r="A16" s="113"/>
      <c r="B16" s="178"/>
      <c r="C16" s="111"/>
      <c r="D16" s="115"/>
      <c r="E16" s="182" t="s">
        <v>239</v>
      </c>
      <c r="F16" s="111" t="s">
        <v>70</v>
      </c>
      <c r="G16" s="110">
        <v>0</v>
      </c>
      <c r="H16" s="179"/>
      <c r="I16" s="107"/>
      <c r="J16" s="107">
        <f>H16*G16</f>
        <v>0</v>
      </c>
      <c r="K16" s="107">
        <f>I16*G16</f>
        <v>0</v>
      </c>
      <c r="L16" s="108">
        <f>K16+J16</f>
        <v>0</v>
      </c>
      <c r="N16" s="156"/>
      <c r="O16" s="156"/>
      <c r="S16" s="157"/>
    </row>
    <row r="17" spans="1:19" ht="15" x14ac:dyDescent="0.25">
      <c r="A17" s="113"/>
      <c r="B17" s="178"/>
      <c r="C17" s="111"/>
      <c r="D17" s="115"/>
      <c r="E17" s="182" t="s">
        <v>240</v>
      </c>
      <c r="F17" s="111" t="s">
        <v>70</v>
      </c>
      <c r="G17" s="110">
        <v>14</v>
      </c>
      <c r="H17" s="179"/>
      <c r="I17" s="107"/>
      <c r="J17" s="107">
        <f>H17*G17</f>
        <v>0</v>
      </c>
      <c r="K17" s="107">
        <f>I17*G17</f>
        <v>0</v>
      </c>
      <c r="L17" s="108">
        <f>K17+J17</f>
        <v>0</v>
      </c>
      <c r="N17" s="156"/>
      <c r="O17" s="156"/>
      <c r="S17" s="157"/>
    </row>
    <row r="18" spans="1:19" ht="15" x14ac:dyDescent="0.25">
      <c r="A18" s="113"/>
      <c r="B18" s="178"/>
      <c r="C18" s="111"/>
      <c r="D18" s="115"/>
      <c r="E18" s="145"/>
      <c r="F18" s="111"/>
      <c r="G18" s="110"/>
      <c r="H18" s="179"/>
      <c r="I18" s="107"/>
      <c r="J18" s="107"/>
      <c r="K18" s="107"/>
      <c r="L18" s="108"/>
      <c r="N18" s="156"/>
      <c r="O18" s="156"/>
      <c r="S18" s="157"/>
    </row>
    <row r="19" spans="1:19" ht="15" x14ac:dyDescent="0.25">
      <c r="A19" s="113"/>
      <c r="B19" s="178"/>
      <c r="C19" s="111" t="s">
        <v>132</v>
      </c>
      <c r="D19" s="115" t="s">
        <v>305</v>
      </c>
      <c r="E19" s="180" t="s">
        <v>306</v>
      </c>
      <c r="F19" s="111"/>
      <c r="G19" s="110"/>
      <c r="H19" s="179"/>
      <c r="I19" s="107"/>
      <c r="J19" s="107"/>
      <c r="K19" s="107"/>
      <c r="L19" s="108"/>
      <c r="N19" s="156"/>
      <c r="O19" s="156"/>
      <c r="S19" s="157"/>
    </row>
    <row r="20" spans="1:19" ht="15" x14ac:dyDescent="0.25">
      <c r="A20" s="113"/>
      <c r="B20" s="178"/>
      <c r="C20" s="111"/>
      <c r="D20" s="115"/>
      <c r="E20" s="182" t="s">
        <v>240</v>
      </c>
      <c r="F20" s="111" t="s">
        <v>70</v>
      </c>
      <c r="G20" s="110">
        <v>2</v>
      </c>
      <c r="H20" s="179"/>
      <c r="I20" s="107"/>
      <c r="J20" s="107">
        <f>H20*G20</f>
        <v>0</v>
      </c>
      <c r="K20" s="107">
        <f>I20*G20</f>
        <v>0</v>
      </c>
      <c r="L20" s="108">
        <f>K20+J20</f>
        <v>0</v>
      </c>
      <c r="N20" s="156"/>
      <c r="O20" s="156"/>
      <c r="S20" s="157"/>
    </row>
    <row r="21" spans="1:19" ht="15" x14ac:dyDescent="0.25">
      <c r="A21" s="113"/>
      <c r="B21" s="178"/>
      <c r="C21" s="111"/>
      <c r="D21" s="115"/>
      <c r="E21" s="182"/>
      <c r="F21" s="111"/>
      <c r="G21" s="110"/>
      <c r="H21" s="179"/>
      <c r="I21" s="107"/>
      <c r="J21" s="107"/>
      <c r="K21" s="107"/>
      <c r="L21" s="108"/>
      <c r="N21" s="156"/>
      <c r="O21" s="156"/>
      <c r="S21" s="157"/>
    </row>
    <row r="22" spans="1:19" ht="15" x14ac:dyDescent="0.25">
      <c r="A22" s="113"/>
      <c r="B22" s="178"/>
      <c r="C22" s="111" t="s">
        <v>132</v>
      </c>
      <c r="D22" s="115"/>
      <c r="E22" s="180" t="s">
        <v>307</v>
      </c>
      <c r="F22" s="111"/>
      <c r="G22" s="110"/>
      <c r="H22" s="179"/>
      <c r="I22" s="107"/>
      <c r="J22" s="107"/>
      <c r="K22" s="107"/>
      <c r="L22" s="108"/>
      <c r="N22" s="156"/>
      <c r="O22" s="156"/>
      <c r="S22" s="157"/>
    </row>
    <row r="23" spans="1:19" ht="15" x14ac:dyDescent="0.25">
      <c r="A23" s="113"/>
      <c r="B23" s="178"/>
      <c r="C23" s="111"/>
      <c r="D23" s="115"/>
      <c r="E23" s="182" t="s">
        <v>240</v>
      </c>
      <c r="F23" s="111" t="s">
        <v>70</v>
      </c>
      <c r="G23" s="110">
        <v>4</v>
      </c>
      <c r="H23" s="179"/>
      <c r="I23" s="107"/>
      <c r="J23" s="107">
        <f>H23*G23</f>
        <v>0</v>
      </c>
      <c r="K23" s="107">
        <f>I23*G23</f>
        <v>0</v>
      </c>
      <c r="L23" s="108">
        <f>K23+J23</f>
        <v>0</v>
      </c>
      <c r="N23" s="156"/>
      <c r="O23" s="156"/>
      <c r="S23" s="157"/>
    </row>
    <row r="24" spans="1:19" ht="15" x14ac:dyDescent="0.25">
      <c r="A24" s="113"/>
      <c r="B24" s="178"/>
      <c r="C24" s="111"/>
      <c r="D24" s="115"/>
      <c r="E24" s="182"/>
      <c r="F24" s="111"/>
      <c r="G24" s="110"/>
      <c r="H24" s="179"/>
      <c r="I24" s="107"/>
      <c r="J24" s="107"/>
      <c r="K24" s="107"/>
      <c r="L24" s="108"/>
      <c r="N24" s="156"/>
      <c r="O24" s="156"/>
      <c r="S24" s="157"/>
    </row>
    <row r="25" spans="1:19" ht="15" x14ac:dyDescent="0.25">
      <c r="A25" s="113"/>
      <c r="B25" s="178"/>
      <c r="C25" s="111"/>
      <c r="D25" s="115"/>
      <c r="E25" s="180" t="s">
        <v>308</v>
      </c>
      <c r="F25" s="111"/>
      <c r="G25" s="110"/>
      <c r="H25" s="179"/>
      <c r="I25" s="107"/>
      <c r="J25" s="107"/>
      <c r="K25" s="107"/>
      <c r="L25" s="108"/>
      <c r="N25" s="156"/>
      <c r="O25" s="156"/>
      <c r="S25" s="157"/>
    </row>
    <row r="26" spans="1:19" ht="15" x14ac:dyDescent="0.25">
      <c r="A26" s="113"/>
      <c r="B26" s="178"/>
      <c r="C26" s="111" t="s">
        <v>132</v>
      </c>
      <c r="D26" s="30" t="s">
        <v>309</v>
      </c>
      <c r="E26" s="115" t="s">
        <v>310</v>
      </c>
      <c r="F26" s="111" t="s">
        <v>70</v>
      </c>
      <c r="G26" s="110">
        <v>2</v>
      </c>
      <c r="H26" s="179"/>
      <c r="I26" s="107"/>
      <c r="J26" s="107">
        <f>H26*G26</f>
        <v>0</v>
      </c>
      <c r="K26" s="107">
        <f>I26*G26</f>
        <v>0</v>
      </c>
      <c r="L26" s="108">
        <f>K26+J26</f>
        <v>0</v>
      </c>
      <c r="N26" s="156"/>
      <c r="O26" s="156"/>
      <c r="S26" s="157"/>
    </row>
    <row r="27" spans="1:19" ht="15" x14ac:dyDescent="0.25">
      <c r="A27" s="113"/>
      <c r="B27" s="178"/>
      <c r="C27" s="111"/>
      <c r="D27" s="115"/>
      <c r="E27" s="115" t="s">
        <v>311</v>
      </c>
      <c r="F27" s="111" t="s">
        <v>70</v>
      </c>
      <c r="G27" s="110">
        <v>2</v>
      </c>
      <c r="H27" s="179"/>
      <c r="I27" s="107"/>
      <c r="J27" s="107">
        <f>H27*G27</f>
        <v>0</v>
      </c>
      <c r="K27" s="107">
        <f>I27*G27</f>
        <v>0</v>
      </c>
      <c r="L27" s="108">
        <f>K27+J27</f>
        <v>0</v>
      </c>
      <c r="N27" s="156"/>
      <c r="O27" s="156"/>
      <c r="S27" s="157"/>
    </row>
    <row r="28" spans="1:19" ht="15" x14ac:dyDescent="0.25">
      <c r="A28" s="113"/>
      <c r="B28" s="178"/>
      <c r="C28" s="111"/>
      <c r="D28" s="115"/>
      <c r="E28" s="115"/>
      <c r="F28" s="111"/>
      <c r="G28" s="110"/>
      <c r="H28" s="179"/>
      <c r="I28" s="107"/>
      <c r="J28" s="107"/>
      <c r="K28" s="107"/>
      <c r="L28" s="108"/>
      <c r="N28" s="156"/>
      <c r="O28" s="156"/>
      <c r="S28" s="157"/>
    </row>
    <row r="29" spans="1:19" ht="15" x14ac:dyDescent="0.25">
      <c r="A29" s="113"/>
      <c r="B29" s="178"/>
      <c r="C29" s="111"/>
      <c r="D29" s="115"/>
      <c r="E29" s="206" t="s">
        <v>312</v>
      </c>
      <c r="F29" s="111"/>
      <c r="G29" s="110"/>
      <c r="H29" s="179"/>
      <c r="I29" s="107"/>
      <c r="J29" s="107"/>
      <c r="K29" s="107"/>
      <c r="L29" s="108"/>
      <c r="N29" s="156"/>
      <c r="O29" s="156"/>
      <c r="S29" s="157"/>
    </row>
    <row r="30" spans="1:19" ht="15" x14ac:dyDescent="0.25">
      <c r="A30" s="113"/>
      <c r="B30" s="178"/>
      <c r="C30" s="111"/>
      <c r="D30" s="115"/>
      <c r="E30" s="182" t="s">
        <v>313</v>
      </c>
      <c r="F30" s="111" t="s">
        <v>70</v>
      </c>
      <c r="G30" s="110">
        <v>1</v>
      </c>
      <c r="H30" s="179"/>
      <c r="I30" s="107"/>
      <c r="J30" s="107">
        <f>H30*G30</f>
        <v>0</v>
      </c>
      <c r="K30" s="107">
        <f>I30*G30</f>
        <v>0</v>
      </c>
      <c r="L30" s="108">
        <f>K30+J30</f>
        <v>0</v>
      </c>
      <c r="N30" s="156"/>
      <c r="O30" s="156"/>
      <c r="S30" s="157"/>
    </row>
    <row r="31" spans="1:19" ht="15" x14ac:dyDescent="0.25">
      <c r="A31" s="113"/>
      <c r="B31" s="178"/>
      <c r="C31" s="111"/>
      <c r="D31" s="115"/>
      <c r="E31" s="182" t="s">
        <v>314</v>
      </c>
      <c r="F31" s="111" t="s">
        <v>70</v>
      </c>
      <c r="G31" s="110">
        <v>1</v>
      </c>
      <c r="H31" s="179"/>
      <c r="I31" s="107"/>
      <c r="J31" s="107">
        <f>H31*G31</f>
        <v>0</v>
      </c>
      <c r="K31" s="107">
        <f>I31*G31</f>
        <v>0</v>
      </c>
      <c r="L31" s="108">
        <f>K31+J31</f>
        <v>0</v>
      </c>
      <c r="N31" s="156"/>
      <c r="O31" s="156"/>
      <c r="S31" s="157"/>
    </row>
    <row r="32" spans="1:19" ht="15" x14ac:dyDescent="0.25">
      <c r="A32" s="113"/>
      <c r="B32" s="178"/>
      <c r="C32" s="111"/>
      <c r="D32" s="115"/>
      <c r="E32" s="182" t="s">
        <v>315</v>
      </c>
      <c r="F32" s="111" t="s">
        <v>70</v>
      </c>
      <c r="G32" s="110">
        <v>7</v>
      </c>
      <c r="H32" s="179"/>
      <c r="I32" s="107"/>
      <c r="J32" s="107">
        <f>H32*G32</f>
        <v>0</v>
      </c>
      <c r="K32" s="107">
        <f>I32*G32</f>
        <v>0</v>
      </c>
      <c r="L32" s="108">
        <f>K32+J32</f>
        <v>0</v>
      </c>
      <c r="N32" s="156"/>
      <c r="O32" s="156"/>
      <c r="S32" s="157"/>
    </row>
    <row r="33" spans="1:19" ht="15" x14ac:dyDescent="0.25">
      <c r="A33" s="113"/>
      <c r="B33" s="178"/>
      <c r="C33" s="111" t="s">
        <v>149</v>
      </c>
      <c r="D33" s="115" t="s">
        <v>316</v>
      </c>
      <c r="E33" s="182" t="s">
        <v>317</v>
      </c>
      <c r="F33" s="111" t="s">
        <v>70</v>
      </c>
      <c r="G33" s="110">
        <v>4</v>
      </c>
      <c r="H33" s="179"/>
      <c r="I33" s="107"/>
      <c r="J33" s="107">
        <f>H33*G33</f>
        <v>0</v>
      </c>
      <c r="K33" s="107">
        <f>I33*G33</f>
        <v>0</v>
      </c>
      <c r="L33" s="108">
        <f>K33+J33</f>
        <v>0</v>
      </c>
      <c r="N33" s="156"/>
      <c r="O33" s="156"/>
      <c r="S33" s="157"/>
    </row>
    <row r="34" spans="1:19" ht="15" x14ac:dyDescent="0.25">
      <c r="A34" s="113"/>
      <c r="B34" s="178"/>
      <c r="C34" s="111"/>
      <c r="D34" s="115"/>
      <c r="E34" s="182"/>
      <c r="F34" s="111"/>
      <c r="G34" s="110"/>
      <c r="H34" s="179"/>
      <c r="I34" s="107"/>
      <c r="J34" s="107"/>
      <c r="K34" s="107"/>
      <c r="L34" s="108"/>
      <c r="N34" s="156"/>
      <c r="O34" s="156"/>
      <c r="S34" s="157"/>
    </row>
    <row r="35" spans="1:19" ht="15" x14ac:dyDescent="0.25">
      <c r="A35" s="113"/>
      <c r="B35" s="178"/>
      <c r="C35" s="111"/>
      <c r="D35" s="115"/>
      <c r="E35" s="206" t="s">
        <v>318</v>
      </c>
      <c r="F35" s="111"/>
      <c r="G35" s="110"/>
      <c r="H35" s="179"/>
      <c r="I35" s="107"/>
      <c r="J35" s="107"/>
      <c r="K35" s="107"/>
      <c r="L35" s="108"/>
      <c r="N35" s="156"/>
      <c r="O35" s="156"/>
      <c r="S35" s="157"/>
    </row>
    <row r="36" spans="1:19" ht="15" x14ac:dyDescent="0.25">
      <c r="A36" s="113"/>
      <c r="B36" s="178"/>
      <c r="C36" s="111"/>
      <c r="D36" s="115"/>
      <c r="E36" s="182" t="s">
        <v>238</v>
      </c>
      <c r="F36" s="111" t="s">
        <v>70</v>
      </c>
      <c r="G36" s="110">
        <v>1</v>
      </c>
      <c r="H36" s="179"/>
      <c r="I36" s="107"/>
      <c r="J36" s="107">
        <f>H36*G36</f>
        <v>0</v>
      </c>
      <c r="K36" s="107">
        <f>I36*G36</f>
        <v>0</v>
      </c>
      <c r="L36" s="108">
        <f>K36+J36</f>
        <v>0</v>
      </c>
      <c r="N36" s="156"/>
      <c r="O36" s="156"/>
      <c r="S36" s="157"/>
    </row>
    <row r="37" spans="1:19" ht="15" x14ac:dyDescent="0.25">
      <c r="A37" s="113"/>
      <c r="B37" s="178"/>
      <c r="C37" s="111"/>
      <c r="D37" s="115"/>
      <c r="E37" s="182" t="s">
        <v>240</v>
      </c>
      <c r="F37" s="111" t="s">
        <v>70</v>
      </c>
      <c r="G37" s="110">
        <v>28</v>
      </c>
      <c r="H37" s="179"/>
      <c r="I37" s="107"/>
      <c r="J37" s="107">
        <f>H37*G37</f>
        <v>0</v>
      </c>
      <c r="K37" s="107">
        <f>I37*G37</f>
        <v>0</v>
      </c>
      <c r="L37" s="108">
        <f>K37+J37</f>
        <v>0</v>
      </c>
      <c r="N37" s="156"/>
      <c r="O37" s="156"/>
      <c r="S37" s="157"/>
    </row>
    <row r="38" spans="1:19" ht="15" x14ac:dyDescent="0.25">
      <c r="A38" s="113"/>
      <c r="B38" s="178"/>
      <c r="C38" s="111"/>
      <c r="D38" s="115"/>
      <c r="E38" s="182" t="s">
        <v>241</v>
      </c>
      <c r="F38" s="111" t="s">
        <v>70</v>
      </c>
      <c r="G38" s="110">
        <v>4</v>
      </c>
      <c r="H38" s="179"/>
      <c r="I38" s="107"/>
      <c r="J38" s="107">
        <f>H38*G38</f>
        <v>0</v>
      </c>
      <c r="K38" s="107">
        <f>I38*G38</f>
        <v>0</v>
      </c>
      <c r="L38" s="108">
        <f>K38+J38</f>
        <v>0</v>
      </c>
      <c r="N38" s="156"/>
      <c r="O38" s="156"/>
      <c r="S38" s="157"/>
    </row>
    <row r="39" spans="1:19" ht="15" x14ac:dyDescent="0.25">
      <c r="A39" s="113"/>
      <c r="B39" s="207"/>
      <c r="C39" s="110"/>
      <c r="D39" s="208"/>
      <c r="E39" s="183"/>
      <c r="F39" s="184"/>
      <c r="G39" s="185"/>
      <c r="H39" s="179"/>
      <c r="I39" s="107"/>
      <c r="J39" s="107"/>
      <c r="K39" s="107"/>
      <c r="L39" s="108"/>
      <c r="N39" s="156"/>
      <c r="O39" s="156"/>
      <c r="S39" s="157"/>
    </row>
    <row r="40" spans="1:19" ht="15" x14ac:dyDescent="0.25">
      <c r="A40" s="113"/>
      <c r="B40" s="207"/>
      <c r="C40" s="110"/>
      <c r="D40" s="208"/>
      <c r="E40" s="190" t="s">
        <v>319</v>
      </c>
      <c r="F40" s="184"/>
      <c r="G40" s="185"/>
      <c r="H40" s="179"/>
      <c r="I40" s="107"/>
      <c r="J40" s="107"/>
      <c r="K40" s="107"/>
      <c r="L40" s="108"/>
      <c r="N40" s="156"/>
      <c r="O40" s="156"/>
      <c r="S40" s="157"/>
    </row>
    <row r="41" spans="1:19" ht="15" x14ac:dyDescent="0.25">
      <c r="A41" s="113"/>
      <c r="B41" s="178"/>
      <c r="C41" s="111"/>
      <c r="D41" s="115"/>
      <c r="E41" s="182" t="s">
        <v>238</v>
      </c>
      <c r="F41" s="111" t="s">
        <v>70</v>
      </c>
      <c r="G41" s="110">
        <v>4</v>
      </c>
      <c r="H41" s="179"/>
      <c r="I41" s="107"/>
      <c r="J41" s="107">
        <f>H41*G41</f>
        <v>0</v>
      </c>
      <c r="K41" s="107">
        <f>I41*G41</f>
        <v>0</v>
      </c>
      <c r="L41" s="108">
        <f>K41+J41</f>
        <v>0</v>
      </c>
      <c r="N41" s="156"/>
      <c r="O41" s="156"/>
      <c r="S41" s="157"/>
    </row>
    <row r="42" spans="1:19" ht="15" x14ac:dyDescent="0.25">
      <c r="A42" s="113"/>
      <c r="B42" s="178"/>
      <c r="C42" s="111"/>
      <c r="D42" s="115"/>
      <c r="E42" s="182"/>
      <c r="F42" s="111"/>
      <c r="G42" s="110"/>
      <c r="H42" s="179"/>
      <c r="I42" s="107"/>
      <c r="J42" s="107"/>
      <c r="K42" s="107"/>
      <c r="L42" s="108"/>
      <c r="N42" s="156"/>
      <c r="O42" s="156"/>
      <c r="S42" s="157"/>
    </row>
    <row r="43" spans="1:19" ht="15" x14ac:dyDescent="0.25">
      <c r="A43" s="113"/>
      <c r="B43" s="207"/>
      <c r="C43" s="110" t="s">
        <v>320</v>
      </c>
      <c r="D43" s="208" t="s">
        <v>321</v>
      </c>
      <c r="E43" s="183" t="s">
        <v>322</v>
      </c>
      <c r="F43" s="184" t="s">
        <v>70</v>
      </c>
      <c r="G43" s="185">
        <v>8</v>
      </c>
      <c r="H43" s="179"/>
      <c r="I43" s="107"/>
      <c r="J43" s="107">
        <f>H43*G43</f>
        <v>0</v>
      </c>
      <c r="K43" s="107"/>
      <c r="L43" s="108"/>
      <c r="N43" s="156"/>
      <c r="O43" s="156"/>
      <c r="S43" s="157"/>
    </row>
    <row r="44" spans="1:19" ht="15" x14ac:dyDescent="0.25">
      <c r="A44" s="113"/>
      <c r="B44" s="209"/>
      <c r="C44" s="110" t="s">
        <v>323</v>
      </c>
      <c r="D44" s="208" t="s">
        <v>324</v>
      </c>
      <c r="E44" s="183" t="s">
        <v>325</v>
      </c>
      <c r="F44" s="184" t="s">
        <v>70</v>
      </c>
      <c r="G44" s="185">
        <v>8</v>
      </c>
      <c r="H44" s="179"/>
      <c r="I44" s="107"/>
      <c r="J44" s="107">
        <f>H44*G44</f>
        <v>0</v>
      </c>
      <c r="K44" s="107">
        <f>I44*G44</f>
        <v>0</v>
      </c>
      <c r="L44" s="108">
        <f>K44+J44</f>
        <v>0</v>
      </c>
      <c r="N44" s="156"/>
      <c r="O44" s="156"/>
      <c r="S44" s="157"/>
    </row>
    <row r="45" spans="1:19" ht="15" x14ac:dyDescent="0.25">
      <c r="A45" s="113"/>
      <c r="B45" s="209"/>
      <c r="C45" s="110" t="s">
        <v>323</v>
      </c>
      <c r="D45" s="208" t="s">
        <v>326</v>
      </c>
      <c r="E45" s="183" t="s">
        <v>327</v>
      </c>
      <c r="F45" s="184" t="s">
        <v>70</v>
      </c>
      <c r="G45" s="185">
        <v>8</v>
      </c>
      <c r="H45" s="179"/>
      <c r="I45" s="107"/>
      <c r="J45" s="107">
        <f>H45*G45</f>
        <v>0</v>
      </c>
      <c r="K45" s="107">
        <f>I45*G45</f>
        <v>0</v>
      </c>
      <c r="L45" s="108">
        <f>K45+J45</f>
        <v>0</v>
      </c>
      <c r="N45" s="156"/>
      <c r="O45" s="156"/>
      <c r="S45" s="157"/>
    </row>
    <row r="46" spans="1:19" ht="15" x14ac:dyDescent="0.25">
      <c r="A46" s="113"/>
      <c r="B46" s="209"/>
      <c r="C46" s="185"/>
      <c r="D46" s="208"/>
      <c r="E46" s="183"/>
      <c r="F46" s="184"/>
      <c r="G46" s="185"/>
      <c r="H46" s="179"/>
      <c r="I46" s="107"/>
      <c r="J46" s="107"/>
      <c r="K46" s="107"/>
      <c r="L46" s="108"/>
      <c r="N46" s="156"/>
      <c r="O46" s="156"/>
      <c r="S46" s="157"/>
    </row>
    <row r="47" spans="1:19" ht="15" x14ac:dyDescent="0.25">
      <c r="A47" s="113"/>
      <c r="B47" s="207"/>
      <c r="C47" s="110" t="s">
        <v>323</v>
      </c>
      <c r="D47" s="208" t="s">
        <v>328</v>
      </c>
      <c r="E47" s="183" t="s">
        <v>329</v>
      </c>
      <c r="F47" s="184" t="s">
        <v>70</v>
      </c>
      <c r="G47" s="185">
        <v>8</v>
      </c>
      <c r="H47" s="179"/>
      <c r="I47" s="107"/>
      <c r="J47" s="107">
        <f>H47*G47</f>
        <v>0</v>
      </c>
      <c r="K47" s="107">
        <f>I47*G47</f>
        <v>0</v>
      </c>
      <c r="L47" s="108">
        <f>K47+J47</f>
        <v>0</v>
      </c>
      <c r="N47" s="156"/>
      <c r="O47" s="156"/>
      <c r="S47" s="157"/>
    </row>
    <row r="48" spans="1:19" ht="15" x14ac:dyDescent="0.25">
      <c r="A48" s="113"/>
      <c r="B48" s="187"/>
      <c r="C48" s="188"/>
      <c r="D48" s="189"/>
      <c r="E48" s="183" t="s">
        <v>330</v>
      </c>
      <c r="F48" s="184" t="s">
        <v>70</v>
      </c>
      <c r="G48" s="185">
        <v>8</v>
      </c>
      <c r="H48" s="179"/>
      <c r="I48" s="107"/>
      <c r="J48" s="107">
        <f>H48*G48</f>
        <v>0</v>
      </c>
      <c r="K48" s="107">
        <f>I48*G48</f>
        <v>0</v>
      </c>
      <c r="L48" s="108">
        <f>K48+J48</f>
        <v>0</v>
      </c>
      <c r="N48" s="156"/>
      <c r="O48" s="156"/>
      <c r="S48" s="157"/>
    </row>
    <row r="49" spans="1:19" ht="15" x14ac:dyDescent="0.25">
      <c r="A49" s="113"/>
      <c r="B49" s="187"/>
      <c r="C49" s="188"/>
      <c r="D49" s="189"/>
      <c r="E49" s="183" t="s">
        <v>331</v>
      </c>
      <c r="F49" s="184" t="s">
        <v>70</v>
      </c>
      <c r="G49" s="185">
        <v>8</v>
      </c>
      <c r="H49" s="179"/>
      <c r="I49" s="107"/>
      <c r="J49" s="107">
        <f>H49*G49</f>
        <v>0</v>
      </c>
      <c r="K49" s="107">
        <f>I49*G49</f>
        <v>0</v>
      </c>
      <c r="L49" s="108">
        <f>K49+J49</f>
        <v>0</v>
      </c>
      <c r="N49" s="156"/>
      <c r="O49" s="156"/>
      <c r="S49" s="157"/>
    </row>
    <row r="50" spans="1:19" ht="15" x14ac:dyDescent="0.25">
      <c r="A50" s="113"/>
      <c r="B50" s="178"/>
      <c r="C50" s="111"/>
      <c r="D50" s="115"/>
      <c r="E50" s="115"/>
      <c r="F50" s="111"/>
      <c r="G50" s="110"/>
      <c r="H50" s="179"/>
      <c r="I50" s="107"/>
      <c r="J50" s="107"/>
      <c r="K50" s="107"/>
      <c r="L50" s="108"/>
      <c r="N50" s="156"/>
      <c r="O50" s="156"/>
      <c r="S50" s="157"/>
    </row>
    <row r="51" spans="1:19" ht="15" x14ac:dyDescent="0.25">
      <c r="A51" s="113"/>
      <c r="B51" s="178"/>
      <c r="C51" s="111"/>
      <c r="D51" s="115"/>
      <c r="E51" s="183" t="s">
        <v>256</v>
      </c>
      <c r="F51" s="184" t="s">
        <v>70</v>
      </c>
      <c r="G51" s="185">
        <v>2</v>
      </c>
      <c r="H51" s="179"/>
      <c r="I51" s="107"/>
      <c r="J51" s="107">
        <f>H51*G51</f>
        <v>0</v>
      </c>
      <c r="K51" s="107">
        <f>I51*G51</f>
        <v>0</v>
      </c>
      <c r="L51" s="108">
        <f>K51+J51</f>
        <v>0</v>
      </c>
      <c r="N51" s="156"/>
      <c r="O51" s="156"/>
      <c r="S51" s="157"/>
    </row>
    <row r="52" spans="1:19" ht="15" x14ac:dyDescent="0.25">
      <c r="A52" s="113"/>
      <c r="B52" s="178"/>
      <c r="C52" s="111"/>
      <c r="D52" s="115"/>
      <c r="E52" s="183" t="s">
        <v>257</v>
      </c>
      <c r="F52" s="184"/>
      <c r="G52" s="185"/>
      <c r="H52" s="179"/>
      <c r="I52" s="107"/>
      <c r="J52" s="107"/>
      <c r="K52" s="107"/>
      <c r="L52" s="108"/>
      <c r="N52" s="156"/>
      <c r="O52" s="156"/>
      <c r="S52" s="157"/>
    </row>
    <row r="53" spans="1:19" ht="15" x14ac:dyDescent="0.25">
      <c r="A53" s="113"/>
      <c r="B53" s="178"/>
      <c r="C53" s="111"/>
      <c r="D53" s="115"/>
      <c r="E53" s="183"/>
      <c r="F53" s="184"/>
      <c r="G53" s="185"/>
      <c r="H53" s="179"/>
      <c r="I53" s="107"/>
      <c r="J53" s="107"/>
      <c r="K53" s="107"/>
      <c r="L53" s="108"/>
      <c r="N53" s="156"/>
      <c r="O53" s="156"/>
      <c r="S53" s="157"/>
    </row>
    <row r="54" spans="1:19" ht="15" x14ac:dyDescent="0.25">
      <c r="A54" s="193"/>
      <c r="B54" s="178"/>
      <c r="C54" s="110" t="s">
        <v>332</v>
      </c>
      <c r="D54" s="114"/>
      <c r="E54" s="115" t="s">
        <v>333</v>
      </c>
      <c r="F54" s="184" t="s">
        <v>70</v>
      </c>
      <c r="G54" s="185">
        <v>1</v>
      </c>
      <c r="H54" s="179"/>
      <c r="I54" s="107"/>
      <c r="J54" s="107">
        <f>H54*G54</f>
        <v>0</v>
      </c>
      <c r="K54" s="107">
        <f>I54*G54</f>
        <v>0</v>
      </c>
      <c r="L54" s="108">
        <f>K54+J54</f>
        <v>0</v>
      </c>
      <c r="N54" s="156"/>
      <c r="S54" s="157"/>
    </row>
    <row r="55" spans="1:19" ht="15" x14ac:dyDescent="0.25">
      <c r="A55" s="113"/>
      <c r="B55" s="178"/>
      <c r="C55" s="111"/>
      <c r="D55" s="115"/>
      <c r="E55" s="183"/>
      <c r="F55" s="184"/>
      <c r="G55" s="185"/>
      <c r="H55" s="179"/>
      <c r="I55" s="107"/>
      <c r="J55" s="107"/>
      <c r="K55" s="107"/>
      <c r="L55" s="108"/>
      <c r="N55" s="156"/>
      <c r="O55" s="156"/>
      <c r="S55" s="157"/>
    </row>
    <row r="56" spans="1:19" ht="15" x14ac:dyDescent="0.25">
      <c r="A56" s="193"/>
      <c r="B56" s="178"/>
      <c r="C56" s="110"/>
      <c r="D56" s="114"/>
      <c r="E56" s="115"/>
      <c r="F56" s="184"/>
      <c r="G56" s="185"/>
      <c r="H56" s="179"/>
      <c r="I56" s="107"/>
      <c r="J56" s="107"/>
      <c r="K56" s="107"/>
      <c r="L56" s="108"/>
      <c r="N56" s="156"/>
      <c r="S56" s="157"/>
    </row>
    <row r="57" spans="1:19" ht="15" x14ac:dyDescent="0.25">
      <c r="A57" s="198"/>
      <c r="B57" s="199"/>
      <c r="C57" s="200"/>
      <c r="D57" s="201"/>
      <c r="E57" s="199"/>
      <c r="F57" s="202" t="s">
        <v>65</v>
      </c>
      <c r="G57" s="202"/>
      <c r="H57" s="202"/>
      <c r="I57" s="202"/>
      <c r="J57" s="203">
        <f>SUM(J9:J52)</f>
        <v>0</v>
      </c>
      <c r="K57" s="204">
        <f>SUM(K9:K52)</f>
        <v>0</v>
      </c>
      <c r="L57" s="205">
        <f>SUM(L9:L52)</f>
        <v>0</v>
      </c>
    </row>
  </sheetData>
  <mergeCells count="8">
    <mergeCell ref="B7:B8"/>
    <mergeCell ref="H7:I7"/>
    <mergeCell ref="J7:K7"/>
    <mergeCell ref="C1:I1"/>
    <mergeCell ref="C2:I2"/>
    <mergeCell ref="C3:I3"/>
    <mergeCell ref="C4:I4"/>
    <mergeCell ref="C5:I5"/>
  </mergeCells>
  <pageMargins left="0.31527777777777799" right="0.31527777777777799" top="0.35416666666666702" bottom="0.52083333333333304" header="0.51180555555555496" footer="0.35416666666666702"/>
  <pageSetup paperSize="9" firstPageNumber="0" fitToHeight="0" orientation="landscape" horizontalDpi="300" verticalDpi="300"/>
  <headerFooter>
    <oddFooter>&amp;C&amp;"Calibri,Regular"&amp;12Upozornenie: Výkaz, výmer slúži ako podklad pre výberové konanie. Za konecnú špecifikáciu a ponuku odberatelovi zodpovedá dodávatel ponuky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18"/>
  <sheetViews>
    <sheetView zoomScale="65" zoomScaleNormal="65" workbookViewId="0">
      <selection activeCell="L6" sqref="L6"/>
    </sheetView>
  </sheetViews>
  <sheetFormatPr defaultRowHeight="14.25" x14ac:dyDescent="0.2"/>
  <cols>
    <col min="1" max="1" width="11.5"/>
    <col min="2" max="2" width="3.25" customWidth="1"/>
    <col min="3" max="3" width="35.625" customWidth="1"/>
    <col min="4" max="4" width="11.25" customWidth="1"/>
    <col min="5" max="5" width="38.125" customWidth="1"/>
    <col min="6" max="6" width="12.75" customWidth="1"/>
    <col min="7" max="7" width="8.375" customWidth="1"/>
    <col min="8" max="8" width="10.75" customWidth="1"/>
    <col min="9" max="9" width="11.625" customWidth="1"/>
    <col min="10" max="10" width="36" customWidth="1"/>
    <col min="11" max="11" width="11.625" customWidth="1"/>
    <col min="12" max="12" width="18.875" customWidth="1"/>
    <col min="13" max="1025" width="8.625" customWidth="1"/>
  </cols>
  <sheetData>
    <row r="1" spans="1:22" ht="15" x14ac:dyDescent="0.25">
      <c r="A1" s="67" t="s">
        <v>0</v>
      </c>
      <c r="B1" s="68"/>
      <c r="C1" s="5" t="s">
        <v>1</v>
      </c>
      <c r="D1" s="5"/>
      <c r="E1" s="5"/>
      <c r="F1" s="5"/>
      <c r="G1" s="5"/>
      <c r="H1" s="5"/>
      <c r="I1" s="5"/>
      <c r="J1" s="69"/>
      <c r="K1" s="70"/>
      <c r="L1" s="71"/>
    </row>
    <row r="2" spans="1:22" ht="13.9" customHeight="1" x14ac:dyDescent="0.25">
      <c r="A2" s="20" t="s">
        <v>3</v>
      </c>
      <c r="B2" s="72"/>
      <c r="C2" s="10" t="s">
        <v>4</v>
      </c>
      <c r="D2" s="10"/>
      <c r="E2" s="10"/>
      <c r="F2" s="10"/>
      <c r="G2" s="10"/>
      <c r="H2" s="10"/>
      <c r="I2" s="10"/>
      <c r="J2" s="20"/>
      <c r="K2" s="45"/>
      <c r="L2" s="46"/>
    </row>
    <row r="3" spans="1:22" ht="15" x14ac:dyDescent="0.25">
      <c r="A3" s="20" t="s">
        <v>7</v>
      </c>
      <c r="B3" s="72"/>
      <c r="C3" s="9" t="s">
        <v>8</v>
      </c>
      <c r="D3" s="9"/>
      <c r="E3" s="9"/>
      <c r="F3" s="9"/>
      <c r="G3" s="9"/>
      <c r="H3" s="9"/>
      <c r="I3" s="9"/>
      <c r="J3" s="73" t="s">
        <v>5</v>
      </c>
      <c r="K3" s="74"/>
      <c r="L3" s="72"/>
    </row>
    <row r="4" spans="1:22" ht="15" x14ac:dyDescent="0.25">
      <c r="A4" s="20" t="s">
        <v>10</v>
      </c>
      <c r="B4" s="72"/>
      <c r="C4" s="9" t="s">
        <v>11</v>
      </c>
      <c r="D4" s="9"/>
      <c r="E4" s="9"/>
      <c r="F4" s="9"/>
      <c r="G4" s="9"/>
      <c r="H4" s="9"/>
      <c r="I4" s="9"/>
      <c r="J4" s="20"/>
      <c r="K4" s="21"/>
      <c r="L4" s="72"/>
    </row>
    <row r="5" spans="1:22" ht="15" x14ac:dyDescent="0.25">
      <c r="A5" s="20" t="s">
        <v>30</v>
      </c>
      <c r="B5" s="72"/>
      <c r="C5" s="4" t="s">
        <v>31</v>
      </c>
      <c r="D5" s="4"/>
      <c r="E5" s="4"/>
      <c r="F5" s="4"/>
      <c r="G5" s="4"/>
      <c r="H5" s="4"/>
      <c r="I5" s="4"/>
      <c r="J5" s="20"/>
      <c r="K5" s="21"/>
      <c r="L5" s="72"/>
    </row>
    <row r="6" spans="1:22" ht="15" x14ac:dyDescent="0.25">
      <c r="A6" s="75" t="s">
        <v>32</v>
      </c>
      <c r="B6" s="76"/>
      <c r="C6" s="77" t="s">
        <v>334</v>
      </c>
      <c r="D6" s="78"/>
      <c r="E6" s="79"/>
      <c r="F6" s="80"/>
      <c r="G6" s="80"/>
      <c r="H6" s="78"/>
      <c r="I6" s="78"/>
      <c r="J6" s="81" t="s">
        <v>9</v>
      </c>
      <c r="K6" s="82"/>
      <c r="L6" s="83"/>
    </row>
    <row r="7" spans="1:22" ht="24" customHeight="1" x14ac:dyDescent="0.25">
      <c r="A7" s="84"/>
      <c r="B7" s="3" t="s">
        <v>34</v>
      </c>
      <c r="C7" s="85" t="s">
        <v>35</v>
      </c>
      <c r="D7" s="85" t="s">
        <v>36</v>
      </c>
      <c r="E7" s="86"/>
      <c r="F7" s="85"/>
      <c r="G7" s="85"/>
      <c r="H7" s="2" t="s">
        <v>37</v>
      </c>
      <c r="I7" s="2"/>
      <c r="J7" s="1" t="s">
        <v>38</v>
      </c>
      <c r="K7" s="1"/>
      <c r="L7" s="87" t="s">
        <v>39</v>
      </c>
    </row>
    <row r="8" spans="1:22" ht="15" x14ac:dyDescent="0.25">
      <c r="A8" s="88"/>
      <c r="B8" s="3"/>
      <c r="C8" s="89" t="s">
        <v>40</v>
      </c>
      <c r="D8" s="89" t="s">
        <v>41</v>
      </c>
      <c r="E8" s="90" t="s">
        <v>42</v>
      </c>
      <c r="F8" s="89" t="s">
        <v>43</v>
      </c>
      <c r="G8" s="89" t="s">
        <v>44</v>
      </c>
      <c r="H8" s="91" t="s">
        <v>45</v>
      </c>
      <c r="I8" s="91" t="s">
        <v>46</v>
      </c>
      <c r="J8" s="91" t="s">
        <v>45</v>
      </c>
      <c r="K8" s="91" t="s">
        <v>46</v>
      </c>
      <c r="L8" s="92" t="s">
        <v>47</v>
      </c>
    </row>
    <row r="9" spans="1:22" ht="15" x14ac:dyDescent="0.25">
      <c r="A9" s="128"/>
      <c r="B9" s="210"/>
      <c r="C9" s="211"/>
      <c r="D9" s="212"/>
      <c r="E9" s="212"/>
      <c r="F9" s="213"/>
      <c r="G9" s="132"/>
      <c r="H9" s="213"/>
      <c r="I9" s="214"/>
      <c r="J9" s="210"/>
      <c r="K9" s="215"/>
      <c r="L9" s="216"/>
      <c r="M9" s="136"/>
      <c r="N9" s="155"/>
      <c r="O9" s="155"/>
      <c r="P9" s="155"/>
      <c r="Q9" s="136"/>
      <c r="R9" s="136"/>
      <c r="S9" s="155"/>
      <c r="T9" s="136"/>
      <c r="U9" s="136"/>
      <c r="V9" s="136"/>
    </row>
    <row r="10" spans="1:22" ht="15" x14ac:dyDescent="0.25">
      <c r="A10" s="113"/>
      <c r="B10" s="178"/>
      <c r="C10" s="111"/>
      <c r="D10" s="115"/>
      <c r="E10" s="217" t="s">
        <v>335</v>
      </c>
      <c r="F10" s="111" t="s">
        <v>48</v>
      </c>
      <c r="G10" s="110">
        <v>1</v>
      </c>
      <c r="H10" s="179"/>
      <c r="I10" s="179"/>
      <c r="J10" s="104">
        <f t="shared" ref="J10:J15" si="0">H10*G10</f>
        <v>0</v>
      </c>
      <c r="K10" s="104">
        <f t="shared" ref="K10:K15" si="1">I10*G10</f>
        <v>0</v>
      </c>
      <c r="L10" s="105">
        <f t="shared" ref="L10:L15" si="2">K10+J10</f>
        <v>0</v>
      </c>
      <c r="M10" s="136"/>
      <c r="N10" s="154"/>
      <c r="O10" s="154"/>
      <c r="P10" s="136"/>
      <c r="Q10" s="136"/>
      <c r="R10" s="136"/>
      <c r="S10" s="155"/>
      <c r="T10" s="136"/>
      <c r="U10" s="136"/>
      <c r="V10" s="136"/>
    </row>
    <row r="11" spans="1:22" ht="15" x14ac:dyDescent="0.25">
      <c r="A11" s="113"/>
      <c r="B11" s="178"/>
      <c r="C11" s="111"/>
      <c r="D11" s="115"/>
      <c r="E11" s="217" t="s">
        <v>336</v>
      </c>
      <c r="F11" s="111" t="s">
        <v>48</v>
      </c>
      <c r="G11" s="110">
        <v>1</v>
      </c>
      <c r="H11" s="179"/>
      <c r="I11" s="218"/>
      <c r="J11" s="104">
        <f t="shared" si="0"/>
        <v>0</v>
      </c>
      <c r="K11" s="104">
        <f t="shared" si="1"/>
        <v>0</v>
      </c>
      <c r="L11" s="105">
        <f t="shared" si="2"/>
        <v>0</v>
      </c>
      <c r="M11" s="136"/>
      <c r="N11" s="154"/>
      <c r="O11" s="154"/>
      <c r="P11" s="136"/>
      <c r="Q11" s="136"/>
      <c r="R11" s="136"/>
      <c r="S11" s="155"/>
      <c r="T11" s="136"/>
      <c r="U11" s="136"/>
      <c r="V11" s="136"/>
    </row>
    <row r="12" spans="1:22" ht="15" x14ac:dyDescent="0.25">
      <c r="A12" s="113"/>
      <c r="B12" s="178"/>
      <c r="C12" s="111"/>
      <c r="D12" s="219"/>
      <c r="E12" s="217" t="s">
        <v>337</v>
      </c>
      <c r="F12" s="220" t="s">
        <v>48</v>
      </c>
      <c r="G12" s="110">
        <v>1</v>
      </c>
      <c r="H12" s="221"/>
      <c r="I12" s="221"/>
      <c r="J12" s="104">
        <f t="shared" si="0"/>
        <v>0</v>
      </c>
      <c r="K12" s="104">
        <f t="shared" si="1"/>
        <v>0</v>
      </c>
      <c r="L12" s="105">
        <f t="shared" si="2"/>
        <v>0</v>
      </c>
      <c r="M12" s="136"/>
      <c r="N12" s="154"/>
      <c r="O12" s="154"/>
      <c r="P12" s="136"/>
      <c r="Q12" s="136"/>
      <c r="R12" s="136"/>
      <c r="S12" s="155"/>
      <c r="T12" s="136"/>
      <c r="U12" s="136"/>
      <c r="V12" s="136"/>
    </row>
    <row r="13" spans="1:22" ht="15" x14ac:dyDescent="0.25">
      <c r="A13" s="113"/>
      <c r="B13" s="178"/>
      <c r="C13" s="111"/>
      <c r="D13" s="219"/>
      <c r="E13" s="217" t="s">
        <v>338</v>
      </c>
      <c r="F13" s="220" t="s">
        <v>48</v>
      </c>
      <c r="G13" s="110">
        <v>1</v>
      </c>
      <c r="H13" s="221"/>
      <c r="I13" s="221"/>
      <c r="J13" s="104">
        <f t="shared" si="0"/>
        <v>0</v>
      </c>
      <c r="K13" s="104">
        <f t="shared" si="1"/>
        <v>0</v>
      </c>
      <c r="L13" s="105">
        <f t="shared" si="2"/>
        <v>0</v>
      </c>
      <c r="M13" s="136"/>
      <c r="N13" s="154"/>
      <c r="O13" s="154"/>
      <c r="P13" s="136"/>
      <c r="Q13" s="136"/>
      <c r="R13" s="136"/>
      <c r="S13" s="155"/>
      <c r="T13" s="136"/>
      <c r="U13" s="136"/>
      <c r="V13" s="136"/>
    </row>
    <row r="14" spans="1:22" ht="15" x14ac:dyDescent="0.25">
      <c r="A14" s="113"/>
      <c r="B14" s="178"/>
      <c r="C14" s="111"/>
      <c r="D14" s="219"/>
      <c r="E14" s="217" t="s">
        <v>339</v>
      </c>
      <c r="F14" s="220" t="s">
        <v>48</v>
      </c>
      <c r="G14" s="110">
        <v>1</v>
      </c>
      <c r="H14" s="221"/>
      <c r="I14" s="221"/>
      <c r="J14" s="104">
        <f t="shared" si="0"/>
        <v>0</v>
      </c>
      <c r="K14" s="104">
        <f t="shared" si="1"/>
        <v>0</v>
      </c>
      <c r="L14" s="105">
        <f t="shared" si="2"/>
        <v>0</v>
      </c>
      <c r="M14" s="136"/>
      <c r="N14" s="154"/>
      <c r="O14" s="154"/>
      <c r="P14" s="136"/>
      <c r="Q14" s="136"/>
      <c r="R14" s="136"/>
      <c r="S14" s="155"/>
      <c r="T14" s="136"/>
      <c r="U14" s="136"/>
      <c r="V14" s="136"/>
    </row>
    <row r="15" spans="1:22" ht="15" x14ac:dyDescent="0.25">
      <c r="A15" s="113"/>
      <c r="B15" s="178"/>
      <c r="C15" s="111"/>
      <c r="D15" s="219"/>
      <c r="E15" s="217" t="s">
        <v>340</v>
      </c>
      <c r="F15" s="220" t="s">
        <v>48</v>
      </c>
      <c r="G15" s="110">
        <v>1</v>
      </c>
      <c r="H15" s="221"/>
      <c r="I15" s="221"/>
      <c r="J15" s="104">
        <f t="shared" si="0"/>
        <v>0</v>
      </c>
      <c r="K15" s="104">
        <f t="shared" si="1"/>
        <v>0</v>
      </c>
      <c r="L15" s="105">
        <f t="shared" si="2"/>
        <v>0</v>
      </c>
      <c r="M15" s="136"/>
      <c r="N15" s="154"/>
      <c r="O15" s="154"/>
      <c r="P15" s="136"/>
      <c r="Q15" s="136"/>
      <c r="R15" s="136"/>
      <c r="S15" s="155"/>
      <c r="T15" s="136"/>
      <c r="U15" s="136"/>
      <c r="V15" s="136"/>
    </row>
    <row r="16" spans="1:22" ht="15" x14ac:dyDescent="0.25">
      <c r="A16" s="113"/>
      <c r="B16" s="178"/>
      <c r="C16" s="111"/>
      <c r="D16" s="115"/>
      <c r="E16" s="222"/>
      <c r="F16" s="223"/>
      <c r="G16" s="221"/>
      <c r="H16" s="101"/>
      <c r="I16" s="101"/>
      <c r="J16" s="107"/>
      <c r="K16" s="107"/>
      <c r="L16" s="224"/>
      <c r="M16" s="136"/>
      <c r="N16" s="156"/>
      <c r="O16" s="156"/>
      <c r="S16" s="157"/>
    </row>
    <row r="17" spans="1:19" ht="15" x14ac:dyDescent="0.25">
      <c r="A17" s="113"/>
      <c r="B17" s="178"/>
      <c r="C17" s="111"/>
      <c r="D17" s="115"/>
      <c r="E17" s="115"/>
      <c r="F17" s="111"/>
      <c r="G17" s="110"/>
      <c r="H17" s="179"/>
      <c r="I17" s="98"/>
      <c r="J17" s="98"/>
      <c r="K17" s="107"/>
      <c r="L17" s="108"/>
      <c r="N17" s="156"/>
      <c r="O17" s="156"/>
      <c r="S17" s="157"/>
    </row>
    <row r="18" spans="1:19" ht="15" x14ac:dyDescent="0.25">
      <c r="A18" s="198"/>
      <c r="B18" s="199"/>
      <c r="C18" s="200"/>
      <c r="D18" s="201"/>
      <c r="E18" s="199"/>
      <c r="F18" s="202" t="s">
        <v>65</v>
      </c>
      <c r="G18" s="202"/>
      <c r="H18" s="202"/>
      <c r="I18" s="202"/>
      <c r="J18" s="203">
        <f>SUM(J9:J17)</f>
        <v>0</v>
      </c>
      <c r="K18" s="204">
        <f>SUM(K9:K17)</f>
        <v>0</v>
      </c>
      <c r="L18" s="205">
        <f>SUM(L9:L17)</f>
        <v>0</v>
      </c>
    </row>
  </sheetData>
  <mergeCells count="8">
    <mergeCell ref="B7:B8"/>
    <mergeCell ref="H7:I7"/>
    <mergeCell ref="J7:K7"/>
    <mergeCell ref="C1:I1"/>
    <mergeCell ref="C2:I2"/>
    <mergeCell ref="C3:I3"/>
    <mergeCell ref="C4:I4"/>
    <mergeCell ref="C5:I5"/>
  </mergeCells>
  <pageMargins left="0.31527777777777799" right="0.31527777777777799" top="0.35416666666666702" bottom="0.52083333333333304" header="0.51180555555555496" footer="0.35416666666666702"/>
  <pageSetup paperSize="9" firstPageNumber="0" fitToHeight="0" orientation="landscape" horizontalDpi="300" verticalDpi="300"/>
  <headerFooter>
    <oddFooter>&amp;C&amp;"Calibri,Regular"&amp;12Upozornenie: Výkaz, výmer slúži ako podklad pre výberové konanie. Za konecnú špecifikáciu a ponuku odberatelovi zodpovedá dodávatel ponuky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18"/>
  <sheetViews>
    <sheetView zoomScale="65" zoomScaleNormal="65" workbookViewId="0">
      <selection activeCell="L6" sqref="L6"/>
    </sheetView>
  </sheetViews>
  <sheetFormatPr defaultRowHeight="14.25" x14ac:dyDescent="0.2"/>
  <cols>
    <col min="1" max="1" width="11.5"/>
    <col min="2" max="2" width="3.25" customWidth="1"/>
    <col min="3" max="3" width="25.25" customWidth="1"/>
    <col min="4" max="4" width="11.25" customWidth="1"/>
    <col min="5" max="5" width="42.125" customWidth="1"/>
    <col min="6" max="6" width="12.75" customWidth="1"/>
    <col min="7" max="7" width="8.375" customWidth="1"/>
    <col min="8" max="8" width="14.625" customWidth="1"/>
    <col min="9" max="9" width="11.625" customWidth="1"/>
    <col min="10" max="10" width="36" customWidth="1"/>
    <col min="11" max="11" width="11.625" customWidth="1"/>
    <col min="12" max="12" width="16.625" customWidth="1"/>
    <col min="13" max="1025" width="8.625" customWidth="1"/>
  </cols>
  <sheetData>
    <row r="1" spans="1:22" ht="15" x14ac:dyDescent="0.25">
      <c r="A1" s="67" t="s">
        <v>0</v>
      </c>
      <c r="B1" s="68"/>
      <c r="C1" s="5" t="s">
        <v>1</v>
      </c>
      <c r="D1" s="5"/>
      <c r="E1" s="5"/>
      <c r="F1" s="5"/>
      <c r="G1" s="5"/>
      <c r="H1" s="5"/>
      <c r="I1" s="5"/>
      <c r="J1" s="69"/>
      <c r="K1" s="70"/>
      <c r="L1" s="71"/>
      <c r="M1" s="136"/>
      <c r="N1" s="136"/>
      <c r="O1" s="136"/>
      <c r="P1" s="136"/>
      <c r="Q1" s="136"/>
      <c r="R1" s="136"/>
      <c r="S1" s="136"/>
      <c r="T1" s="136"/>
      <c r="U1" s="136"/>
      <c r="V1" s="136"/>
    </row>
    <row r="2" spans="1:22" ht="13.9" customHeight="1" x14ac:dyDescent="0.25">
      <c r="A2" s="20" t="s">
        <v>3</v>
      </c>
      <c r="B2" s="72"/>
      <c r="C2" s="10" t="s">
        <v>4</v>
      </c>
      <c r="D2" s="10"/>
      <c r="E2" s="10"/>
      <c r="F2" s="10"/>
      <c r="G2" s="10"/>
      <c r="H2" s="10"/>
      <c r="I2" s="10"/>
      <c r="J2" s="20"/>
      <c r="K2" s="45"/>
      <c r="L2" s="46"/>
      <c r="M2" s="136"/>
      <c r="N2" s="136"/>
      <c r="O2" s="136"/>
      <c r="P2" s="136"/>
      <c r="Q2" s="136"/>
      <c r="R2" s="136"/>
      <c r="S2" s="136"/>
      <c r="T2" s="136"/>
      <c r="U2" s="136"/>
      <c r="V2" s="136"/>
    </row>
    <row r="3" spans="1:22" ht="15" x14ac:dyDescent="0.25">
      <c r="A3" s="20" t="s">
        <v>7</v>
      </c>
      <c r="B3" s="72"/>
      <c r="C3" s="9" t="s">
        <v>8</v>
      </c>
      <c r="D3" s="9"/>
      <c r="E3" s="9"/>
      <c r="F3" s="9"/>
      <c r="G3" s="9"/>
      <c r="H3" s="9"/>
      <c r="I3" s="9"/>
      <c r="J3" s="73" t="s">
        <v>5</v>
      </c>
      <c r="K3" s="74"/>
      <c r="L3" s="72"/>
      <c r="M3" s="136"/>
      <c r="N3" s="136"/>
      <c r="O3" s="136"/>
      <c r="P3" s="136"/>
      <c r="Q3" s="136"/>
      <c r="R3" s="136"/>
      <c r="S3" s="136"/>
      <c r="T3" s="136"/>
      <c r="U3" s="136"/>
      <c r="V3" s="136"/>
    </row>
    <row r="4" spans="1:22" ht="15" x14ac:dyDescent="0.25">
      <c r="A4" s="20" t="s">
        <v>10</v>
      </c>
      <c r="B4" s="72"/>
      <c r="C4" s="9" t="s">
        <v>11</v>
      </c>
      <c r="D4" s="9"/>
      <c r="E4" s="9"/>
      <c r="F4" s="9"/>
      <c r="G4" s="9"/>
      <c r="H4" s="9"/>
      <c r="I4" s="9"/>
      <c r="J4" s="20"/>
      <c r="K4" s="21"/>
      <c r="L4" s="72"/>
      <c r="M4" s="136"/>
      <c r="N4" s="136"/>
      <c r="O4" s="136"/>
      <c r="P4" s="136"/>
      <c r="Q4" s="136"/>
      <c r="R4" s="136"/>
      <c r="S4" s="136"/>
      <c r="T4" s="136"/>
      <c r="U4" s="136"/>
      <c r="V4" s="136"/>
    </row>
    <row r="5" spans="1:22" ht="15" x14ac:dyDescent="0.25">
      <c r="A5" s="20" t="s">
        <v>30</v>
      </c>
      <c r="B5" s="72"/>
      <c r="C5" s="4" t="s">
        <v>31</v>
      </c>
      <c r="D5" s="4"/>
      <c r="E5" s="4"/>
      <c r="F5" s="4"/>
      <c r="G5" s="4"/>
      <c r="H5" s="4"/>
      <c r="I5" s="4"/>
      <c r="J5" s="20"/>
      <c r="K5" s="21"/>
      <c r="L5" s="72"/>
      <c r="M5" s="136"/>
      <c r="N5" s="136"/>
      <c r="O5" s="136"/>
      <c r="P5" s="136"/>
      <c r="Q5" s="136"/>
      <c r="R5" s="136"/>
      <c r="S5" s="136"/>
      <c r="T5" s="136"/>
      <c r="U5" s="136"/>
      <c r="V5" s="136"/>
    </row>
    <row r="6" spans="1:22" ht="15" x14ac:dyDescent="0.25">
      <c r="A6" s="75" t="s">
        <v>32</v>
      </c>
      <c r="B6" s="76"/>
      <c r="C6" s="77" t="s">
        <v>341</v>
      </c>
      <c r="D6" s="78"/>
      <c r="E6" s="79"/>
      <c r="F6" s="80"/>
      <c r="G6" s="80"/>
      <c r="H6" s="78"/>
      <c r="I6" s="78"/>
      <c r="J6" s="81" t="s">
        <v>9</v>
      </c>
      <c r="K6" s="82"/>
      <c r="L6" s="83"/>
      <c r="M6" s="136"/>
      <c r="N6" s="136"/>
      <c r="O6" s="136"/>
      <c r="P6" s="136"/>
      <c r="Q6" s="136"/>
      <c r="R6" s="136"/>
      <c r="S6" s="136"/>
      <c r="T6" s="136"/>
      <c r="U6" s="136"/>
      <c r="V6" s="136"/>
    </row>
    <row r="7" spans="1:22" ht="52.5" customHeight="1" x14ac:dyDescent="0.25">
      <c r="A7" s="84"/>
      <c r="B7" s="3" t="s">
        <v>34</v>
      </c>
      <c r="C7" s="85" t="s">
        <v>35</v>
      </c>
      <c r="D7" s="85" t="s">
        <v>36</v>
      </c>
      <c r="E7" s="86"/>
      <c r="F7" s="85"/>
      <c r="G7" s="85"/>
      <c r="H7" s="2" t="s">
        <v>37</v>
      </c>
      <c r="I7" s="2"/>
      <c r="J7" s="1" t="s">
        <v>38</v>
      </c>
      <c r="K7" s="1"/>
      <c r="L7" s="87" t="s">
        <v>39</v>
      </c>
      <c r="M7" s="136"/>
      <c r="N7" s="136"/>
      <c r="O7" s="136"/>
      <c r="P7" s="136"/>
      <c r="Q7" s="136"/>
      <c r="R7" s="136"/>
      <c r="S7" s="136"/>
      <c r="T7" s="136"/>
      <c r="U7" s="136"/>
      <c r="V7" s="136"/>
    </row>
    <row r="8" spans="1:22" ht="15" x14ac:dyDescent="0.25">
      <c r="A8" s="88"/>
      <c r="B8" s="3"/>
      <c r="C8" s="89" t="s">
        <v>40</v>
      </c>
      <c r="D8" s="89" t="s">
        <v>41</v>
      </c>
      <c r="E8" s="90" t="s">
        <v>42</v>
      </c>
      <c r="F8" s="89" t="s">
        <v>43</v>
      </c>
      <c r="G8" s="89" t="s">
        <v>44</v>
      </c>
      <c r="H8" s="91" t="s">
        <v>45</v>
      </c>
      <c r="I8" s="91" t="s">
        <v>46</v>
      </c>
      <c r="J8" s="91" t="s">
        <v>45</v>
      </c>
      <c r="K8" s="91" t="s">
        <v>46</v>
      </c>
      <c r="L8" s="92" t="s">
        <v>47</v>
      </c>
      <c r="M8" s="136"/>
      <c r="N8" s="136"/>
      <c r="O8" s="136"/>
      <c r="P8" s="136"/>
      <c r="Q8" s="136"/>
      <c r="R8" s="136"/>
      <c r="S8" s="136"/>
      <c r="T8" s="136"/>
      <c r="U8" s="136"/>
      <c r="V8" s="136"/>
    </row>
    <row r="9" spans="1:22" ht="15" x14ac:dyDescent="0.25">
      <c r="A9" s="128"/>
      <c r="B9" s="210"/>
      <c r="C9" s="211"/>
      <c r="D9" s="212"/>
      <c r="E9" s="212"/>
      <c r="F9" s="213"/>
      <c r="G9" s="132"/>
      <c r="H9" s="213"/>
      <c r="I9" s="214"/>
      <c r="J9" s="210"/>
      <c r="K9" s="215"/>
      <c r="L9" s="216"/>
    </row>
    <row r="10" spans="1:22" ht="15" x14ac:dyDescent="0.25">
      <c r="A10" s="113"/>
      <c r="B10" s="178"/>
      <c r="C10" s="111"/>
      <c r="D10" s="115"/>
      <c r="E10" s="115"/>
      <c r="F10" s="111"/>
      <c r="G10" s="110"/>
      <c r="H10" s="179"/>
      <c r="I10" s="179"/>
      <c r="J10" s="107"/>
      <c r="K10" s="107"/>
      <c r="L10" s="108"/>
    </row>
    <row r="11" spans="1:22" ht="15" x14ac:dyDescent="0.25">
      <c r="A11" s="113"/>
      <c r="B11" s="178"/>
      <c r="C11" s="111"/>
      <c r="D11" s="225"/>
      <c r="E11" s="217" t="s">
        <v>342</v>
      </c>
      <c r="F11" s="111" t="s">
        <v>48</v>
      </c>
      <c r="G11" s="226">
        <v>1</v>
      </c>
      <c r="H11" s="227"/>
      <c r="I11" s="218"/>
      <c r="J11" s="228">
        <f>H11*G11</f>
        <v>0</v>
      </c>
      <c r="K11" s="107">
        <f>I11*G11</f>
        <v>0</v>
      </c>
      <c r="L11" s="229">
        <f>K11+J11</f>
        <v>0</v>
      </c>
    </row>
    <row r="12" spans="1:22" ht="15" x14ac:dyDescent="0.25">
      <c r="A12" s="113"/>
      <c r="B12" s="178"/>
      <c r="C12" s="111"/>
      <c r="D12" s="225"/>
      <c r="E12" s="217" t="s">
        <v>343</v>
      </c>
      <c r="F12" s="111" t="s">
        <v>48</v>
      </c>
      <c r="G12" s="226">
        <v>1</v>
      </c>
      <c r="H12" s="227"/>
      <c r="I12" s="98"/>
      <c r="J12" s="228">
        <f>H12*G12</f>
        <v>0</v>
      </c>
      <c r="K12" s="107">
        <f>I12*G12</f>
        <v>0</v>
      </c>
      <c r="L12" s="229">
        <f>K12+J12</f>
        <v>0</v>
      </c>
    </row>
    <row r="13" spans="1:22" ht="15" x14ac:dyDescent="0.25">
      <c r="A13" s="113"/>
      <c r="B13" s="178"/>
      <c r="C13" s="111"/>
      <c r="D13" s="225"/>
      <c r="E13" s="217" t="s">
        <v>344</v>
      </c>
      <c r="F13" s="220" t="s">
        <v>48</v>
      </c>
      <c r="G13" s="230">
        <v>1</v>
      </c>
      <c r="H13" s="231"/>
      <c r="I13" s="231"/>
      <c r="J13" s="228">
        <f>H13*G13</f>
        <v>0</v>
      </c>
      <c r="K13" s="107">
        <f>I13*G13</f>
        <v>0</v>
      </c>
      <c r="L13" s="229">
        <f>K13+J13</f>
        <v>0</v>
      </c>
    </row>
    <row r="14" spans="1:22" ht="15" x14ac:dyDescent="0.25">
      <c r="A14" s="113"/>
      <c r="B14" s="178"/>
      <c r="C14" s="111"/>
      <c r="D14" s="225"/>
      <c r="E14" s="217" t="s">
        <v>339</v>
      </c>
      <c r="F14" s="220" t="s">
        <v>48</v>
      </c>
      <c r="G14" s="230">
        <v>1</v>
      </c>
      <c r="H14" s="231"/>
      <c r="I14" s="231"/>
      <c r="J14" s="228">
        <f>H14*G14</f>
        <v>0</v>
      </c>
      <c r="K14" s="107">
        <f>I14*G14</f>
        <v>0</v>
      </c>
      <c r="L14" s="229">
        <f>K14+J14</f>
        <v>0</v>
      </c>
    </row>
    <row r="15" spans="1:22" ht="15" x14ac:dyDescent="0.25">
      <c r="A15" s="113"/>
      <c r="B15" s="178"/>
      <c r="C15" s="111"/>
      <c r="D15" s="225"/>
      <c r="E15" s="217" t="s">
        <v>340</v>
      </c>
      <c r="F15" s="220" t="s">
        <v>48</v>
      </c>
      <c r="G15" s="230">
        <v>1</v>
      </c>
      <c r="H15" s="231"/>
      <c r="I15" s="231"/>
      <c r="J15" s="228">
        <f>H15*G15</f>
        <v>0</v>
      </c>
      <c r="K15" s="107">
        <f>I15*G15</f>
        <v>0</v>
      </c>
      <c r="L15" s="229">
        <f>K15+J15</f>
        <v>0</v>
      </c>
    </row>
    <row r="16" spans="1:22" ht="15" x14ac:dyDescent="0.25">
      <c r="A16" s="113"/>
      <c r="B16" s="178"/>
      <c r="C16" s="111"/>
      <c r="D16" s="225"/>
      <c r="E16" s="232"/>
      <c r="F16" s="220"/>
      <c r="G16" s="231"/>
      <c r="H16" s="231"/>
      <c r="I16" s="231"/>
      <c r="J16" s="228"/>
      <c r="K16" s="107"/>
      <c r="L16" s="229"/>
    </row>
    <row r="17" spans="1:12" ht="15" x14ac:dyDescent="0.25">
      <c r="A17" s="113"/>
      <c r="B17" s="178"/>
      <c r="C17" s="111"/>
      <c r="D17" s="115"/>
      <c r="E17" s="115"/>
      <c r="F17" s="111"/>
      <c r="G17" s="110"/>
      <c r="H17" s="179"/>
      <c r="I17" s="98"/>
      <c r="J17" s="98"/>
      <c r="K17" s="107"/>
      <c r="L17" s="108"/>
    </row>
    <row r="18" spans="1:12" ht="15" x14ac:dyDescent="0.25">
      <c r="A18" s="198"/>
      <c r="B18" s="199"/>
      <c r="C18" s="200"/>
      <c r="D18" s="201"/>
      <c r="E18" s="199"/>
      <c r="F18" s="202" t="s">
        <v>65</v>
      </c>
      <c r="G18" s="202"/>
      <c r="H18" s="202"/>
      <c r="I18" s="202"/>
      <c r="J18" s="203">
        <f>SUM(J9:J17)</f>
        <v>0</v>
      </c>
      <c r="K18" s="204">
        <f>SUM(K9:K17)</f>
        <v>0</v>
      </c>
      <c r="L18" s="205">
        <f>SUM(L9:L17)</f>
        <v>0</v>
      </c>
    </row>
  </sheetData>
  <mergeCells count="8">
    <mergeCell ref="B7:B8"/>
    <mergeCell ref="H7:I7"/>
    <mergeCell ref="J7:K7"/>
    <mergeCell ref="C1:I1"/>
    <mergeCell ref="C2:I2"/>
    <mergeCell ref="C3:I3"/>
    <mergeCell ref="C4:I4"/>
    <mergeCell ref="C5:I5"/>
  </mergeCells>
  <pageMargins left="0.31527777777777799" right="0.31527777777777799" top="0.35416666666666702" bottom="0.52083333333333304" header="0.51180555555555496" footer="0.35416666666666702"/>
  <pageSetup paperSize="9" firstPageNumber="0" fitToHeight="0" orientation="landscape" horizontalDpi="300" verticalDpi="300"/>
  <headerFooter>
    <oddFooter>&amp;C&amp;"Calibri,Regular"&amp;12Upozornenie: Výkaz, výmer slúži ako podklad pre výberové konanie. Za konecnú špecifikáciu a ponuku odberatelovi zodpovedá dodávatel ponuky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12</vt:i4>
      </vt:variant>
    </vt:vector>
  </HeadingPairs>
  <TitlesOfParts>
    <vt:vector size="24" baseType="lpstr">
      <vt:lpstr>Rekapitulácia</vt:lpstr>
      <vt:lpstr>Demontaz</vt:lpstr>
      <vt:lpstr>Stavebne_prace</vt:lpstr>
      <vt:lpstr>Nové zariadenia</vt:lpstr>
      <vt:lpstr>Potrubna_trasa_ R134A</vt:lpstr>
      <vt:lpstr>Potrubna_trasa_VODA</vt:lpstr>
      <vt:lpstr>Armatury_VODA</vt:lpstr>
      <vt:lpstr>MaR</vt:lpstr>
      <vt:lpstr>Silnoprúdove rozvody</vt:lpstr>
      <vt:lpstr>Statika - ocelove konstrukcie</vt:lpstr>
      <vt:lpstr>Havarijne_vetranie</vt:lpstr>
      <vt:lpstr>Ostatné</vt:lpstr>
      <vt:lpstr>Armatury_VODA!Oblasť_tlače</vt:lpstr>
      <vt:lpstr>Demontaz!Oblasť_tlače</vt:lpstr>
      <vt:lpstr>Havarijne_vetranie!Oblasť_tlače</vt:lpstr>
      <vt:lpstr>MaR!Oblasť_tlače</vt:lpstr>
      <vt:lpstr>'Nové zariadenia'!Oblasť_tlače</vt:lpstr>
      <vt:lpstr>Ostatné!Oblasť_tlače</vt:lpstr>
      <vt:lpstr>'Potrubna_trasa_ R134A'!Oblasť_tlače</vt:lpstr>
      <vt:lpstr>Potrubna_trasa_VODA!Oblasť_tlače</vt:lpstr>
      <vt:lpstr>Rekapitulácia!Oblasť_tlače</vt:lpstr>
      <vt:lpstr>'Silnoprúdove rozvody'!Oblasť_tlače</vt:lpstr>
      <vt:lpstr>'Statika - ocelove konstrukcie'!Oblasť_tlače</vt:lpstr>
      <vt:lpstr>Stavebne_prace!Oblasť_tlače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rtozicka-HP</dc:creator>
  <dc:description/>
  <cp:lastModifiedBy>Matej Meľo</cp:lastModifiedBy>
  <cp:revision>7</cp:revision>
  <cp:lastPrinted>2018-06-12T17:01:52Z</cp:lastPrinted>
  <dcterms:created xsi:type="dcterms:W3CDTF">2018-06-12T11:07:34Z</dcterms:created>
  <dcterms:modified xsi:type="dcterms:W3CDTF">2019-04-17T05:42:23Z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