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VO-Pestovná činnosť 2023-2026\Podklady LS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<sst xmlns="http://schemas.openxmlformats.org/spreadsheetml/2006/main" count="611" uniqueCount="266">
  <si>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</si>
  <si>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</si>
  <si>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</si>
  <si>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</si>
  <si>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</si>
  <si>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</si>
  <si>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</si>
  <si>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</si>
  <si>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</si>
  <si>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</si>
  <si>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</si>
  <si>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</si>
  <si>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</si>
  <si>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</si>
  <si>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</si>
  <si>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</si>
  <si>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</si>
  <si>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</si>
  <si>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</si>
  <si>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</si>
  <si>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</si>
  <si>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</si>
  <si>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</si>
  <si>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</si>
  <si>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</si>
  <si>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</si>
  <si>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</si>
  <si>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</si>
  <si>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</si>
  <si>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</si>
  <si>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</si>
  <si>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</si>
  <si>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</si>
  <si>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</si>
  <si>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</si>
  <si>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</si>
  <si>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</si>
  <si>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</si>
  <si>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</si>
  <si>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</si>
  <si>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</si>
  <si>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</si>
  <si>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</si>
  <si>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</si>
  <si>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</si>
  <si>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</si>
  <si>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</si>
  <si>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</si>
  <si>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</si>
  <si>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</si>
  <si>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</si>
  <si>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</si>
  <si>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</si>
  <si>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</si>
  <si>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</si>
  <si>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</si>
  <si>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</si>
  <si>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</si>
  <si>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</si>
  <si>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</si>
  <si>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</si>
  <si>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</si>
  <si>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</si>
  <si>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</si>
  <si>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</si>
  <si>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</si>
  <si>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</si>
  <si>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</si>
  <si>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</si>
  <si>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</si>
  <si>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</si>
  <si>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</si>
  <si>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</si>
  <si>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</si>
  <si>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</si>
  <si>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</si>
  <si>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</si>
  <si>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</si>
  <si>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</si>
  <si>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</si>
  <si>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</si>
  <si>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</si>
  <si>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</si>
  <si>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</si>
  <si>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</si>
  <si>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</si>
  <si>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</si>
  <si>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</si>
  <si>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</si>
  <si>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</si>
  <si>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</si>
  <si>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</si>
  <si>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</si>
  <si>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</si>
  <si>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</si>
  <si>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</si>
  <si>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</si>
  <si>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</si>
  <si>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</si>
  <si>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</si>
  <si>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</si>
  <si>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</si>
  <si>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</si>
  <si>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</si>
  <si>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</si>
  <si>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</si>
  <si>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</si>
  <si>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</si>
  <si>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</si>
  <si>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</si>
  <si>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</si>
  <si>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</si>
  <si>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</si>
  <si>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</si>
  <si>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</si>
  <si>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</si>
  <si>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</si>
  <si>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</si>
  <si>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</si>
  <si>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</si>
  <si>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</si>
  <si>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</si>
  <si>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</si>
  <si>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</si>
  <si>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</si>
  <si>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</si>
  <si>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</si>
  <si>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</si>
  <si>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</si>
  <si>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</si>
  <si>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</si>
  <si>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</si>
  <si>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</si>
  <si>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</si>
  <si>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</si>
  <si>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</si>
  <si>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</si>
  <si>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</si>
  <si>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</si>
  <si>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</si>
  <si>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</si>
  <si>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</si>
  <si>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</si>
  <si>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</si>
  <si>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</si>
  <si>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</si>
  <si>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</si>
  <si>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</si>
  <si>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</si>
  <si>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</si>
  <si>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</si>
  <si>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</si>
  <si>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</si>
  <si>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</si>
  <si>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</si>
  <si>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</si>
  <si>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</si>
  <si>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</si>
  <si>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</si>
  <si>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</si>
  <si>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</si>
  <si>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</si>
  <si>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</si>
  <si>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</si>
  <si>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</si>
  <si>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</si>
  <si>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</si>
  <si>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</si>
  <si>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</si>
  <si>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</si>
  <si>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</si>
  <si>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</si>
  <si>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</si>
  <si>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</si>
  <si>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</si>
  <si>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</si>
  <si>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</si>
  <si>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</si>
  <si>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</si>
  <si>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</si>
  <si>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</si>
  <si>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</si>
  <si>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</si>
  <si>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</si>
  <si>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</si>
  <si>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</si>
  <si>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</si>
  <si>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</si>
  <si>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</si>
  <si>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</si>
  <si>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</si>
  <si>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</si>
  <si>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</si>
  <si>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</si>
  <si>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</si>
  <si>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</si>
  <si>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</si>
  <si>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</si>
  <si>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</si>
  <si>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</si>
  <si>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</si>
  <si>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</si>
  <si>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</si>
  <si>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</si>
  <si>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</si>
  <si>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</si>
  <si>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</si>
  <si>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</si>
  <si>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</si>
  <si>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</si>
  <si>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</si>
  <si>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</si>
  <si>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</si>
  <si>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</si>
  <si>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</si>
  <si>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</si>
  <si>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</si>
  <si>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</si>
  <si>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</si>
  <si>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</si>
  <si>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</si>
  <si>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</si>
  <si>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</si>
  <si>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</si>
  <si>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</si>
  <si>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</si>
  <si>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</si>
  <si>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</si>
  <si>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</si>
  <si>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</si>
  <si>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</si>
  <si>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</si>
  <si>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</si>
  <si>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</si>
  <si>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</si>
  <si>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</si>
  <si>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</si>
  <si>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</si>
  <si>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</si>
  <si>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</si>
  <si>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</si>
  <si>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</si>
  <si>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</si>
  <si>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</si>
  <si>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</si>
  <si>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</si>
  <si>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</si>
  <si>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</si>
  <si>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</si>
  <si>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</si>
  <si>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</si>
  <si>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</si>
  <si>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</si>
  <si>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</si>
  <si>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</si>
  <si>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</si>
  <si>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</si>
  <si>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</si>
  <si>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</si>
  <si>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</si>
  <si>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</si>
  <si>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</si>
  <si>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</si>
  <si>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</si>
  <si>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</si>
  <si>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"3" - VC Tornaľa na LS Tornaľa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</si>
</sst>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technológií,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1" zoomScaleNormal="80" zoomScaleSheetLayoutView="100" workbookViewId="0">
      <selection activeCell="E173" sqref="E17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441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>
        <v>14</v>
      </c>
      <c r="D4" s="80" t="s">
        <v>264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1">
        <v>460</v>
      </c>
      <c r="F7" s="82">
        <v>49.503</v>
      </c>
      <c r="G7" s="79">
        <f t="shared" ref="G7:G38" si="0">F7*E7</f>
        <v>22771.38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2">
        <v>772.80000000000007</v>
      </c>
      <c r="F8" s="82">
        <v>54.809999999999995</v>
      </c>
      <c r="G8" s="79">
        <f t="shared" si="0"/>
        <v>42357.167999999998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2">
        <v>322</v>
      </c>
      <c r="F9" s="82">
        <v>28.100999999999999</v>
      </c>
      <c r="G9" s="79">
        <f t="shared" si="0"/>
        <v>9048.521999999999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2">
        <v>0</v>
      </c>
      <c r="F10" s="82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2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2">
        <v>910.80000000000007</v>
      </c>
      <c r="F12" s="82">
        <v>18.878999999999998</v>
      </c>
      <c r="G12" s="79">
        <f t="shared" si="0"/>
        <v>17194.993200000001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2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2">
        <v>92</v>
      </c>
      <c r="F14" s="82">
        <v>127.01999999999998</v>
      </c>
      <c r="G14" s="79">
        <f t="shared" si="0"/>
        <v>11685.839999999998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2">
        <v>92</v>
      </c>
      <c r="F15" s="82">
        <v>42.354999999999997</v>
      </c>
      <c r="G15" s="79">
        <f t="shared" si="0"/>
        <v>3896.66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2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2">
        <v>92</v>
      </c>
      <c r="F17" s="82">
        <v>44.978999999999999</v>
      </c>
      <c r="G17" s="79">
        <f t="shared" si="0"/>
        <v>4138.0680000000002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2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2">
        <v>138</v>
      </c>
      <c r="F19" s="82">
        <v>47.849999999999994</v>
      </c>
      <c r="G19" s="79">
        <f t="shared" si="0"/>
        <v>6603.2999999999993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2">
        <v>138</v>
      </c>
      <c r="F20" s="82">
        <v>44.978999999999999</v>
      </c>
      <c r="G20" s="79">
        <f t="shared" si="0"/>
        <v>6207.1019999999999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2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2">
        <v>276</v>
      </c>
      <c r="F22" s="82">
        <v>8.6999999999999993</v>
      </c>
      <c r="G22" s="79">
        <f t="shared" si="0"/>
        <v>2401.1999999999998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2">
        <v>276</v>
      </c>
      <c r="F23" s="82">
        <v>8.6999999999999993</v>
      </c>
      <c r="G23" s="79">
        <f t="shared" si="0"/>
        <v>2401.1999999999998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2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2">
        <v>92</v>
      </c>
      <c r="F25" s="82">
        <v>50.721000000000004</v>
      </c>
      <c r="G25" s="79">
        <f t="shared" si="0"/>
        <v>4666.3320000000003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2">
        <v>0</v>
      </c>
      <c r="F26" s="82">
        <v>0</v>
      </c>
      <c r="G26" s="79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2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2">
        <v>8740</v>
      </c>
      <c r="F28" s="82">
        <v>4.2320000000000002</v>
      </c>
      <c r="G28" s="79">
        <f t="shared" si="0"/>
        <v>36987.68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2">
        <v>920</v>
      </c>
      <c r="F29" s="82">
        <v>4.5999999999999996</v>
      </c>
      <c r="G29" s="79">
        <f t="shared" si="0"/>
        <v>4232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2">
        <v>13800</v>
      </c>
      <c r="F30" s="82">
        <v>4.6919999999999993</v>
      </c>
      <c r="G30" s="79">
        <f t="shared" si="0"/>
        <v>64749.599999999991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2">
        <v>920</v>
      </c>
      <c r="F31" s="82">
        <v>4.3499999999999996</v>
      </c>
      <c r="G31" s="79">
        <f t="shared" si="0"/>
        <v>4001.9999999999995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2">
        <v>0</v>
      </c>
      <c r="F32" s="82">
        <v>0</v>
      </c>
      <c r="G32" s="79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2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2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2">
        <v>5290</v>
      </c>
      <c r="F35" s="82">
        <v>9.0629999999999988</v>
      </c>
      <c r="G35" s="79">
        <f t="shared" si="0"/>
        <v>47943.27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2">
        <v>1380</v>
      </c>
      <c r="F36" s="82">
        <v>4.8494999999999999</v>
      </c>
      <c r="G36" s="79">
        <f t="shared" si="0"/>
        <v>6692.3099999999995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2">
        <v>1380</v>
      </c>
      <c r="F37" s="82">
        <v>6.4395000000000007</v>
      </c>
      <c r="G37" s="79">
        <f t="shared" si="0"/>
        <v>8886.51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2">
        <v>0</v>
      </c>
      <c r="F38" s="82">
        <v>0</v>
      </c>
      <c r="G38" s="79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1380</v>
      </c>
      <c r="F39" s="82">
        <v>0.4425</v>
      </c>
      <c r="G39" s="79">
        <f t="shared" ref="G39:G70" si="1">F39*E39</f>
        <v>610.65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920</v>
      </c>
      <c r="F40" s="82">
        <v>0.4425</v>
      </c>
      <c r="G40" s="79">
        <f t="shared" si="1"/>
        <v>407.1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2">
        <v>230</v>
      </c>
      <c r="F41" s="82">
        <v>14.3895</v>
      </c>
      <c r="G41" s="79">
        <f t="shared" si="1"/>
        <v>3309.585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2">
        <v>460</v>
      </c>
      <c r="F42" s="82">
        <v>6.2010000000000005</v>
      </c>
      <c r="G42" s="79">
        <f t="shared" si="1"/>
        <v>2852.46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2">
        <v>230</v>
      </c>
      <c r="F43" s="82">
        <v>8.5065000000000008</v>
      </c>
      <c r="G43" s="79">
        <f t="shared" si="1"/>
        <v>1956.4950000000001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2">
        <v>8280</v>
      </c>
      <c r="F44" s="82">
        <v>4.6905000000000001</v>
      </c>
      <c r="G44" s="79">
        <f t="shared" si="1"/>
        <v>38837.340000000004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2">
        <v>46</v>
      </c>
      <c r="F45" s="82">
        <v>668.33399999999983</v>
      </c>
      <c r="G45" s="79">
        <f t="shared" si="1"/>
        <v>30743.363999999994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2">
        <v>23</v>
      </c>
      <c r="F46" s="82">
        <v>626.75699999999995</v>
      </c>
      <c r="G46" s="79">
        <f t="shared" si="1"/>
        <v>14415.410999999998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2">
        <v>23</v>
      </c>
      <c r="F47" s="82">
        <v>354.09</v>
      </c>
      <c r="G47" s="79">
        <f t="shared" si="1"/>
        <v>8144.07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2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2">
        <v>460</v>
      </c>
      <c r="F49" s="82">
        <v>8.6999999999999993</v>
      </c>
      <c r="G49" s="79">
        <f t="shared" si="1"/>
        <v>4001.9999999999995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2">
        <v>460</v>
      </c>
      <c r="F50" s="82">
        <v>8.6999999999999993</v>
      </c>
      <c r="G50" s="79">
        <f t="shared" si="1"/>
        <v>4001.9999999999995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2">
        <v>460</v>
      </c>
      <c r="F51" s="82">
        <v>8.6999999999999993</v>
      </c>
      <c r="G51" s="79">
        <f t="shared" si="1"/>
        <v>4001.9999999999995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368</v>
      </c>
      <c r="F52" s="82">
        <v>7.1339999999999986</v>
      </c>
      <c r="G52" s="79">
        <f t="shared" si="1"/>
        <v>2625.3119999999994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368</v>
      </c>
      <c r="F53" s="82">
        <v>5.76</v>
      </c>
      <c r="G53" s="79">
        <f t="shared" si="1"/>
        <v>2119.6799999999998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2">
        <v>391</v>
      </c>
      <c r="F54" s="82">
        <v>5.76</v>
      </c>
      <c r="G54" s="79">
        <f t="shared" si="1"/>
        <v>2252.16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2">
        <v>920</v>
      </c>
      <c r="F55" s="82">
        <v>5.5754999999999999</v>
      </c>
      <c r="G55" s="79">
        <f t="shared" si="1"/>
        <v>5129.46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368</v>
      </c>
      <c r="F56" s="82">
        <v>8.6999999999999993</v>
      </c>
      <c r="G56" s="79">
        <f t="shared" si="1"/>
        <v>3201.6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322</v>
      </c>
      <c r="F57" s="82">
        <v>5.76</v>
      </c>
      <c r="G57" s="79">
        <f t="shared" si="1"/>
        <v>1854.72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16100</v>
      </c>
      <c r="F58" s="82">
        <v>7.1339999999999986</v>
      </c>
      <c r="G58" s="79">
        <f t="shared" si="1"/>
        <v>114857.39999999998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368</v>
      </c>
      <c r="F59" s="82">
        <v>5.76</v>
      </c>
      <c r="G59" s="79">
        <f t="shared" si="1"/>
        <v>2119.6799999999998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322</v>
      </c>
      <c r="F60" s="82">
        <v>8.6999999999999993</v>
      </c>
      <c r="G60" s="79">
        <f t="shared" si="1"/>
        <v>2801.3999999999996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368</v>
      </c>
      <c r="F61" s="82">
        <v>5.76</v>
      </c>
      <c r="G61" s="79">
        <f t="shared" si="1"/>
        <v>2119.6799999999998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2">
        <v>230</v>
      </c>
      <c r="F62" s="82">
        <v>5.5754999999999999</v>
      </c>
      <c r="G62" s="79">
        <f t="shared" si="1"/>
        <v>1282.365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0</v>
      </c>
      <c r="F63" s="82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2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460</v>
      </c>
      <c r="F65" s="82">
        <v>10.787999999999998</v>
      </c>
      <c r="G65" s="79">
        <f t="shared" si="1"/>
        <v>4962.4799999999996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460</v>
      </c>
      <c r="F66" s="82">
        <v>6.8159999999999998</v>
      </c>
      <c r="G66" s="79">
        <f t="shared" si="1"/>
        <v>3135.36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0</v>
      </c>
      <c r="F67" s="82">
        <v>0</v>
      </c>
      <c r="G67" s="79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16100</v>
      </c>
      <c r="F68" s="82">
        <v>5.6639999999999997</v>
      </c>
      <c r="G68" s="79">
        <f t="shared" si="1"/>
        <v>91190.399999999994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2">
        <v>2760</v>
      </c>
      <c r="F69" s="82">
        <v>8.5569999999999986</v>
      </c>
      <c r="G69" s="79">
        <f t="shared" si="1"/>
        <v>23617.319999999996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2">
        <v>3220</v>
      </c>
      <c r="F70" s="82">
        <v>12.8355</v>
      </c>
      <c r="G70" s="79">
        <f t="shared" si="1"/>
        <v>41330.31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2">
        <v>4600</v>
      </c>
      <c r="F71" s="82">
        <v>19.103999999999999</v>
      </c>
      <c r="G71" s="79">
        <f t="shared" ref="G71:G102" si="2">F71*E71</f>
        <v>87878.399999999994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2">
        <v>230</v>
      </c>
      <c r="F72" s="82">
        <v>8.2584999999999997</v>
      </c>
      <c r="G72" s="79">
        <f t="shared" si="2"/>
        <v>1899.4549999999999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2">
        <v>460</v>
      </c>
      <c r="F73" s="82">
        <v>8.2584999999999997</v>
      </c>
      <c r="G73" s="79">
        <f t="shared" si="2"/>
        <v>3798.91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2">
        <v>690</v>
      </c>
      <c r="F74" s="82">
        <v>8.2584999999999997</v>
      </c>
      <c r="G74" s="79">
        <f t="shared" si="2"/>
        <v>5698.3649999999998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2">
        <v>460</v>
      </c>
      <c r="F75" s="82">
        <v>7.7910000000000004</v>
      </c>
      <c r="G75" s="79">
        <f t="shared" si="2"/>
        <v>3583.86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2">
        <v>460</v>
      </c>
      <c r="F76" s="82">
        <v>3.1680000000000001</v>
      </c>
      <c r="G76" s="79">
        <f t="shared" si="2"/>
        <v>1457.28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2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2300</v>
      </c>
      <c r="F78" s="82">
        <v>0.53099999999999992</v>
      </c>
      <c r="G78" s="79">
        <f t="shared" si="2"/>
        <v>1221.2999999999997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2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2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2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2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2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184</v>
      </c>
      <c r="F84" s="82">
        <v>8.6240000000000006</v>
      </c>
      <c r="G84" s="79">
        <f t="shared" si="2"/>
        <v>1586.816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2">
        <v>0</v>
      </c>
      <c r="F85" s="82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2">
        <v>920</v>
      </c>
      <c r="F86" s="82">
        <v>2.4780000000000002</v>
      </c>
      <c r="G86" s="79">
        <f t="shared" si="2"/>
        <v>2279.7600000000002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2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2">
        <v>0</v>
      </c>
      <c r="F88" s="82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2">
        <v>0</v>
      </c>
      <c r="F89" s="82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2">
        <v>0</v>
      </c>
      <c r="F90" s="82">
        <v>0</v>
      </c>
      <c r="G90" s="79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2">
        <v>230</v>
      </c>
      <c r="F91" s="82">
        <v>7.5525000000000002</v>
      </c>
      <c r="G91" s="79">
        <f t="shared" si="2"/>
        <v>1737.075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2">
        <v>1380</v>
      </c>
      <c r="F92" s="82">
        <v>7.95</v>
      </c>
      <c r="G92" s="79">
        <f t="shared" si="2"/>
        <v>10971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2">
        <v>690</v>
      </c>
      <c r="F93" s="82">
        <v>9.8000000000000007</v>
      </c>
      <c r="G93" s="79">
        <f t="shared" si="2"/>
        <v>6762.0000000000009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2">
        <v>230</v>
      </c>
      <c r="F94" s="82">
        <v>19.7</v>
      </c>
      <c r="G94" s="79">
        <f t="shared" si="2"/>
        <v>4531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230</v>
      </c>
      <c r="F95" s="82">
        <v>7.95</v>
      </c>
      <c r="G95" s="79">
        <f t="shared" si="2"/>
        <v>1828.5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230</v>
      </c>
      <c r="F96" s="82">
        <v>9.6</v>
      </c>
      <c r="G96" s="79">
        <f t="shared" si="2"/>
        <v>2208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0</v>
      </c>
      <c r="F97" s="82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0</v>
      </c>
      <c r="F98" s="82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2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2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2">
        <v>0</v>
      </c>
      <c r="F101" s="82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2">
        <v>460</v>
      </c>
      <c r="F102" s="82">
        <v>7.95</v>
      </c>
      <c r="G102" s="79">
        <f t="shared" si="2"/>
        <v>3657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2">
        <v>460</v>
      </c>
      <c r="F103" s="82">
        <v>9.8000000000000007</v>
      </c>
      <c r="G103" s="79">
        <f t="shared" ref="G103:G134" si="3">F103*E103</f>
        <v>4508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2">
        <v>0</v>
      </c>
      <c r="F104" s="82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2">
        <v>230</v>
      </c>
      <c r="F105" s="82">
        <v>7.95</v>
      </c>
      <c r="G105" s="79">
        <f t="shared" si="3"/>
        <v>1828.5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2">
        <v>920</v>
      </c>
      <c r="F106" s="82">
        <v>7.95</v>
      </c>
      <c r="G106" s="79">
        <f t="shared" si="3"/>
        <v>7314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460</v>
      </c>
      <c r="F107" s="82">
        <v>8.786999999999999</v>
      </c>
      <c r="G107" s="79">
        <f t="shared" si="3"/>
        <v>4042.0199999999995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460</v>
      </c>
      <c r="F108" s="82">
        <v>8.786999999999999</v>
      </c>
      <c r="G108" s="79">
        <f t="shared" si="3"/>
        <v>4042.0199999999995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690</v>
      </c>
      <c r="F109" s="82">
        <v>5.9564999999999992</v>
      </c>
      <c r="G109" s="79">
        <f t="shared" si="3"/>
        <v>4109.9849999999997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460</v>
      </c>
      <c r="F110" s="82">
        <v>7.95</v>
      </c>
      <c r="G110" s="79">
        <f t="shared" si="3"/>
        <v>3657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460</v>
      </c>
      <c r="F111" s="82">
        <v>8.6999999999999993</v>
      </c>
      <c r="G111" s="79">
        <f t="shared" si="3"/>
        <v>4001.9999999999995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690</v>
      </c>
      <c r="F112" s="82">
        <v>2.3010000000000002</v>
      </c>
      <c r="G112" s="79">
        <f t="shared" si="3"/>
        <v>1587.69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690</v>
      </c>
      <c r="F113" s="82">
        <v>4.9589999999999987</v>
      </c>
      <c r="G113" s="79">
        <f t="shared" si="3"/>
        <v>3421.7099999999991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0</v>
      </c>
      <c r="F114" s="82">
        <v>0</v>
      </c>
      <c r="G114" s="79">
        <f t="shared" si="3"/>
        <v>0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230</v>
      </c>
      <c r="F115" s="82">
        <v>3.339</v>
      </c>
      <c r="G115" s="79">
        <f t="shared" si="3"/>
        <v>767.97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230</v>
      </c>
      <c r="F116" s="82">
        <v>3.0089999999999999</v>
      </c>
      <c r="G116" s="79">
        <f t="shared" si="3"/>
        <v>692.06999999999994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0</v>
      </c>
      <c r="F117" s="82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2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0</v>
      </c>
      <c r="F119" s="82">
        <v>0</v>
      </c>
      <c r="G119" s="79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0</v>
      </c>
      <c r="F120" s="82">
        <v>0</v>
      </c>
      <c r="G120" s="79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0</v>
      </c>
      <c r="F121" s="82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0</v>
      </c>
      <c r="F122" s="82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0</v>
      </c>
      <c r="F123" s="82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2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3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3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2300</v>
      </c>
      <c r="F127" s="83">
        <v>1.1130000000000002</v>
      </c>
      <c r="G127" s="79">
        <f t="shared" si="3"/>
        <v>2559.9000000000005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4600</v>
      </c>
      <c r="F128" s="83">
        <v>1.1130000000000002</v>
      </c>
      <c r="G128" s="79">
        <f t="shared" si="3"/>
        <v>5119.8000000000011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4600</v>
      </c>
      <c r="F129" s="83">
        <v>0.17699999999999999</v>
      </c>
      <c r="G129" s="79">
        <f t="shared" si="3"/>
        <v>814.19999999999993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460</v>
      </c>
      <c r="F130" s="83">
        <v>7.95</v>
      </c>
      <c r="G130" s="79">
        <f t="shared" si="3"/>
        <v>3657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13.799999999999999</v>
      </c>
      <c r="F131" s="83">
        <v>159.29999999999998</v>
      </c>
      <c r="G131" s="79">
        <f t="shared" si="3"/>
        <v>2198.3399999999997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3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3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3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3">
        <v>0</v>
      </c>
      <c r="G135" s="79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0</v>
      </c>
      <c r="F136" s="83">
        <v>0</v>
      </c>
      <c r="G136" s="79">
        <f t="shared" ref="G136:G139" si="5">F136*E136</f>
        <v>0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0</v>
      </c>
      <c r="F137" s="83">
        <v>0</v>
      </c>
      <c r="G137" s="79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3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460</v>
      </c>
      <c r="F139" s="83">
        <v>7.95</v>
      </c>
      <c r="G139" s="79">
        <f t="shared" si="5"/>
        <v>3657</v>
      </c>
      <c r="H139" s="4" t="s">
        <v>255</v>
      </c>
    </row>
    <row r="140" spans="1:10" s="42" customFormat="1" ht="17.25" customHeight="1" x14ac:dyDescent="0.3">
      <c r="A140" s="84" t="s">
        <v>233</v>
      </c>
      <c r="B140" s="84"/>
      <c r="C140" s="43"/>
      <c r="D140" s="44"/>
      <c r="E140" s="45"/>
      <c r="F140" s="46"/>
      <c r="G140" s="74">
        <f>SUM(G7:G139)</f>
        <v>923824.86319999991</v>
      </c>
    </row>
    <row r="141" spans="1:10" ht="26.25" customHeight="1" x14ac:dyDescent="0.25">
      <c r="A141" s="87" t="s">
        <v>195</v>
      </c>
      <c r="B141" s="88"/>
      <c r="C141" s="88"/>
      <c r="D141" s="88"/>
      <c r="E141" s="88"/>
      <c r="F141" s="88"/>
      <c r="G141" s="88"/>
      <c r="H141" s="88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89"/>
      <c r="D143" s="89"/>
      <c r="E143" s="89"/>
      <c r="F143" s="90"/>
      <c r="H143" s="76"/>
      <c r="J143" s="22"/>
    </row>
    <row r="144" spans="1:10" ht="15.75" customHeight="1" x14ac:dyDescent="0.25">
      <c r="B144" s="50" t="s">
        <v>26</v>
      </c>
      <c r="C144" s="91" t="s">
        <v>234</v>
      </c>
      <c r="D144" s="91"/>
      <c r="E144" s="91"/>
      <c r="F144" s="92"/>
      <c r="H144" s="76"/>
      <c r="J144" s="22"/>
    </row>
    <row r="145" spans="2:6" ht="32.25" customHeight="1" x14ac:dyDescent="0.25">
      <c r="B145" s="94"/>
      <c r="C145" s="93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4"/>
      <c r="C146" s="93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5"/>
      <c r="D149" s="86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5"/>
      <c r="D151" s="86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5"/>
      <c r="D160" s="86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7" t="s">
        <v>232</v>
      </c>
      <c r="D165" s="98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5" t="s">
        <v>231</v>
      </c>
      <c r="D166" s="96"/>
      <c r="E166" s="10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618135.84220000007</v>
      </c>
      <c r="F166" s="108"/>
      <c r="G166" s="78">
        <f>ROUND(F166/E166,3)</f>
        <v>0</v>
      </c>
    </row>
    <row r="167" spans="2:7" ht="26.25" customHeight="1" x14ac:dyDescent="0.25">
      <c r="B167"/>
      <c r="C167" s="105" t="s">
        <v>238</v>
      </c>
      <c r="D167" s="106"/>
      <c r="E167" s="107">
        <f>SUBTOTAL(9,G40,G53,G54,G57,G59,G61,G64,G66,G68,G69,G70,G71,G72,G73,G74,G76,G79,G84,G85,G90,G93,G96,G98,G100,G103,G109,G112,G113,G114,G124,G125,G126,G131,G132,G136,G137)</f>
        <v>297261.36099999998</v>
      </c>
      <c r="F167" s="108"/>
      <c r="G167" s="78">
        <f t="shared" ref="G167:G169" si="6">ROUND(F167/E167,3)</f>
        <v>0</v>
      </c>
    </row>
    <row r="168" spans="2:7" ht="15" customHeight="1" x14ac:dyDescent="0.25">
      <c r="B168"/>
      <c r="C168" s="103" t="s">
        <v>239</v>
      </c>
      <c r="D168" s="104"/>
      <c r="E168" s="107">
        <f>SUBTOTAL(9,G15,G16,G24,G26,G27,G33,G34,G77,G80,G87,G94,G101)</f>
        <v>8427.66</v>
      </c>
      <c r="F168" s="108"/>
      <c r="G168" s="78">
        <f t="shared" si="6"/>
        <v>0</v>
      </c>
    </row>
    <row r="169" spans="2:7" ht="15" customHeight="1" x14ac:dyDescent="0.25">
      <c r="B169"/>
      <c r="C169" s="101" t="s">
        <v>240</v>
      </c>
      <c r="D169" s="102"/>
      <c r="E169" s="107">
        <f>SUBTOTAL(9,G118)</f>
        <v>0</v>
      </c>
      <c r="F169" s="108"/>
      <c r="G169" s="78" t="e">
        <f t="shared" si="6"/>
        <v>#DIV/0!</v>
      </c>
    </row>
    <row r="170" spans="2:7" ht="13.8" x14ac:dyDescent="0.25">
      <c r="B170"/>
      <c r="C170" s="99" t="s">
        <v>233</v>
      </c>
      <c r="D170" s="100"/>
      <c r="E170" s="109">
        <f>SUM(E166:E169)</f>
        <v>923824.86320000014</v>
      </c>
      <c r="F170" s="109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2022-11-21T11:21:51Z</dcterms:modified>
</cp:coreProperties>
</file>