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6AE7A5B8-6F6C-4767-A568-3155BD9E23DA}" xr6:coauthVersionLast="47" xr6:coauthVersionMax="47" xr10:uidLastSave="{00000000-0000-0000-0000-000000000000}"/>
  <bookViews>
    <workbookView xWindow="90" yWindow="15" windowWidth="15510" windowHeight="1542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<sst xmlns="http://schemas.openxmlformats.org/spreadsheetml/2006/main" count="611" uniqueCount="266">
  <si>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</si>
  <si>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</si>
  <si>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</si>
  <si>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</si>
  <si>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</si>
  <si>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</si>
  <si>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</si>
  <si>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</si>
  <si>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</si>
  <si>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</si>
  <si>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</si>
  <si>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</si>
  <si>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</si>
  <si>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</si>
  <si>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</si>
  <si>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</si>
  <si>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</si>
  <si>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</si>
  <si>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</si>
  <si>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</si>
  <si>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</si>
  <si>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</si>
  <si>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</si>
  <si>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</si>
  <si>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</si>
  <si>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</si>
  <si>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</si>
  <si>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</si>
  <si>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</si>
  <si>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</si>
  <si>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</si>
  <si>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</si>
  <si>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</si>
  <si>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</si>
  <si>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</si>
  <si>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</si>
  <si>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</si>
  <si>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</si>
  <si>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</si>
  <si>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</si>
  <si>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</si>
  <si>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</si>
  <si>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</si>
  <si>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</si>
  <si>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</si>
  <si>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</si>
  <si>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</si>
  <si>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</si>
  <si>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</si>
  <si>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</si>
  <si>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</si>
  <si>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</si>
  <si>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</si>
  <si>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</si>
  <si>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</si>
  <si>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</si>
  <si>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</si>
  <si>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</si>
  <si>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</si>
  <si>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</si>
  <si>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</si>
  <si>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</si>
  <si>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</si>
  <si>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</si>
  <si>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</si>
  <si>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</si>
  <si>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</si>
  <si>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</si>
  <si>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</si>
  <si>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</si>
  <si>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</si>
  <si>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</si>
  <si>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</si>
  <si>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</si>
  <si>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</si>
  <si>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</si>
  <si>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</si>
  <si>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</si>
  <si>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</si>
  <si>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</si>
  <si>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</si>
  <si>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</si>
  <si>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</si>
  <si>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</si>
  <si>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</si>
  <si>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</si>
  <si>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</si>
  <si>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</si>
  <si>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</si>
  <si>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</si>
  <si>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</si>
  <si>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</si>
  <si>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</si>
  <si>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</si>
  <si>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</si>
  <si>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</si>
  <si>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</si>
  <si>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</si>
  <si>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</si>
  <si>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</si>
  <si>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</si>
  <si>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</si>
  <si>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</si>
  <si>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</si>
  <si>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</si>
  <si>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</si>
  <si>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</si>
  <si>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</si>
  <si>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</si>
  <si>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</si>
  <si>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</si>
  <si>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</si>
  <si>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</si>
  <si>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</si>
  <si>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</si>
  <si>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</si>
  <si>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</si>
  <si>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</si>
  <si>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</si>
  <si>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</si>
  <si>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</si>
  <si>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</si>
  <si>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</si>
  <si>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</si>
  <si>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</si>
  <si>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</si>
  <si>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</si>
  <si>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</si>
  <si>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</si>
  <si>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</si>
  <si>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</si>
  <si>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</si>
  <si>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</si>
  <si>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</si>
  <si>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</si>
  <si>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</si>
  <si>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</si>
  <si>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</si>
  <si>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</si>
  <si>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</si>
  <si>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</si>
  <si>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</si>
  <si>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</si>
  <si>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</si>
  <si>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</si>
  <si>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</si>
  <si>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</si>
  <si>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</si>
  <si>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</si>
  <si>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</si>
  <si>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</si>
  <si>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</si>
  <si>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</si>
  <si>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</si>
  <si>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</si>
  <si>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</si>
  <si>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</si>
  <si>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</si>
  <si>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</si>
  <si>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</si>
  <si>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</si>
  <si>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</si>
  <si>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</si>
  <si>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</si>
  <si>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</si>
  <si>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</si>
  <si>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</si>
  <si>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</si>
  <si>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</si>
  <si>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</si>
  <si>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</si>
  <si>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</si>
  <si>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</si>
  <si>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</si>
  <si>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</si>
  <si>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</si>
  <si>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</si>
  <si>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</si>
  <si>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</si>
  <si>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</si>
  <si>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</si>
  <si>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</si>
  <si>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</si>
  <si>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</si>
  <si>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</si>
  <si>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</si>
  <si>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</si>
  <si>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</si>
  <si>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</si>
  <si>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</si>
  <si>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</si>
  <si>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</si>
  <si>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</si>
  <si>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</si>
  <si>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</si>
  <si>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</si>
  <si>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</si>
  <si>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</si>
  <si>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</si>
  <si>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</si>
  <si>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</si>
  <si>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</si>
  <si>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</si>
  <si>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</si>
  <si>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</si>
  <si>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</si>
  <si>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</si>
  <si>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</si>
  <si>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</si>
  <si>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</si>
  <si>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</si>
  <si>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</si>
  <si>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</si>
  <si>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</si>
  <si>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</si>
  <si>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</si>
  <si>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</si>
  <si>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</si>
  <si>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</si>
  <si>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</si>
  <si>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</si>
  <si>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</si>
  <si>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</si>
  <si>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</si>
  <si>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</si>
  <si>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</si>
  <si>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</si>
  <si>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</si>
  <si>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</si>
  <si>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</si>
  <si>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</si>
  <si>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</si>
  <si>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</si>
  <si>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</si>
  <si>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</si>
  <si>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</si>
  <si>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</si>
  <si>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</si>
  <si>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</si>
  <si>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</si>
  <si>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</si>
  <si>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</si>
  <si>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</si>
  <si>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</si>
  <si>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</si>
  <si>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</si>
  <si>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</si>
  <si>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</si>
  <si>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</si>
  <si>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</si>
  <si>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</si>
  <si>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</si>
  <si>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</si>
  <si>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</si>
  <si>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</si>
  <si>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</si>
  <si>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</si>
  <si>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</si>
  <si>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</si>
  <si>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</si>
  <si>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</si>
  <si>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</si>
  <si>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</si>
  <si>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25 - VC Čadca 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</si>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</sst>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2" fillId="0" borderId="14" xfId="0" applyFont="1" applyBorder="1" applyAlignment="1">
      <alignment horizontal="left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4"/>
  <sheetViews>
    <sheetView tabSelected="1" view="pageBreakPreview" zoomScale="70" zoomScaleNormal="80" zoomScaleSheetLayoutView="70" workbookViewId="0">
      <selection activeCell="F171" sqref="F171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85546875" style="105" customWidth="1"/>
    <col min="9" max="24" width="18.85546875" style="101" customWidth="1"/>
    <col min="25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4" s="1" customFormat="1" ht="15.75" x14ac:dyDescent="0.25">
      <c r="A1" s="1" t="s">
        <v>192</v>
      </c>
      <c r="D1" s="2"/>
      <c r="G1" s="63" t="s">
        <v>260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1" customFormat="1" ht="12" customHeight="1" x14ac:dyDescent="0.25">
      <c r="D2" s="2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s="3" customFormat="1" ht="28.5" customHeight="1" x14ac:dyDescent="0.25">
      <c r="A3" s="95" t="s">
        <v>263</v>
      </c>
      <c r="B3" s="95"/>
      <c r="C3" s="95"/>
      <c r="D3" s="95"/>
      <c r="E3" s="95"/>
      <c r="F3" s="95"/>
      <c r="G3" s="95"/>
      <c r="H3" s="98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" customFormat="1" ht="18.75" customHeight="1" x14ac:dyDescent="0.25">
      <c r="A4" s="6" t="s">
        <v>261</v>
      </c>
      <c r="B4" s="6"/>
      <c r="C4" s="6">
        <v>20</v>
      </c>
      <c r="D4" s="70" t="s">
        <v>262</v>
      </c>
      <c r="E4" s="6"/>
      <c r="F4" s="6"/>
      <c r="G4" s="6"/>
      <c r="H4" s="98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0" t="s">
        <v>252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1902.1000000000001</v>
      </c>
      <c r="F7" s="67">
        <v>54.026999999999994</v>
      </c>
      <c r="G7" s="71">
        <f t="shared" ref="G7:G38" si="0">F7*E7</f>
        <v>102764.7567</v>
      </c>
      <c r="H7" s="101" t="s">
        <v>253</v>
      </c>
    </row>
    <row r="8" spans="1:24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211.59999999999997</v>
      </c>
      <c r="F8" s="67">
        <v>60.378</v>
      </c>
      <c r="G8" s="71">
        <f t="shared" si="0"/>
        <v>12775.984799999998</v>
      </c>
      <c r="H8" s="101" t="s">
        <v>253</v>
      </c>
    </row>
    <row r="9" spans="1:24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105.79999999999998</v>
      </c>
      <c r="F9" s="67">
        <v>28.535999999999994</v>
      </c>
      <c r="G9" s="71">
        <f t="shared" si="0"/>
        <v>3019.1087999999991</v>
      </c>
      <c r="H9" s="101" t="s">
        <v>253</v>
      </c>
    </row>
    <row r="10" spans="1:24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211.59999999999997</v>
      </c>
      <c r="F10" s="67">
        <v>40.454999999999998</v>
      </c>
      <c r="G10" s="71">
        <f t="shared" si="0"/>
        <v>8560.2779999999984</v>
      </c>
      <c r="H10" s="101" t="s">
        <v>253</v>
      </c>
    </row>
    <row r="11" spans="1:24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1" t="s">
        <v>253</v>
      </c>
    </row>
    <row r="12" spans="1:24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211.59999999999997</v>
      </c>
      <c r="F12" s="67">
        <v>17.747999999999998</v>
      </c>
      <c r="G12" s="71">
        <f t="shared" si="0"/>
        <v>3755.476799999999</v>
      </c>
      <c r="H12" s="101" t="s">
        <v>253</v>
      </c>
    </row>
    <row r="13" spans="1:24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105.79999999999998</v>
      </c>
      <c r="F13" s="67">
        <v>16.007999999999999</v>
      </c>
      <c r="G13" s="71">
        <f t="shared" si="0"/>
        <v>1693.6463999999996</v>
      </c>
      <c r="H13" s="101" t="s">
        <v>253</v>
      </c>
    </row>
    <row r="14" spans="1:24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1" t="s">
        <v>253</v>
      </c>
    </row>
    <row r="15" spans="1:24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1" t="s">
        <v>254</v>
      </c>
    </row>
    <row r="16" spans="1:24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1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1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1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184</v>
      </c>
      <c r="F19" s="67">
        <v>43.064999999999998</v>
      </c>
      <c r="G19" s="71">
        <f t="shared" si="0"/>
        <v>7923.9599999999991</v>
      </c>
      <c r="H19" s="101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1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1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460</v>
      </c>
      <c r="F22" s="67">
        <v>8.6999999999999993</v>
      </c>
      <c r="G22" s="71">
        <f t="shared" si="0"/>
        <v>4001.9999999999995</v>
      </c>
      <c r="H22" s="101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460</v>
      </c>
      <c r="F23" s="67">
        <v>8.6999999999999993</v>
      </c>
      <c r="G23" s="71">
        <f t="shared" si="0"/>
        <v>4001.9999999999995</v>
      </c>
      <c r="H23" s="101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1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138</v>
      </c>
      <c r="F25" s="67">
        <v>48.494999999999997</v>
      </c>
      <c r="G25" s="71">
        <f t="shared" si="0"/>
        <v>6692.3099999999995</v>
      </c>
      <c r="H25" s="101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1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1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5520</v>
      </c>
      <c r="F28" s="67">
        <v>4.1759999999999993</v>
      </c>
      <c r="G28" s="71">
        <f t="shared" si="0"/>
        <v>23051.519999999997</v>
      </c>
      <c r="H28" s="101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8280</v>
      </c>
      <c r="F29" s="67">
        <v>5.3069999999999995</v>
      </c>
      <c r="G29" s="71">
        <f t="shared" si="0"/>
        <v>43941.96</v>
      </c>
      <c r="H29" s="101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1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920</v>
      </c>
      <c r="F31" s="67">
        <v>3.0449999999999995</v>
      </c>
      <c r="G31" s="71">
        <f t="shared" si="0"/>
        <v>2801.3999999999996</v>
      </c>
      <c r="H31" s="101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92</v>
      </c>
      <c r="F32" s="67">
        <v>23.924999999999997</v>
      </c>
      <c r="G32" s="71">
        <f t="shared" si="0"/>
        <v>2201.1</v>
      </c>
      <c r="H32" s="101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1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1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12291.199999999999</v>
      </c>
      <c r="F35" s="67">
        <v>7.95</v>
      </c>
      <c r="G35" s="71">
        <f t="shared" si="0"/>
        <v>97715.04</v>
      </c>
      <c r="H35" s="101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920</v>
      </c>
      <c r="F36" s="67">
        <v>3.18</v>
      </c>
      <c r="G36" s="71">
        <f t="shared" si="0"/>
        <v>2925.6000000000004</v>
      </c>
      <c r="H36" s="101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920</v>
      </c>
      <c r="F37" s="67">
        <v>8.9834999999999994</v>
      </c>
      <c r="G37" s="71">
        <f t="shared" si="0"/>
        <v>8264.82</v>
      </c>
      <c r="H37" s="101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368</v>
      </c>
      <c r="F38" s="67">
        <v>6.4395000000000007</v>
      </c>
      <c r="G38" s="71">
        <f t="shared" si="0"/>
        <v>2369.7360000000003</v>
      </c>
      <c r="H38" s="101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460</v>
      </c>
      <c r="F39" s="67">
        <v>1.1505000000000001</v>
      </c>
      <c r="G39" s="71">
        <f t="shared" ref="G39:G70" si="1">F39*E39</f>
        <v>529.23</v>
      </c>
      <c r="H39" s="101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460</v>
      </c>
      <c r="F40" s="67">
        <v>1.3274999999999999</v>
      </c>
      <c r="G40" s="71">
        <f t="shared" si="1"/>
        <v>610.65</v>
      </c>
      <c r="H40" s="101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1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138</v>
      </c>
      <c r="F42" s="67">
        <v>7.1550000000000002</v>
      </c>
      <c r="G42" s="71">
        <f t="shared" si="1"/>
        <v>987.39</v>
      </c>
      <c r="H42" s="101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138</v>
      </c>
      <c r="F43" s="67">
        <v>5.0084999999999997</v>
      </c>
      <c r="G43" s="71">
        <f t="shared" si="1"/>
        <v>691.173</v>
      </c>
      <c r="H43" s="101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11684</v>
      </c>
      <c r="F44" s="67">
        <v>4.3725000000000005</v>
      </c>
      <c r="G44" s="71">
        <f t="shared" si="1"/>
        <v>51088.290000000008</v>
      </c>
      <c r="H44" s="101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36.800000000000004</v>
      </c>
      <c r="F45" s="67">
        <v>453.18299999999999</v>
      </c>
      <c r="G45" s="71">
        <f t="shared" si="1"/>
        <v>16677.134400000003</v>
      </c>
      <c r="H45" s="101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18.400000000000002</v>
      </c>
      <c r="F46" s="67">
        <v>480.41399999999993</v>
      </c>
      <c r="G46" s="71">
        <f t="shared" si="1"/>
        <v>8839.6175999999996</v>
      </c>
      <c r="H46" s="101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1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1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920</v>
      </c>
      <c r="F49" s="67">
        <v>8.6999999999999993</v>
      </c>
      <c r="G49" s="71">
        <f t="shared" si="1"/>
        <v>8003.9999999999991</v>
      </c>
      <c r="H49" s="101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920</v>
      </c>
      <c r="F50" s="67">
        <v>8.6999999999999993</v>
      </c>
      <c r="G50" s="71">
        <f t="shared" si="1"/>
        <v>8003.9999999999991</v>
      </c>
      <c r="H50" s="101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920</v>
      </c>
      <c r="F51" s="67">
        <v>8.6999999999999993</v>
      </c>
      <c r="G51" s="71">
        <f t="shared" si="1"/>
        <v>8003.9999999999991</v>
      </c>
      <c r="H51" s="101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575</v>
      </c>
      <c r="F52" s="67">
        <v>12.25</v>
      </c>
      <c r="G52" s="71">
        <f t="shared" si="1"/>
        <v>7043.75</v>
      </c>
      <c r="H52" s="101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575</v>
      </c>
      <c r="F53" s="67">
        <v>9.6</v>
      </c>
      <c r="G53" s="71">
        <f t="shared" si="1"/>
        <v>5520</v>
      </c>
      <c r="H53" s="101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1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1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395.59999999999997</v>
      </c>
      <c r="F56" s="67">
        <v>8.6129999999999995</v>
      </c>
      <c r="G56" s="71">
        <f t="shared" si="1"/>
        <v>3407.3027999999995</v>
      </c>
      <c r="H56" s="101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395.59999999999997</v>
      </c>
      <c r="F57" s="67">
        <v>5.3069999999999995</v>
      </c>
      <c r="G57" s="71">
        <f t="shared" si="1"/>
        <v>2099.4491999999996</v>
      </c>
      <c r="H57" s="101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395.59999999999997</v>
      </c>
      <c r="F58" s="67">
        <v>9.395999999999999</v>
      </c>
      <c r="G58" s="71">
        <f t="shared" si="1"/>
        <v>3717.0575999999992</v>
      </c>
      <c r="H58" s="101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395.59999999999997</v>
      </c>
      <c r="F59" s="67">
        <v>5.9160000000000004</v>
      </c>
      <c r="G59" s="71">
        <f t="shared" si="1"/>
        <v>2340.3696</v>
      </c>
      <c r="H59" s="101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395.59999999999997</v>
      </c>
      <c r="F60" s="67">
        <v>10.265999999999998</v>
      </c>
      <c r="G60" s="71">
        <f t="shared" si="1"/>
        <v>4061.2295999999988</v>
      </c>
      <c r="H60" s="101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395.59999999999997</v>
      </c>
      <c r="F61" s="67">
        <v>6.6119999999999992</v>
      </c>
      <c r="G61" s="71">
        <f t="shared" si="1"/>
        <v>2615.7071999999994</v>
      </c>
      <c r="H61" s="101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1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207</v>
      </c>
      <c r="F63" s="67">
        <v>7.9679999999999991</v>
      </c>
      <c r="G63" s="71">
        <f t="shared" si="1"/>
        <v>1649.3759999999997</v>
      </c>
      <c r="H63" s="101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207</v>
      </c>
      <c r="F64" s="67">
        <v>4.992</v>
      </c>
      <c r="G64" s="71">
        <f t="shared" si="1"/>
        <v>1033.3440000000001</v>
      </c>
      <c r="H64" s="101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207</v>
      </c>
      <c r="F65" s="67">
        <v>8.7360000000000007</v>
      </c>
      <c r="G65" s="71">
        <f t="shared" si="1"/>
        <v>1808.3520000000001</v>
      </c>
      <c r="H65" s="101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414</v>
      </c>
      <c r="F66" s="67">
        <v>5.8559999999999999</v>
      </c>
      <c r="G66" s="71">
        <f t="shared" si="1"/>
        <v>2424.384</v>
      </c>
      <c r="H66" s="101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207</v>
      </c>
      <c r="F67" s="67">
        <v>9.5039999999999996</v>
      </c>
      <c r="G67" s="71">
        <f t="shared" si="1"/>
        <v>1967.328</v>
      </c>
      <c r="H67" s="101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483</v>
      </c>
      <c r="F68" s="67">
        <v>6.72</v>
      </c>
      <c r="G68" s="71">
        <f t="shared" si="1"/>
        <v>3245.7599999999998</v>
      </c>
      <c r="H68" s="101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20332</v>
      </c>
      <c r="F69" s="67">
        <v>7.1639999999999988</v>
      </c>
      <c r="G69" s="71">
        <f t="shared" si="1"/>
        <v>145658.44799999997</v>
      </c>
      <c r="H69" s="101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1035</v>
      </c>
      <c r="F70" s="67">
        <v>13.333</v>
      </c>
      <c r="G70" s="71">
        <f t="shared" si="1"/>
        <v>13799.655000000001</v>
      </c>
      <c r="H70" s="101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138</v>
      </c>
      <c r="F71" s="67">
        <v>17.412499999999998</v>
      </c>
      <c r="G71" s="71">
        <f t="shared" ref="G71:G102" si="2">F71*E71</f>
        <v>2402.9249999999997</v>
      </c>
      <c r="H71" s="101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975.19999999999993</v>
      </c>
      <c r="F72" s="67">
        <v>11.243499999999997</v>
      </c>
      <c r="G72" s="71">
        <f t="shared" si="2"/>
        <v>10964.661199999997</v>
      </c>
      <c r="H72" s="101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782</v>
      </c>
      <c r="F73" s="67">
        <v>11.740999999999998</v>
      </c>
      <c r="G73" s="71">
        <f t="shared" si="2"/>
        <v>9181.4619999999977</v>
      </c>
      <c r="H73" s="101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529</v>
      </c>
      <c r="F74" s="67">
        <v>12.337999999999999</v>
      </c>
      <c r="G74" s="71">
        <f t="shared" si="2"/>
        <v>6526.8019999999997</v>
      </c>
      <c r="H74" s="101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230</v>
      </c>
      <c r="F75" s="67">
        <v>11.129999999999999</v>
      </c>
      <c r="G75" s="71">
        <f t="shared" si="2"/>
        <v>2559.8999999999996</v>
      </c>
      <c r="H75" s="101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230</v>
      </c>
      <c r="F76" s="67">
        <v>7.1040000000000001</v>
      </c>
      <c r="G76" s="71">
        <f t="shared" si="2"/>
        <v>1633.92</v>
      </c>
      <c r="H76" s="101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2.3000000000000003</v>
      </c>
      <c r="F77" s="67">
        <v>136.91499999999999</v>
      </c>
      <c r="G77" s="71">
        <f t="shared" si="2"/>
        <v>314.90450000000004</v>
      </c>
      <c r="H77" s="101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230</v>
      </c>
      <c r="F78" s="67">
        <v>0.374</v>
      </c>
      <c r="G78" s="71">
        <f t="shared" si="2"/>
        <v>86.02</v>
      </c>
      <c r="H78" s="101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230</v>
      </c>
      <c r="F79" s="67">
        <v>0.46750000000000003</v>
      </c>
      <c r="G79" s="71">
        <f t="shared" si="2"/>
        <v>107.52500000000001</v>
      </c>
      <c r="H79" s="101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92</v>
      </c>
      <c r="F80" s="67">
        <v>19.7</v>
      </c>
      <c r="G80" s="71">
        <f t="shared" si="2"/>
        <v>1812.3999999999999</v>
      </c>
      <c r="H80" s="101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92</v>
      </c>
      <c r="F81" s="67">
        <v>7.95</v>
      </c>
      <c r="G81" s="71">
        <f t="shared" si="2"/>
        <v>731.4</v>
      </c>
      <c r="H81" s="101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92</v>
      </c>
      <c r="F82" s="67">
        <v>7.95</v>
      </c>
      <c r="G82" s="71">
        <f t="shared" si="2"/>
        <v>731.4</v>
      </c>
      <c r="H82" s="101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138</v>
      </c>
      <c r="F83" s="67">
        <v>11.397</v>
      </c>
      <c r="G83" s="71">
        <f t="shared" si="2"/>
        <v>1572.7860000000001</v>
      </c>
      <c r="H83" s="101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138</v>
      </c>
      <c r="F84" s="67">
        <v>10.290000000000001</v>
      </c>
      <c r="G84" s="71">
        <f t="shared" si="2"/>
        <v>1420.0200000000002</v>
      </c>
      <c r="H84" s="101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1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230</v>
      </c>
      <c r="F86" s="67">
        <v>3.5529999999999999</v>
      </c>
      <c r="G86" s="71">
        <f t="shared" si="2"/>
        <v>817.18999999999994</v>
      </c>
      <c r="H86" s="101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230</v>
      </c>
      <c r="F87" s="67">
        <v>19.7</v>
      </c>
      <c r="G87" s="71">
        <f t="shared" si="2"/>
        <v>4531</v>
      </c>
      <c r="H87" s="101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230</v>
      </c>
      <c r="F88" s="67">
        <v>8.85</v>
      </c>
      <c r="G88" s="71">
        <f t="shared" si="2"/>
        <v>2035.5</v>
      </c>
      <c r="H88" s="101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230</v>
      </c>
      <c r="F89" s="67">
        <v>8.85</v>
      </c>
      <c r="G89" s="71">
        <f t="shared" si="2"/>
        <v>2035.5</v>
      </c>
      <c r="H89" s="101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2300</v>
      </c>
      <c r="F90" s="67">
        <v>0.79500000000000004</v>
      </c>
      <c r="G90" s="71">
        <f t="shared" si="2"/>
        <v>1828.5</v>
      </c>
      <c r="H90" s="101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138</v>
      </c>
      <c r="F91" s="67">
        <v>7.8704999999999998</v>
      </c>
      <c r="G91" s="71">
        <f t="shared" si="2"/>
        <v>1086.1289999999999</v>
      </c>
      <c r="H91" s="101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1380</v>
      </c>
      <c r="F92" s="67">
        <v>7.95</v>
      </c>
      <c r="G92" s="71">
        <f t="shared" si="2"/>
        <v>10971</v>
      </c>
      <c r="H92" s="101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460</v>
      </c>
      <c r="F93" s="67">
        <v>9.8000000000000007</v>
      </c>
      <c r="G93" s="71">
        <f t="shared" si="2"/>
        <v>4508</v>
      </c>
      <c r="H93" s="101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460</v>
      </c>
      <c r="F94" s="67">
        <v>19.7</v>
      </c>
      <c r="G94" s="71">
        <f t="shared" si="2"/>
        <v>9062</v>
      </c>
      <c r="H94" s="101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230</v>
      </c>
      <c r="F95" s="67">
        <v>7.95</v>
      </c>
      <c r="G95" s="71">
        <f t="shared" si="2"/>
        <v>1828.5</v>
      </c>
      <c r="H95" s="101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230</v>
      </c>
      <c r="F96" s="67">
        <v>9.8000000000000007</v>
      </c>
      <c r="G96" s="71">
        <f t="shared" si="2"/>
        <v>2254</v>
      </c>
      <c r="H96" s="101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1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1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1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1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1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460</v>
      </c>
      <c r="F102" s="67">
        <v>7.95</v>
      </c>
      <c r="G102" s="71">
        <f t="shared" si="2"/>
        <v>3657</v>
      </c>
      <c r="H102" s="101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460</v>
      </c>
      <c r="F103" s="67">
        <v>9.8000000000000007</v>
      </c>
      <c r="G103" s="71">
        <f t="shared" ref="G103:G134" si="3">F103*E103</f>
        <v>4508</v>
      </c>
      <c r="H103" s="101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1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230</v>
      </c>
      <c r="F105" s="67">
        <v>7.95</v>
      </c>
      <c r="G105" s="71">
        <f t="shared" si="3"/>
        <v>1828.5</v>
      </c>
      <c r="H105" s="101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230</v>
      </c>
      <c r="F106" s="67">
        <v>7.95</v>
      </c>
      <c r="G106" s="71">
        <f t="shared" si="3"/>
        <v>1828.5</v>
      </c>
      <c r="H106" s="101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230</v>
      </c>
      <c r="F107" s="67">
        <v>8.6999999999999993</v>
      </c>
      <c r="G107" s="71">
        <f t="shared" si="3"/>
        <v>2000.9999999999998</v>
      </c>
      <c r="H107" s="101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230</v>
      </c>
      <c r="F108" s="67">
        <v>8.6999999999999993</v>
      </c>
      <c r="G108" s="71">
        <f t="shared" si="3"/>
        <v>2000.9999999999998</v>
      </c>
      <c r="H108" s="101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0</v>
      </c>
      <c r="F109" s="67">
        <v>0</v>
      </c>
      <c r="G109" s="71">
        <f t="shared" si="3"/>
        <v>0</v>
      </c>
      <c r="H109" s="101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230</v>
      </c>
      <c r="F110" s="67">
        <v>7.95</v>
      </c>
      <c r="G110" s="71">
        <f t="shared" si="3"/>
        <v>1828.5</v>
      </c>
      <c r="H110" s="101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230</v>
      </c>
      <c r="F111" s="67">
        <v>8.6999999999999993</v>
      </c>
      <c r="G111" s="71">
        <f t="shared" si="3"/>
        <v>2000.9999999999998</v>
      </c>
      <c r="H111" s="101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460</v>
      </c>
      <c r="F112" s="67">
        <v>3.5529999999999999</v>
      </c>
      <c r="G112" s="71">
        <f t="shared" si="3"/>
        <v>1634.3799999999999</v>
      </c>
      <c r="H112" s="101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460</v>
      </c>
      <c r="F113" s="67">
        <v>8.0039999999999996</v>
      </c>
      <c r="G113" s="71">
        <f t="shared" si="3"/>
        <v>3681.8399999999997</v>
      </c>
      <c r="H113" s="101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2300</v>
      </c>
      <c r="F114" s="67">
        <v>4.8494999999999999</v>
      </c>
      <c r="G114" s="71">
        <f t="shared" si="3"/>
        <v>11153.85</v>
      </c>
      <c r="H114" s="101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920</v>
      </c>
      <c r="F115" s="67">
        <v>3.2595000000000001</v>
      </c>
      <c r="G115" s="71">
        <f t="shared" si="3"/>
        <v>2998.7400000000002</v>
      </c>
      <c r="H115" s="101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920</v>
      </c>
      <c r="F116" s="67">
        <v>1.7765</v>
      </c>
      <c r="G116" s="71">
        <f t="shared" si="3"/>
        <v>1634.3799999999999</v>
      </c>
      <c r="H116" s="101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460</v>
      </c>
      <c r="F117" s="67">
        <v>6.6119999999999992</v>
      </c>
      <c r="G117" s="71">
        <f t="shared" si="3"/>
        <v>3041.5199999999995</v>
      </c>
      <c r="H117" s="101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460</v>
      </c>
      <c r="F118" s="67">
        <v>9.8230000000000004</v>
      </c>
      <c r="G118" s="71">
        <f t="shared" si="3"/>
        <v>4518.58</v>
      </c>
      <c r="H118" s="101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4600</v>
      </c>
      <c r="F119" s="67">
        <v>1.2155</v>
      </c>
      <c r="G119" s="71">
        <f t="shared" si="3"/>
        <v>5591.3</v>
      </c>
      <c r="H119" s="101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460</v>
      </c>
      <c r="F120" s="67">
        <v>7.3079999999999989</v>
      </c>
      <c r="G120" s="71">
        <f t="shared" si="3"/>
        <v>3361.6799999999994</v>
      </c>
      <c r="H120" s="101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13.799999999999999</v>
      </c>
      <c r="F121" s="67">
        <v>49.131</v>
      </c>
      <c r="G121" s="71">
        <f t="shared" si="3"/>
        <v>678.00779999999997</v>
      </c>
      <c r="H121" s="101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230</v>
      </c>
      <c r="F122" s="67">
        <v>7.95</v>
      </c>
      <c r="G122" s="71">
        <f t="shared" si="3"/>
        <v>1828.5</v>
      </c>
      <c r="H122" s="101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230</v>
      </c>
      <c r="F123" s="67">
        <v>8.6999999999999993</v>
      </c>
      <c r="G123" s="71">
        <f t="shared" si="3"/>
        <v>2000.9999999999998</v>
      </c>
      <c r="H123" s="101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230</v>
      </c>
      <c r="F124" s="67">
        <v>8.6999999999999993</v>
      </c>
      <c r="G124" s="71">
        <f t="shared" si="3"/>
        <v>2000.9999999999998</v>
      </c>
      <c r="H124" s="101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92</v>
      </c>
      <c r="F125" s="69">
        <v>8.85</v>
      </c>
      <c r="G125" s="71">
        <f t="shared" si="3"/>
        <v>814.19999999999993</v>
      </c>
      <c r="H125" s="101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138</v>
      </c>
      <c r="F126" s="69">
        <v>5.9295</v>
      </c>
      <c r="G126" s="71">
        <f t="shared" si="3"/>
        <v>818.27099999999996</v>
      </c>
      <c r="H126" s="101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4600</v>
      </c>
      <c r="F127" s="69">
        <v>1.7490000000000001</v>
      </c>
      <c r="G127" s="71">
        <f t="shared" si="3"/>
        <v>8045.4000000000005</v>
      </c>
      <c r="H127" s="101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4600</v>
      </c>
      <c r="F128" s="69">
        <v>0.79500000000000004</v>
      </c>
      <c r="G128" s="71">
        <f t="shared" si="3"/>
        <v>3657</v>
      </c>
      <c r="H128" s="101" t="s">
        <v>253</v>
      </c>
    </row>
    <row r="129" spans="1:24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4600</v>
      </c>
      <c r="F129" s="69">
        <v>0.97349999999999992</v>
      </c>
      <c r="G129" s="71">
        <f t="shared" si="3"/>
        <v>4478.0999999999995</v>
      </c>
      <c r="H129" s="101" t="s">
        <v>253</v>
      </c>
    </row>
    <row r="130" spans="1:24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230</v>
      </c>
      <c r="F130" s="69">
        <v>7.95</v>
      </c>
      <c r="G130" s="71">
        <f t="shared" si="3"/>
        <v>1828.5</v>
      </c>
      <c r="H130" s="101" t="s">
        <v>253</v>
      </c>
    </row>
    <row r="131" spans="1:24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2.3000000000000003</v>
      </c>
      <c r="F131" s="69">
        <v>300.01499999999999</v>
      </c>
      <c r="G131" s="71">
        <f t="shared" si="3"/>
        <v>690.03450000000009</v>
      </c>
      <c r="H131" s="101" t="s">
        <v>255</v>
      </c>
    </row>
    <row r="132" spans="1:24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460</v>
      </c>
      <c r="F132" s="69">
        <v>5.8410000000000002</v>
      </c>
      <c r="G132" s="71">
        <f t="shared" si="3"/>
        <v>2686.86</v>
      </c>
      <c r="H132" s="101" t="s">
        <v>255</v>
      </c>
    </row>
    <row r="133" spans="1:24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2.3000000000000003</v>
      </c>
      <c r="F133" s="69">
        <v>300.01499999999999</v>
      </c>
      <c r="G133" s="71">
        <f t="shared" si="3"/>
        <v>690.03450000000009</v>
      </c>
      <c r="H133" s="101" t="s">
        <v>253</v>
      </c>
    </row>
    <row r="134" spans="1:24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230</v>
      </c>
      <c r="F134" s="69">
        <v>5.8410000000000002</v>
      </c>
      <c r="G134" s="71">
        <f t="shared" si="3"/>
        <v>1343.43</v>
      </c>
      <c r="H134" s="101" t="s">
        <v>253</v>
      </c>
    </row>
    <row r="135" spans="1:24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9.2000000000000011</v>
      </c>
      <c r="F135" s="69">
        <v>1167.6959999999999</v>
      </c>
      <c r="G135" s="71">
        <f t="shared" ref="G135" si="4">F135*E135</f>
        <v>10742.8032</v>
      </c>
      <c r="H135" s="101" t="s">
        <v>253</v>
      </c>
    </row>
    <row r="136" spans="1:24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9.2000000000000011</v>
      </c>
      <c r="F136" s="69">
        <v>880.38299999999992</v>
      </c>
      <c r="G136" s="71">
        <f t="shared" ref="G136:G139" si="5">F136*E136</f>
        <v>8099.5236000000004</v>
      </c>
      <c r="H136" s="101" t="s">
        <v>255</v>
      </c>
    </row>
    <row r="137" spans="1:24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9.2000000000000011</v>
      </c>
      <c r="F137" s="69">
        <v>108.48</v>
      </c>
      <c r="G137" s="71">
        <f t="shared" si="5"/>
        <v>998.01600000000019</v>
      </c>
      <c r="H137" s="101" t="s">
        <v>255</v>
      </c>
    </row>
    <row r="138" spans="1:24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2.3000000000000003</v>
      </c>
      <c r="F138" s="69">
        <v>3438.5879999999997</v>
      </c>
      <c r="G138" s="71">
        <f t="shared" si="5"/>
        <v>7908.7524000000003</v>
      </c>
      <c r="H138" s="101" t="s">
        <v>253</v>
      </c>
    </row>
    <row r="139" spans="1:24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920</v>
      </c>
      <c r="F139" s="69">
        <v>7.95</v>
      </c>
      <c r="G139" s="71">
        <f t="shared" si="5"/>
        <v>7314</v>
      </c>
      <c r="H139" s="101" t="s">
        <v>253</v>
      </c>
    </row>
    <row r="140" spans="1:24" s="3" customFormat="1" ht="17.25" customHeight="1" x14ac:dyDescent="0.25">
      <c r="A140" s="88" t="s">
        <v>232</v>
      </c>
      <c r="B140" s="88"/>
      <c r="C140" s="38"/>
      <c r="D140" s="39"/>
      <c r="E140" s="40"/>
      <c r="F140" s="41"/>
      <c r="G140" s="72">
        <f>SUM(G7:G139)</f>
        <v>849184.34319999965</v>
      </c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</row>
    <row r="141" spans="1:24" ht="26.25" customHeight="1" x14ac:dyDescent="0.2">
      <c r="A141" s="75" t="s">
        <v>194</v>
      </c>
      <c r="B141" s="75"/>
      <c r="C141" s="75"/>
      <c r="D141" s="75"/>
      <c r="E141" s="75"/>
      <c r="F141" s="75"/>
      <c r="G141" s="75"/>
      <c r="H141" s="102"/>
      <c r="I141" s="103"/>
    </row>
    <row r="142" spans="1:24" ht="13.5" thickBot="1" x14ac:dyDescent="0.25">
      <c r="A142" s="27"/>
      <c r="B142" s="28"/>
      <c r="C142" s="28"/>
      <c r="D142" s="28"/>
      <c r="E142" s="28"/>
      <c r="F142" s="28"/>
      <c r="G142" s="28"/>
      <c r="H142" s="104"/>
    </row>
    <row r="143" spans="1:24" ht="15.75" customHeight="1" thickTop="1" x14ac:dyDescent="0.2">
      <c r="B143" s="44" t="s">
        <v>2</v>
      </c>
      <c r="C143" s="89"/>
      <c r="D143" s="89"/>
      <c r="E143" s="89"/>
      <c r="F143" s="90"/>
    </row>
    <row r="144" spans="1:24" ht="15.75" customHeight="1" x14ac:dyDescent="0.2">
      <c r="B144" s="45" t="s">
        <v>25</v>
      </c>
      <c r="C144" s="91" t="s">
        <v>233</v>
      </c>
      <c r="D144" s="91"/>
      <c r="E144" s="91"/>
      <c r="F144" s="92"/>
    </row>
    <row r="145" spans="2:6" ht="32.25" customHeight="1" x14ac:dyDescent="0.2">
      <c r="B145" s="94"/>
      <c r="C145" s="93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94"/>
      <c r="C146" s="93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6"/>
      <c r="D149" s="107"/>
      <c r="E149" s="33"/>
      <c r="F149" s="33"/>
    </row>
    <row r="150" spans="2:6" ht="15.75" x14ac:dyDescent="0.25">
      <c r="B150" s="13" t="s">
        <v>3</v>
      </c>
      <c r="C150" s="106"/>
      <c r="D150" s="107"/>
      <c r="E150" s="33"/>
      <c r="F150" s="33"/>
    </row>
    <row r="151" spans="2:6" ht="15.75" customHeight="1" x14ac:dyDescent="0.25">
      <c r="B151" s="32" t="s">
        <v>23</v>
      </c>
      <c r="C151" s="106"/>
      <c r="D151" s="107"/>
      <c r="E151" s="33"/>
      <c r="F151" s="33"/>
    </row>
    <row r="152" spans="2:6" ht="15.75" customHeight="1" x14ac:dyDescent="0.25">
      <c r="B152" s="17" t="s">
        <v>210</v>
      </c>
      <c r="C152" s="106"/>
      <c r="D152" s="107"/>
      <c r="E152" s="33"/>
      <c r="F152" s="33"/>
    </row>
    <row r="153" spans="2:6" ht="15.75" customHeight="1" x14ac:dyDescent="0.25">
      <c r="B153" s="17" t="s">
        <v>211</v>
      </c>
      <c r="C153" s="106"/>
      <c r="D153" s="107"/>
      <c r="E153" s="33"/>
      <c r="F153" s="33"/>
    </row>
    <row r="154" spans="2:6" ht="15.75" customHeight="1" x14ac:dyDescent="0.25">
      <c r="B154" s="17" t="s">
        <v>212</v>
      </c>
      <c r="C154" s="106"/>
      <c r="D154" s="107"/>
      <c r="E154" s="33"/>
      <c r="F154" s="33"/>
    </row>
    <row r="155" spans="2:6" ht="15.75" customHeight="1" x14ac:dyDescent="0.25">
      <c r="B155" s="17" t="s">
        <v>213</v>
      </c>
      <c r="C155" s="106"/>
      <c r="D155" s="107"/>
      <c r="E155" s="33"/>
      <c r="F155" s="33"/>
    </row>
    <row r="156" spans="2:6" ht="15.75" customHeight="1" x14ac:dyDescent="0.25">
      <c r="B156" s="17" t="s">
        <v>208</v>
      </c>
      <c r="C156" s="106"/>
      <c r="D156" s="107"/>
      <c r="E156" s="33"/>
      <c r="F156" s="33"/>
    </row>
    <row r="157" spans="2:6" ht="15.75" customHeight="1" x14ac:dyDescent="0.25">
      <c r="B157" s="17" t="s">
        <v>209</v>
      </c>
      <c r="C157" s="106"/>
      <c r="D157" s="107"/>
      <c r="E157" s="33"/>
      <c r="F157" s="33"/>
    </row>
    <row r="158" spans="2:6" ht="15.75" customHeight="1" x14ac:dyDescent="0.25">
      <c r="B158" s="17" t="s">
        <v>214</v>
      </c>
      <c r="C158" s="106"/>
      <c r="D158" s="107"/>
      <c r="E158" s="33"/>
      <c r="F158" s="33"/>
    </row>
    <row r="159" spans="2:6" ht="15.75" customHeight="1" x14ac:dyDescent="0.25">
      <c r="B159" s="32" t="s">
        <v>22</v>
      </c>
      <c r="C159" s="106"/>
      <c r="D159" s="107"/>
      <c r="E159" s="33"/>
      <c r="F159" s="33"/>
    </row>
    <row r="160" spans="2:6" ht="15.75" x14ac:dyDescent="0.25">
      <c r="B160" s="32" t="s">
        <v>24</v>
      </c>
      <c r="C160" s="106"/>
      <c r="D160" s="107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30" customHeight="1" x14ac:dyDescent="0.25">
      <c r="B165"/>
      <c r="C165" s="78" t="s">
        <v>231</v>
      </c>
      <c r="D165" s="79"/>
      <c r="E165" s="42" t="s">
        <v>234</v>
      </c>
      <c r="F165" s="112" t="s">
        <v>265</v>
      </c>
      <c r="G165" s="42" t="s">
        <v>235</v>
      </c>
    </row>
    <row r="166" spans="2:7" ht="30" customHeight="1" x14ac:dyDescent="0.25">
      <c r="B166"/>
      <c r="C166" s="76" t="s">
        <v>230</v>
      </c>
      <c r="D166" s="77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571683.90140000009</v>
      </c>
      <c r="F166" s="108">
        <v>0</v>
      </c>
      <c r="G166" s="65">
        <f>ROUND(F166/E166,3)</f>
        <v>0</v>
      </c>
    </row>
    <row r="167" spans="2:7" ht="30" customHeight="1" x14ac:dyDescent="0.25">
      <c r="B167"/>
      <c r="C167" s="86" t="s">
        <v>236</v>
      </c>
      <c r="D167" s="87"/>
      <c r="E167" s="73">
        <f>SUBTOTAL(9,G40,G53,G54,G57,G59,G61,G64,G66,G68,G69,G70,G71,G72,G73,G74,G76,G79,G84,G85,G90,G93,G96,G98,G100,G103,G109,G112,G113,G114,G124,G125,G126,G131,G132,G136,G137)</f>
        <v>257261.55729999999</v>
      </c>
      <c r="F167" s="108">
        <v>0</v>
      </c>
      <c r="G167" s="65">
        <f t="shared" ref="G167:G169" si="6">ROUND(F167/E167,3)</f>
        <v>0</v>
      </c>
    </row>
    <row r="168" spans="2:7" ht="30" customHeight="1" x14ac:dyDescent="0.25">
      <c r="B168"/>
      <c r="C168" s="84" t="s">
        <v>237</v>
      </c>
      <c r="D168" s="85"/>
      <c r="E168" s="73">
        <f>SUBTOTAL(9,G15,G16,G24,G26,G27,G33,G34,G77,G80,G87,G94,G101)</f>
        <v>15720.3045</v>
      </c>
      <c r="F168" s="108">
        <v>0</v>
      </c>
      <c r="G168" s="65">
        <f t="shared" si="6"/>
        <v>0</v>
      </c>
    </row>
    <row r="169" spans="2:7" ht="30" customHeight="1" x14ac:dyDescent="0.25">
      <c r="B169"/>
      <c r="C169" s="82" t="s">
        <v>238</v>
      </c>
      <c r="D169" s="83"/>
      <c r="E169" s="73">
        <f>SUBTOTAL(9,G118)</f>
        <v>4518.58</v>
      </c>
      <c r="F169" s="108">
        <v>0</v>
      </c>
      <c r="G169" s="65">
        <f t="shared" si="6"/>
        <v>0</v>
      </c>
    </row>
    <row r="170" spans="2:7" ht="30" customHeight="1" x14ac:dyDescent="0.25">
      <c r="B170"/>
      <c r="C170" s="80" t="s">
        <v>232</v>
      </c>
      <c r="D170" s="81"/>
      <c r="E170" s="74">
        <f>SUM(E166:E169)</f>
        <v>849184.3432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0FfquVdkEuQBnE5/9lfmdwdFJgC9H6hHD0eoFk8E+25zzuzBmwqPExSb3/fb8LmjdMrpFdhlwbvA01wd8TL8XQ==" saltValue="0NC10hSrO8sfkL7iAxAOZg==" spinCount="100000" sheet="1" objects="1" scenarios="1"/>
  <autoFilter ref="A6:J141" xr:uid="{00000000-0009-0000-0000-000000000000}"/>
  <mergeCells count="26">
    <mergeCell ref="A3:G3"/>
    <mergeCell ref="B147:C147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8:D158"/>
    <mergeCell ref="C159:D159"/>
    <mergeCell ref="A141:G141"/>
    <mergeCell ref="C166:D166"/>
    <mergeCell ref="C165:D165"/>
    <mergeCell ref="C155:D155"/>
    <mergeCell ref="C156:D156"/>
    <mergeCell ref="C157:D15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2022-11-17T09:42:15Z</dcterms:modified>
</cp:coreProperties>
</file>