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ýchod\Súťažné podklady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<sst xmlns="http://schemas.openxmlformats.org/spreadsheetml/2006/main" count="611" uniqueCount="266">
  <si>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</si>
  <si>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</si>
  <si>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</si>
  <si>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</si>
  <si>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</si>
  <si>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</si>
  <si>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</si>
  <si>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</si>
  <si>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</si>
  <si>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</si>
  <si>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</si>
  <si>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</si>
  <si>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</si>
  <si>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</si>
  <si>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</si>
  <si>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</si>
  <si>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</si>
  <si>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</si>
  <si>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</si>
  <si>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</si>
  <si>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</si>
  <si>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</si>
  <si>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</si>
  <si>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</si>
  <si>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</si>
  <si>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</si>
  <si>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</si>
  <si>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</si>
  <si>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</si>
  <si>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</si>
  <si>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</si>
  <si>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</si>
  <si>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</si>
  <si>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</si>
  <si>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</si>
  <si>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</si>
  <si>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</si>
  <si>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</si>
  <si>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</si>
  <si>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</si>
  <si>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</si>
  <si>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</si>
  <si>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</si>
  <si>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</si>
  <si>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</si>
  <si>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</si>
  <si>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</si>
  <si>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</si>
  <si>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</si>
  <si>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</si>
  <si>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</si>
  <si>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</si>
  <si>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</si>
  <si>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</si>
  <si>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</si>
  <si>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</si>
  <si>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</si>
  <si>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</si>
  <si>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</si>
  <si>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</si>
  <si>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</si>
  <si>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</si>
  <si>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</si>
  <si>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</si>
  <si>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</si>
  <si>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</si>
  <si>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</si>
  <si>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</si>
  <si>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</si>
  <si>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</si>
  <si>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</si>
  <si>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</si>
  <si>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</si>
  <si>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</si>
  <si>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</si>
  <si>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</si>
  <si>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</si>
  <si>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</si>
  <si>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</si>
  <si>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</si>
  <si>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</si>
  <si>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</si>
  <si>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</si>
  <si>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</si>
  <si>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</si>
  <si>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</si>
  <si>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</si>
  <si>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</si>
  <si>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</si>
  <si>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</si>
  <si>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</si>
  <si>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</si>
  <si>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</si>
  <si>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</si>
  <si>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</si>
  <si>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</si>
  <si>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</si>
  <si>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</si>
  <si>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</si>
  <si>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</si>
  <si>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</si>
  <si>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</si>
  <si>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</si>
  <si>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</si>
  <si>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</si>
  <si>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</si>
  <si>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</si>
  <si>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</si>
  <si>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</si>
  <si>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</si>
  <si>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</si>
  <si>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</si>
  <si>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</si>
  <si>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</si>
  <si>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</si>
  <si>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</si>
  <si>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</si>
  <si>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</si>
  <si>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</si>
  <si>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</si>
  <si>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</si>
  <si>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</si>
  <si>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</si>
  <si>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</si>
  <si>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</si>
  <si>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</si>
  <si>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</si>
  <si>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</si>
  <si>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</si>
  <si>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</si>
  <si>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</si>
  <si>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</si>
  <si>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</si>
  <si>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</si>
  <si>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</si>
  <si>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</si>
  <si>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</si>
  <si>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</si>
  <si>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</si>
  <si>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</si>
  <si>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</si>
  <si>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</si>
  <si>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</si>
  <si>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</si>
  <si>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</si>
  <si>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</si>
  <si>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</si>
  <si>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</si>
  <si>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</si>
  <si>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</si>
  <si>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</si>
  <si>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</si>
  <si>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</si>
  <si>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</si>
  <si>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</si>
  <si>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</si>
  <si>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</si>
  <si>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</si>
  <si>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</si>
  <si>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</si>
  <si>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</si>
  <si>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</si>
  <si>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</si>
  <si>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</si>
  <si>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</si>
  <si>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</si>
  <si>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</si>
  <si>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</si>
  <si>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</si>
  <si>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</si>
  <si>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</si>
  <si>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</si>
  <si>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</si>
  <si>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</si>
  <si>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</si>
  <si>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</si>
  <si>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</si>
  <si>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</si>
  <si>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</si>
  <si>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</si>
  <si>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</si>
  <si>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</si>
  <si>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</si>
  <si>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</si>
  <si>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</si>
  <si>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</si>
  <si>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</si>
  <si>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</si>
  <si>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</si>
  <si>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</si>
  <si>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</si>
  <si>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</si>
  <si>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</si>
  <si>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</si>
  <si>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</si>
  <si>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</si>
  <si>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</si>
  <si>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</si>
  <si>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</si>
  <si>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</si>
  <si>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</si>
  <si>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</si>
  <si>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</si>
  <si>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</si>
  <si>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</si>
  <si>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</si>
  <si>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</si>
  <si>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</si>
  <si>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</si>
  <si>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</si>
  <si>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</si>
  <si>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</si>
  <si>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</si>
  <si>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</si>
  <si>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</si>
  <si>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</si>
  <si>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</si>
  <si>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</si>
  <si>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</si>
  <si>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</si>
  <si>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</si>
  <si>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</si>
  <si>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</si>
  <si>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</si>
  <si>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</si>
  <si>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</si>
  <si>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</si>
  <si>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</si>
  <si>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</si>
  <si>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</si>
  <si>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</si>
  <si>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</si>
  <si>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</si>
  <si>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</si>
  <si>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</si>
  <si>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</si>
  <si>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</si>
  <si>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</si>
  <si>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</si>
  <si>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</si>
  <si>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</si>
  <si>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</si>
  <si>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</si>
  <si>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</si>
  <si>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</si>
  <si>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</si>
  <si>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</si>
  <si>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</si>
  <si>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</si>
  <si>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</si>
  <si>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</si>
  <si>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</si>
  <si>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</si>
  <si>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</si>
  <si>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</si>
  <si>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</si>
  <si>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</si>
  <si>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</si>
  <si>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</si>
  <si>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</si>
  <si>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</si>
  <si>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</si>
  <si>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</si>
  <si>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</si>
  <si>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Názov predmetu zákazky: Lesnícke služby v pestovateľskej činnosti na LS Stará Voda+Smolník+Jasov pre roky 2023-2026</t>
  </si>
  <si>
    <t>107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</si>
</sst>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B154" zoomScale="90" zoomScaleNormal="80" zoomScaleSheetLayoutView="90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9.109375" style="4" customWidth="1"/>
    <col min="8" max="8" width="18.44140625" style="78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1" t="s">
        <v>262</v>
      </c>
    </row>
    <row r="2" spans="1:8" s="1" customFormat="1" ht="12" customHeight="1" x14ac:dyDescent="0.3">
      <c r="D2" s="2"/>
      <c r="H2" s="72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3">
      <c r="A4" s="6" t="s">
        <v>263</v>
      </c>
      <c r="B4" s="6"/>
      <c r="C4" s="6"/>
      <c r="D4" s="85" t="s">
        <v>265</v>
      </c>
      <c r="E4" s="6"/>
      <c r="F4" s="6"/>
      <c r="G4" s="6"/>
      <c r="H4" s="73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70">
        <v>6196.1999999999989</v>
      </c>
      <c r="F7" s="81">
        <v>52.634999999999991</v>
      </c>
      <c r="G7" s="82">
        <f t="shared" ref="G7:G38" si="0">F7*E7</f>
        <v>326136.98699999991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0">
        <v>1821.6000000000001</v>
      </c>
      <c r="F8" s="81">
        <v>53.330999999999996</v>
      </c>
      <c r="G8" s="82">
        <f t="shared" si="0"/>
        <v>97147.749599999996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0">
        <v>27.599999999999998</v>
      </c>
      <c r="F9" s="81">
        <v>53.330999999999996</v>
      </c>
      <c r="G9" s="82">
        <f t="shared" si="0"/>
        <v>1471.9355999999998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0">
        <v>27.599999999999998</v>
      </c>
      <c r="F10" s="81">
        <v>53.330999999999996</v>
      </c>
      <c r="G10" s="82">
        <f t="shared" si="0"/>
        <v>1471.9355999999998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0">
        <v>0</v>
      </c>
      <c r="F12" s="81">
        <v>0</v>
      </c>
      <c r="G12" s="82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0">
        <v>9.2000000000000011</v>
      </c>
      <c r="F19" s="81">
        <v>30.015000000000001</v>
      </c>
      <c r="G19" s="82">
        <f t="shared" si="0"/>
        <v>276.13800000000003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0">
        <v>4.6000000000000005</v>
      </c>
      <c r="F20" s="81">
        <v>40.019999999999996</v>
      </c>
      <c r="G20" s="82">
        <f t="shared" si="0"/>
        <v>184.09200000000001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0">
        <v>2070</v>
      </c>
      <c r="F22" s="81">
        <v>8.6999999999999993</v>
      </c>
      <c r="G22" s="82">
        <f t="shared" si="0"/>
        <v>18009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0">
        <v>1725</v>
      </c>
      <c r="F23" s="81">
        <v>8.6999999999999993</v>
      </c>
      <c r="G23" s="82">
        <f t="shared" si="0"/>
        <v>15007.499999999998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0">
        <v>2500.0999999999995</v>
      </c>
      <c r="F25" s="81">
        <v>50.721000000000004</v>
      </c>
      <c r="G25" s="82">
        <f t="shared" si="0"/>
        <v>126807.57209999998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0">
        <v>30705</v>
      </c>
      <c r="F28" s="81">
        <v>4.2629999999999999</v>
      </c>
      <c r="G28" s="82">
        <f t="shared" si="0"/>
        <v>130895.41499999999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0">
        <v>2534.5999999999995</v>
      </c>
      <c r="F29" s="81">
        <v>4.3499999999999996</v>
      </c>
      <c r="G29" s="82">
        <f t="shared" si="0"/>
        <v>11025.509999999997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0">
        <v>144141</v>
      </c>
      <c r="F30" s="81">
        <v>4.6919999999999993</v>
      </c>
      <c r="G30" s="82">
        <f t="shared" si="0"/>
        <v>676309.57199999993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0">
        <v>234.59999999999997</v>
      </c>
      <c r="F31" s="81">
        <v>4.3499999999999996</v>
      </c>
      <c r="G31" s="82">
        <f t="shared" si="0"/>
        <v>1020.5099999999998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0">
        <v>46</v>
      </c>
      <c r="F32" s="81">
        <v>25.751999999999999</v>
      </c>
      <c r="G32" s="82">
        <f t="shared" si="0"/>
        <v>1184.5919999999999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0">
        <v>36510.200000000004</v>
      </c>
      <c r="F35" s="81">
        <v>7.4729999999999999</v>
      </c>
      <c r="G35" s="82">
        <f t="shared" si="0"/>
        <v>272840.72460000002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0">
        <v>690</v>
      </c>
      <c r="F36" s="81">
        <v>4.8494999999999999</v>
      </c>
      <c r="G36" s="82">
        <f t="shared" si="0"/>
        <v>3346.1549999999997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0">
        <v>5060</v>
      </c>
      <c r="F37" s="81">
        <v>7.1550000000000002</v>
      </c>
      <c r="G37" s="82">
        <f t="shared" si="0"/>
        <v>36204.300000000003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0">
        <v>464.59999999999997</v>
      </c>
      <c r="F38" s="81">
        <v>6.4395000000000007</v>
      </c>
      <c r="G38" s="82">
        <f t="shared" si="0"/>
        <v>2991.7917000000002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0</v>
      </c>
      <c r="F39" s="81">
        <v>0</v>
      </c>
      <c r="G39" s="82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0</v>
      </c>
      <c r="F40" s="81">
        <v>0</v>
      </c>
      <c r="G40" s="82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0">
        <v>579.59999999999991</v>
      </c>
      <c r="F42" s="81">
        <v>7.3935000000000004</v>
      </c>
      <c r="G42" s="82">
        <f t="shared" si="1"/>
        <v>4285.2725999999993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0">
        <v>579.59999999999991</v>
      </c>
      <c r="F43" s="81">
        <v>7.3935000000000004</v>
      </c>
      <c r="G43" s="82">
        <f t="shared" si="1"/>
        <v>4285.2725999999993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0">
        <v>88982.400000000009</v>
      </c>
      <c r="F44" s="81">
        <v>6.36</v>
      </c>
      <c r="G44" s="82">
        <f t="shared" si="1"/>
        <v>565928.06400000013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0">
        <v>27.599999999999998</v>
      </c>
      <c r="F45" s="81">
        <v>365.05199999999996</v>
      </c>
      <c r="G45" s="82">
        <f t="shared" si="1"/>
        <v>10075.435199999998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0">
        <v>42.319999999999993</v>
      </c>
      <c r="F46" s="81">
        <v>483.29849999999999</v>
      </c>
      <c r="G46" s="82">
        <f t="shared" si="1"/>
        <v>20453.192519999997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0">
        <v>27.599999999999998</v>
      </c>
      <c r="F47" s="81">
        <v>405.76799999999997</v>
      </c>
      <c r="G47" s="82">
        <f t="shared" si="1"/>
        <v>11199.196799999998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0">
        <v>23</v>
      </c>
      <c r="F49" s="81">
        <v>475.10699999999997</v>
      </c>
      <c r="G49" s="82">
        <f t="shared" si="1"/>
        <v>10927.460999999999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0">
        <v>9.2000000000000011</v>
      </c>
      <c r="F50" s="81">
        <v>8.6999999999999993</v>
      </c>
      <c r="G50" s="82">
        <f t="shared" si="1"/>
        <v>80.040000000000006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46</v>
      </c>
      <c r="F52" s="81">
        <v>11.327999999999999</v>
      </c>
      <c r="G52" s="82">
        <f t="shared" si="1"/>
        <v>521.08799999999997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736</v>
      </c>
      <c r="F53" s="81">
        <v>12.544</v>
      </c>
      <c r="G53" s="82">
        <f t="shared" si="1"/>
        <v>9232.384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0">
        <v>736</v>
      </c>
      <c r="F54" s="81">
        <v>12.544</v>
      </c>
      <c r="G54" s="82">
        <f t="shared" si="1"/>
        <v>9232.384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0">
        <v>0</v>
      </c>
      <c r="F55" s="81">
        <v>0</v>
      </c>
      <c r="G55" s="82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0</v>
      </c>
      <c r="F56" s="81">
        <v>0</v>
      </c>
      <c r="G56" s="82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0</v>
      </c>
      <c r="F57" s="81">
        <v>0</v>
      </c>
      <c r="G57" s="82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5336</v>
      </c>
      <c r="F59" s="81">
        <v>6.9119999999999999</v>
      </c>
      <c r="G59" s="82">
        <f t="shared" si="1"/>
        <v>36882.432000000001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2300</v>
      </c>
      <c r="F61" s="81">
        <v>9.6</v>
      </c>
      <c r="G61" s="82">
        <f t="shared" si="1"/>
        <v>22080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0">
        <v>0</v>
      </c>
      <c r="F62" s="81">
        <v>0</v>
      </c>
      <c r="G62" s="82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4.6000000000000005</v>
      </c>
      <c r="F63" s="81">
        <v>5.3069999999999995</v>
      </c>
      <c r="G63" s="82">
        <f t="shared" si="1"/>
        <v>24.412200000000002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5064.5999999999995</v>
      </c>
      <c r="F64" s="81">
        <v>5.8559999999999999</v>
      </c>
      <c r="G64" s="82">
        <f t="shared" si="1"/>
        <v>29658.297599999994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13.799999999999999</v>
      </c>
      <c r="F65" s="81">
        <v>5.8559999999999999</v>
      </c>
      <c r="G65" s="82">
        <f t="shared" si="1"/>
        <v>80.812799999999996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11619.599999999999</v>
      </c>
      <c r="F66" s="81">
        <v>5.8559999999999999</v>
      </c>
      <c r="G66" s="82">
        <f t="shared" si="1"/>
        <v>68044.377599999993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9420.8000000000011</v>
      </c>
      <c r="F68" s="81">
        <v>5.8559999999999999</v>
      </c>
      <c r="G68" s="82">
        <f t="shared" si="1"/>
        <v>55168.204800000007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0">
        <v>19826</v>
      </c>
      <c r="F69" s="81">
        <v>19.999499999999998</v>
      </c>
      <c r="G69" s="82">
        <f t="shared" si="1"/>
        <v>396510.08699999994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0">
        <v>31625</v>
      </c>
      <c r="F70" s="81">
        <v>16.815499999999997</v>
      </c>
      <c r="G70" s="82">
        <f t="shared" si="1"/>
        <v>531790.18749999988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0">
        <v>13602.199999999999</v>
      </c>
      <c r="F71" s="81">
        <v>16.815499999999997</v>
      </c>
      <c r="G71" s="82">
        <f t="shared" ref="G71:G102" si="2">F71*E71</f>
        <v>228727.79409999994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0">
        <v>2279.2999999999997</v>
      </c>
      <c r="F72" s="81">
        <v>9.4524999999999988</v>
      </c>
      <c r="G72" s="82">
        <f t="shared" si="2"/>
        <v>21545.083249999996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0">
        <v>3289</v>
      </c>
      <c r="F73" s="81">
        <v>9.4524999999999988</v>
      </c>
      <c r="G73" s="82">
        <f t="shared" si="2"/>
        <v>31089.272499999995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0">
        <v>1918.1999999999998</v>
      </c>
      <c r="F74" s="81">
        <v>9.4524999999999988</v>
      </c>
      <c r="G74" s="82">
        <f t="shared" si="2"/>
        <v>18131.785499999994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0">
        <v>4.6000000000000005</v>
      </c>
      <c r="F75" s="81">
        <v>8.1885000000000012</v>
      </c>
      <c r="G75" s="82">
        <f t="shared" si="2"/>
        <v>37.667100000000012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0">
        <v>4.6000000000000005</v>
      </c>
      <c r="F76" s="81">
        <v>7.7910000000000004</v>
      </c>
      <c r="G76" s="82">
        <f t="shared" si="2"/>
        <v>35.838600000000007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9.2000000000000011</v>
      </c>
      <c r="F78" s="81">
        <v>8.673</v>
      </c>
      <c r="G78" s="82">
        <f t="shared" si="2"/>
        <v>79.791600000000017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4.6000000000000005</v>
      </c>
      <c r="F79" s="81">
        <v>0.53099999999999992</v>
      </c>
      <c r="G79" s="82">
        <f t="shared" si="2"/>
        <v>2.4426000000000001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0">
        <v>4.6000000000000005</v>
      </c>
      <c r="F81" s="81">
        <v>7.95</v>
      </c>
      <c r="G81" s="82">
        <f t="shared" si="2"/>
        <v>36.570000000000007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9.2000000000000011</v>
      </c>
      <c r="F84" s="81">
        <v>10.094000000000001</v>
      </c>
      <c r="G84" s="82">
        <f t="shared" si="2"/>
        <v>92.864800000000017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0">
        <v>9.2000000000000011</v>
      </c>
      <c r="F85" s="81">
        <v>10.094000000000001</v>
      </c>
      <c r="G85" s="82">
        <f t="shared" si="2"/>
        <v>92.864800000000017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0">
        <v>4.6000000000000005</v>
      </c>
      <c r="F86" s="81">
        <v>0.4425</v>
      </c>
      <c r="G86" s="82">
        <f t="shared" si="2"/>
        <v>2.0355000000000003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0">
        <v>4098.6000000000004</v>
      </c>
      <c r="F92" s="81">
        <v>7.95</v>
      </c>
      <c r="G92" s="82">
        <f t="shared" si="2"/>
        <v>32583.870000000003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0">
        <v>7157.5999999999995</v>
      </c>
      <c r="F93" s="81">
        <v>9.6</v>
      </c>
      <c r="G93" s="82">
        <f t="shared" si="2"/>
        <v>68712.959999999992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0">
        <v>2530</v>
      </c>
      <c r="F102" s="81">
        <v>8.6999999999999993</v>
      </c>
      <c r="G102" s="82">
        <f t="shared" si="2"/>
        <v>22011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0">
        <v>2530</v>
      </c>
      <c r="F103" s="81">
        <v>9.6</v>
      </c>
      <c r="G103" s="82">
        <f t="shared" ref="G103:G134" si="3">F103*E103</f>
        <v>24288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142.59999999999997</v>
      </c>
      <c r="F107" s="81">
        <v>8.0909999999999993</v>
      </c>
      <c r="G107" s="82">
        <f t="shared" si="3"/>
        <v>1153.7765999999997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4.6000000000000005</v>
      </c>
      <c r="F108" s="81">
        <v>8.0909999999999993</v>
      </c>
      <c r="G108" s="82">
        <f t="shared" si="3"/>
        <v>37.218600000000002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4.6000000000000005</v>
      </c>
      <c r="F109" s="81">
        <v>5.0159999999999991</v>
      </c>
      <c r="G109" s="82">
        <f t="shared" si="3"/>
        <v>23.073599999999999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4.6000000000000005</v>
      </c>
      <c r="F110" s="81">
        <v>7.95</v>
      </c>
      <c r="G110" s="82">
        <f t="shared" si="3"/>
        <v>36.570000000000007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9.2000000000000011</v>
      </c>
      <c r="F112" s="81">
        <v>8.0909999999999993</v>
      </c>
      <c r="G112" s="82">
        <f t="shared" si="3"/>
        <v>74.437200000000004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4.6000000000000005</v>
      </c>
      <c r="F113" s="81">
        <v>6.4379999999999997</v>
      </c>
      <c r="G113" s="82">
        <f t="shared" si="3"/>
        <v>29.614800000000002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45310</v>
      </c>
      <c r="F114" s="81">
        <v>9.1999999999999993</v>
      </c>
      <c r="G114" s="82">
        <f t="shared" si="3"/>
        <v>416851.99999999994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234.59999999999997</v>
      </c>
      <c r="F115" s="81">
        <v>4.3499999999999996</v>
      </c>
      <c r="G115" s="82">
        <f t="shared" si="3"/>
        <v>1020.5099999999998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4.6000000000000005</v>
      </c>
      <c r="F116" s="81">
        <v>2.0354999999999999</v>
      </c>
      <c r="G116" s="82">
        <f t="shared" si="3"/>
        <v>9.3633000000000006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9.2000000000000011</v>
      </c>
      <c r="F119" s="81">
        <v>8.6999999999999993</v>
      </c>
      <c r="G119" s="82">
        <f t="shared" si="3"/>
        <v>80.040000000000006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4.6000000000000005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4">
        <v>0</v>
      </c>
      <c r="G126" s="82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4.6000000000000005</v>
      </c>
      <c r="F127" s="84">
        <v>0.79500000000000004</v>
      </c>
      <c r="G127" s="82">
        <f t="shared" si="3"/>
        <v>3.6570000000000005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7594.5999999999995</v>
      </c>
      <c r="F128" s="84">
        <v>0.79500000000000004</v>
      </c>
      <c r="G128" s="82">
        <f t="shared" si="3"/>
        <v>6037.7069999999994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0</v>
      </c>
      <c r="F129" s="84">
        <v>0</v>
      </c>
      <c r="G129" s="82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2304.5999999999995</v>
      </c>
      <c r="F130" s="84">
        <v>0.79500000000000004</v>
      </c>
      <c r="G130" s="82">
        <f t="shared" si="3"/>
        <v>1832.1569999999997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4">
        <v>0</v>
      </c>
      <c r="G131" s="82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4">
        <v>0</v>
      </c>
      <c r="G132" s="82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50.599999999999994</v>
      </c>
      <c r="F135" s="84">
        <v>72.901499999999999</v>
      </c>
      <c r="G135" s="82">
        <f t="shared" ref="G135" si="4">F135*E135</f>
        <v>3688.8158999999996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313.94999999999993</v>
      </c>
      <c r="F136" s="84">
        <v>131.17500000000001</v>
      </c>
      <c r="G136" s="82">
        <f t="shared" ref="G136:G139" si="5">F136*E136</f>
        <v>41182.391249999993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488.15199999999999</v>
      </c>
      <c r="F137" s="84">
        <v>99.455999999999989</v>
      </c>
      <c r="G137" s="82">
        <f t="shared" si="5"/>
        <v>48549.645311999993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349.59999999999997</v>
      </c>
      <c r="F139" s="84">
        <v>7.95</v>
      </c>
      <c r="G139" s="82">
        <f t="shared" si="5"/>
        <v>2779.3199999999997</v>
      </c>
      <c r="H139" s="4" t="s">
        <v>255</v>
      </c>
    </row>
    <row r="140" spans="1:10" s="42" customFormat="1" ht="17.25" customHeight="1" x14ac:dyDescent="0.3">
      <c r="A140" s="98" t="s">
        <v>233</v>
      </c>
      <c r="B140" s="98"/>
      <c r="C140" s="43"/>
      <c r="D140" s="44"/>
      <c r="E140" s="45"/>
      <c r="F140" s="46"/>
      <c r="G140" s="75">
        <f>SUM(G7:G139)</f>
        <v>4479650.2203320004</v>
      </c>
    </row>
    <row r="141" spans="1:10" ht="26.25" customHeight="1" x14ac:dyDescent="0.25">
      <c r="A141" s="101" t="s">
        <v>195</v>
      </c>
      <c r="B141" s="102"/>
      <c r="C141" s="102"/>
      <c r="D141" s="102"/>
      <c r="E141" s="102"/>
      <c r="F141" s="102"/>
      <c r="G141" s="102"/>
      <c r="H141" s="102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5">
      <c r="B143" s="49" t="s">
        <v>2</v>
      </c>
      <c r="C143" s="103"/>
      <c r="D143" s="103"/>
      <c r="E143" s="103"/>
      <c r="F143" s="104"/>
      <c r="H143" s="77"/>
      <c r="J143" s="22"/>
    </row>
    <row r="144" spans="1:10" ht="15.75" customHeight="1" x14ac:dyDescent="0.25">
      <c r="B144" s="50" t="s">
        <v>26</v>
      </c>
      <c r="C144" s="105" t="s">
        <v>234</v>
      </c>
      <c r="D144" s="105"/>
      <c r="E144" s="105"/>
      <c r="F144" s="106"/>
      <c r="H144" s="77"/>
      <c r="J144" s="22"/>
    </row>
    <row r="145" spans="2:6" ht="32.25" customHeight="1" x14ac:dyDescent="0.25">
      <c r="B145" s="108"/>
      <c r="C145" s="107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08"/>
      <c r="C146" s="107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9"/>
      <c r="D149" s="100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9"/>
      <c r="D151" s="100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9"/>
      <c r="D160" s="100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8" t="s">
        <v>232</v>
      </c>
      <c r="D165" s="89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6" t="s">
        <v>231</v>
      </c>
      <c r="D166" s="87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2421621.79752</v>
      </c>
      <c r="F166" s="110"/>
      <c r="G166" s="79">
        <f>ROUND(F166/E166,3)</f>
        <v>0</v>
      </c>
    </row>
    <row r="167" spans="2:7" ht="26.25" customHeight="1" x14ac:dyDescent="0.25">
      <c r="B167"/>
      <c r="C167" s="96" t="s">
        <v>238</v>
      </c>
      <c r="D167" s="97"/>
      <c r="E167" s="109">
        <f>SUBTOTAL(9,G40,G53,G54,G57,G59,G61,G64,G66,G68,G69,G70,G71,G72,G73,G74,G76,G79,G84,G85,G90,G93,G96,G98,G100,G103,G109,G112,G113,G114,G124,G125,G126,G131,G132,G136,G137)</f>
        <v>2058028.4228120001</v>
      </c>
      <c r="F167" s="110"/>
      <c r="G167" s="79">
        <f t="shared" ref="G167:G169" si="6">ROUND(F167/E167,3)</f>
        <v>0</v>
      </c>
    </row>
    <row r="168" spans="2:7" ht="15" customHeight="1" x14ac:dyDescent="0.25">
      <c r="B168"/>
      <c r="C168" s="94" t="s">
        <v>239</v>
      </c>
      <c r="D168" s="95"/>
      <c r="E168" s="109">
        <f>SUBTOTAL(9,G15,G16,G24,G26,G27,G33,G34,G77,G80,G87,G94,G101)</f>
        <v>0</v>
      </c>
      <c r="F168" s="110"/>
      <c r="G168" s="79" t="e">
        <f t="shared" si="6"/>
        <v>#DIV/0!</v>
      </c>
    </row>
    <row r="169" spans="2:7" ht="15" customHeight="1" x14ac:dyDescent="0.25">
      <c r="B169"/>
      <c r="C169" s="92" t="s">
        <v>240</v>
      </c>
      <c r="D169" s="93"/>
      <c r="E169" s="109">
        <f>SUBTOTAL(9,G118)</f>
        <v>0</v>
      </c>
      <c r="F169" s="110"/>
      <c r="G169" s="79" t="e">
        <f t="shared" si="6"/>
        <v>#DIV/0!</v>
      </c>
    </row>
    <row r="170" spans="2:7" ht="13.8" x14ac:dyDescent="0.25">
      <c r="B170"/>
      <c r="C170" s="90" t="s">
        <v>233</v>
      </c>
      <c r="D170" s="91"/>
      <c r="E170" s="111">
        <f>SUM(E166:E169)</f>
        <v>4479650.2203320004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2022-11-21T19:19:00Z</dcterms:modified>
</cp:coreProperties>
</file>