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/Desktop/UNIBA/13_Strážne služby/Vysvetľovanie/"/>
    </mc:Choice>
  </mc:AlternateContent>
  <xr:revisionPtr revIDLastSave="0" documentId="13_ncr:1_{09FC0A8F-D94F-734C-8FC6-EE46D8245988}" xr6:coauthVersionLast="47" xr6:coauthVersionMax="47" xr10:uidLastSave="{00000000-0000-0000-0000-000000000000}"/>
  <bookViews>
    <workbookView xWindow="0" yWindow="740" windowWidth="29040" windowHeight="15840" activeTab="1" xr2:uid="{9639C97F-AA21-164E-8B2D-FEA23DF04B53}"/>
  </bookViews>
  <sheets>
    <sheet name="Návrh na plnenie kritéria" sheetId="3" r:id="rId1"/>
    <sheet name="Cenová ponu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I15" i="2"/>
  <c r="I16" i="2"/>
  <c r="I17" i="2"/>
  <c r="K5" i="2"/>
  <c r="K6" i="2"/>
  <c r="K7" i="2"/>
  <c r="K16" i="2"/>
  <c r="L16" i="2" s="1"/>
  <c r="K8" i="2"/>
  <c r="K9" i="2"/>
  <c r="K10" i="2"/>
  <c r="K17" i="2" l="1"/>
  <c r="L17" i="2" s="1"/>
  <c r="K15" i="2"/>
  <c r="L15" i="2" s="1"/>
  <c r="K13" i="2"/>
  <c r="L13" i="2" s="1"/>
  <c r="L10" i="2"/>
  <c r="L9" i="2"/>
  <c r="L8" i="2"/>
  <c r="L7" i="2"/>
  <c r="L6" i="2"/>
  <c r="L5" i="2"/>
  <c r="K19" i="2" l="1"/>
  <c r="F12" i="3" s="1"/>
  <c r="H12" i="3" s="1"/>
  <c r="G12" i="3" s="1"/>
  <c r="L19" i="2" l="1"/>
</calcChain>
</file>

<file path=xl/sharedStrings.xml><?xml version="1.0" encoding="utf-8"?>
<sst xmlns="http://schemas.openxmlformats.org/spreadsheetml/2006/main" count="56" uniqueCount="48">
  <si>
    <t>Druh</t>
  </si>
  <si>
    <t>Špecifikácia</t>
  </si>
  <si>
    <t>MJ</t>
  </si>
  <si>
    <t>Jednotková cena bez DPH</t>
  </si>
  <si>
    <t>Jednotková cena vrátane DPH</t>
  </si>
  <si>
    <t>Strážne služby</t>
  </si>
  <si>
    <r>
      <t xml:space="preserve">Strážna služba
</t>
    </r>
    <r>
      <rPr>
        <sz val="12"/>
        <color rgb="FF000000"/>
        <rFont val="Corbel"/>
        <family val="2"/>
        <charset val="238"/>
      </rPr>
      <t>Lekárska fakulta</t>
    </r>
  </si>
  <si>
    <r>
      <t xml:space="preserve">Strážna služba objektov verejného obstarávateľa - ochrana majetku a vstupu osôb do budovy 
</t>
    </r>
    <r>
      <rPr>
        <b/>
        <sz val="12"/>
        <color theme="1"/>
        <rFont val="Corbel"/>
        <family val="2"/>
        <charset val="238"/>
      </rPr>
      <t>1 zamestnanec v pracovné dni v čase 07:00 - 19:00</t>
    </r>
  </si>
  <si>
    <t>hod.</t>
  </si>
  <si>
    <r>
      <t xml:space="preserve">Strážna služba
</t>
    </r>
    <r>
      <rPr>
        <sz val="12"/>
        <color rgb="FF000000"/>
        <rFont val="Corbel"/>
        <family val="2"/>
        <charset val="238"/>
      </rPr>
      <t>Vedecký park</t>
    </r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</si>
  <si>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2 zamestnanci v režime 24/7 počas celého roka</t>
    </r>
  </si>
  <si>
    <r>
      <t xml:space="preserve">Strážne služby
</t>
    </r>
    <r>
      <rPr>
        <sz val="12"/>
        <color rgb="FF000000"/>
        <rFont val="Corbel"/>
        <family val="2"/>
        <charset val="238"/>
      </rPr>
      <t>Farmaceutická fakulta Odbojárov 10</t>
    </r>
  </si>
  <si>
    <r>
      <t xml:space="preserve">Strážne služba objektov verejného obstarávateľa - ochrana majetku a vstupov do budovy
</t>
    </r>
    <r>
      <rPr>
        <b/>
        <sz val="12"/>
        <color theme="1"/>
        <rFont val="Corbel"/>
        <family val="2"/>
        <charset val="238"/>
      </rPr>
      <t xml:space="preserve">1 zamestnanec v v režime 24/7 počas celého roka </t>
    </r>
  </si>
  <si>
    <r>
      <t xml:space="preserve">Strážne služby
</t>
    </r>
    <r>
      <rPr>
        <sz val="12"/>
        <color rgb="FF000000"/>
        <rFont val="Corbel"/>
        <family val="2"/>
        <charset val="238"/>
      </rPr>
      <t>Farmaceutická fakulta</t>
    </r>
    <r>
      <rPr>
        <b/>
        <sz val="12"/>
        <color indexed="8"/>
        <rFont val="Corbel"/>
        <family val="2"/>
        <charset val="238"/>
      </rPr>
      <t xml:space="preserve"> </t>
    </r>
    <r>
      <rPr>
        <sz val="12"/>
        <color rgb="FF000000"/>
        <rFont val="Corbel"/>
        <family val="2"/>
        <charset val="238"/>
      </rPr>
      <t>Kalinčiakova 8</t>
    </r>
  </si>
  <si>
    <r>
      <t xml:space="preserve">Strážna služba objektov verejného obstarávateľa - ochrana majetku a vstupov do budovy
</t>
    </r>
    <r>
      <rPr>
        <b/>
        <sz val="12"/>
        <color theme="1"/>
        <rFont val="Corbel"/>
        <family val="2"/>
        <charset val="238"/>
      </rPr>
      <t>1 zamestnanec v pracovné dni od 06:00 - 21:30</t>
    </r>
  </si>
  <si>
    <t>Prevoz cenín</t>
  </si>
  <si>
    <t>Pult centrálnej ochrany</t>
  </si>
  <si>
    <t>Mesačný paušál</t>
  </si>
  <si>
    <t>Výjazd</t>
  </si>
  <si>
    <t>dvojčlenná motorizovaná hliadka</t>
  </si>
  <si>
    <t>počet výjazdov</t>
  </si>
  <si>
    <t>SPOLU</t>
  </si>
  <si>
    <t>Predpokladané množstvo (obdobie 36 mesiacov)</t>
  </si>
  <si>
    <t>Cena celkom bez DPH (obdobie 36 mesiacov)</t>
  </si>
  <si>
    <t>Cena celkom vrátane DPH (obdobie 36 mesiacov)</t>
  </si>
  <si>
    <t>pripojenie EZS/EPS na CPO</t>
  </si>
  <si>
    <t xml:space="preserve">Pripojenie </t>
  </si>
  <si>
    <t xml:space="preserve">predpokladaný počet pripojených objektov </t>
  </si>
  <si>
    <t>spracovanie signálu</t>
  </si>
  <si>
    <t>predpokladaný počet pripojených objektov x 36</t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</si>
  <si>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1</t>
    </r>
    <r>
      <rPr>
        <b/>
        <sz val="12"/>
        <color theme="1"/>
        <rFont val="Corbel"/>
        <family val="2"/>
        <charset val="238"/>
      </rPr>
      <t xml:space="preserve"> zamestnanec v pracovné dni v čase 19:00 - 07:00</t>
    </r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</si>
  <si>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1 zamestnanec  24/7 v dňoch pracovného pokoja a počas štátnych sviatkov</t>
    </r>
  </si>
  <si>
    <t>predpokladané množstvo  prevozov</t>
  </si>
  <si>
    <t>v rámci jedného výjazdu zabezpečený prevoz  cenín z Mlyny UK (Staré Grunty 36) a Družbu UK (Botanická 25)</t>
  </si>
  <si>
    <t>Cena celkom bez DPH (obdobie 12 mesiacov)</t>
  </si>
  <si>
    <t>Príloha č. 2 - Návrh na plnenie kritéria a cenová ponuka</t>
  </si>
  <si>
    <t>Strážne služby pre Univerzitu Komenského v Bratislave</t>
  </si>
  <si>
    <t>Obchodné meno uchádzača:</t>
  </si>
  <si>
    <t>Adresa/sídlo uchádzača:</t>
  </si>
  <si>
    <t>Platca DPH v SR:</t>
  </si>
  <si>
    <t>Platca DPH v inom členskom štáte Európskej únie, resp. v tretej krajine:</t>
  </si>
  <si>
    <t>Uplatnenie prenesenej daňovej povinnosti:</t>
  </si>
  <si>
    <t>eur bez DPH</t>
  </si>
  <si>
    <t>DPH</t>
  </si>
  <si>
    <t>eur s DPH</t>
  </si>
  <si>
    <t xml:space="preserve">Cena za poskytnutie celého predmetu zákazky </t>
  </si>
  <si>
    <t>V............., dňa.................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</si>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</sst>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#,##0.00\ &quot;€&quot;"/>
  </numFmts>
  <fonts count="14" x14ac:knownFonts="1">
    <font>
      <sz val="12"/>
      <color theme="1"/>
      <name val="Calibri"/>
      <family val="2"/>
      <charset val="238"/>
      <scheme val="minor"/>
    </font>
    <font>
      <b/>
      <sz val="12"/>
      <color indexed="8"/>
      <name val="Corbel"/>
      <family val="2"/>
      <charset val="238"/>
    </font>
    <font>
      <sz val="12"/>
      <color theme="1"/>
      <name val="Corbel"/>
      <family val="2"/>
      <charset val="238"/>
    </font>
    <font>
      <sz val="12"/>
      <color rgb="FF000000"/>
      <name val="Corbel"/>
      <family val="2"/>
      <charset val="238"/>
    </font>
    <font>
      <b/>
      <sz val="12"/>
      <color theme="1"/>
      <name val="Corbel"/>
      <family val="2"/>
      <charset val="238"/>
    </font>
    <font>
      <i/>
      <sz val="12"/>
      <color rgb="FF000000"/>
      <name val="Corbel"/>
      <family val="2"/>
      <charset val="238"/>
    </font>
    <font>
      <b/>
      <sz val="12"/>
      <name val="Corbel"/>
      <family val="2"/>
      <charset val="238"/>
    </font>
    <font>
      <sz val="12"/>
      <name val="Corbel"/>
      <family val="2"/>
      <charset val="238"/>
    </font>
    <font>
      <i/>
      <sz val="12"/>
      <name val="Corbel"/>
      <family val="2"/>
      <charset val="238"/>
    </font>
    <font>
      <b/>
      <sz val="12"/>
      <name val="Corbel"/>
      <family val="2"/>
      <charset val="238"/>
    </font>
    <font>
      <sz val="12"/>
      <name val="Corbel"/>
      <family val="2"/>
      <charset val="238"/>
    </font>
    <font>
      <b/>
      <sz val="12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19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/>
    <xf numFmtId="164" fontId="2" fillId="0" borderId="1" xfId="0" applyNumberFormat="1" applyFont="1" applyBorder="1"/>
    <xf numFmtId="164" fontId="2" fillId="0" borderId="10" xfId="0" applyNumberFormat="1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1" fillId="4" borderId="28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0" xfId="0" applyFont="1"/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/>
    <xf numFmtId="164" fontId="11" fillId="0" borderId="3" xfId="0" applyNumberFormat="1" applyFont="1" applyBorder="1"/>
    <xf numFmtId="0" fontId="1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2" fillId="0" borderId="23" xfId="0" applyNumberFormat="1" applyFont="1" applyBorder="1"/>
    <xf numFmtId="164" fontId="2" fillId="0" borderId="24" xfId="0" applyNumberFormat="1" applyFont="1" applyBorder="1"/>
    <xf numFmtId="3" fontId="5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2" fillId="0" borderId="17" xfId="0" applyNumberFormat="1" applyFont="1" applyBorder="1"/>
    <xf numFmtId="164" fontId="2" fillId="0" borderId="35" xfId="0" applyNumberFormat="1" applyFont="1" applyBorder="1"/>
    <xf numFmtId="0" fontId="1" fillId="0" borderId="0" xfId="0" applyFont="1" applyAlignment="1">
      <alignment wrapText="1"/>
    </xf>
    <xf numFmtId="0" fontId="4" fillId="0" borderId="0" xfId="0" applyFont="1"/>
    <xf numFmtId="0" fontId="13" fillId="0" borderId="0" xfId="0" applyFont="1"/>
    <xf numFmtId="0" fontId="13" fillId="0" borderId="1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14" xfId="1" applyFont="1" applyBorder="1" applyAlignment="1">
      <alignment horizontal="center"/>
    </xf>
    <xf numFmtId="43" fontId="13" fillId="0" borderId="12" xfId="1" applyFont="1" applyBorder="1" applyAlignment="1">
      <alignment horizontal="center"/>
    </xf>
    <xf numFmtId="43" fontId="13" fillId="0" borderId="13" xfId="1" applyFont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0" fontId="13" fillId="0" borderId="3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9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textRotation="90" wrapText="1"/>
    </xf>
    <xf numFmtId="0" fontId="1" fillId="4" borderId="32" xfId="0" applyFont="1" applyFill="1" applyBorder="1" applyAlignment="1">
      <alignment horizontal="center" vertical="center" textRotation="90" wrapText="1"/>
    </xf>
    <xf numFmtId="0" fontId="1" fillId="4" borderId="31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9" fillId="2" borderId="1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8B3B-9323-334B-8B4A-656DC28DF2DD}">
  <dimension ref="B1:H16"/>
  <sheetViews>
    <sheetView workbookViewId="0">
      <selection activeCell="G12" sqref="G12"/>
    </sheetView>
  </sheetViews>
  <sheetFormatPr baseColWidth="10" defaultColWidth="10.83203125" defaultRowHeight="16" x14ac:dyDescent="0.2"/>
  <cols>
    <col min="1" max="5" width="10.83203125" style="53"/>
    <col min="6" max="6" width="17.5" style="53" bestFit="1" customWidth="1"/>
    <col min="7" max="16384" width="10.83203125" style="53"/>
  </cols>
  <sheetData>
    <row r="1" spans="2:8" ht="17" thickBot="1" x14ac:dyDescent="0.25"/>
    <row r="2" spans="2:8" ht="17" thickBot="1" x14ac:dyDescent="0.25">
      <c r="B2" s="60" t="s">
        <v>35</v>
      </c>
      <c r="C2" s="61"/>
      <c r="D2" s="61"/>
      <c r="E2" s="61"/>
      <c r="F2" s="61"/>
      <c r="G2" s="61"/>
      <c r="H2" s="62"/>
    </row>
    <row r="3" spans="2:8" ht="17" thickBot="1" x14ac:dyDescent="0.25">
      <c r="B3" s="63" t="s">
        <v>36</v>
      </c>
      <c r="C3" s="64"/>
      <c r="D3" s="64"/>
      <c r="E3" s="64"/>
      <c r="F3" s="64"/>
      <c r="G3" s="64"/>
      <c r="H3" s="65"/>
    </row>
    <row r="4" spans="2:8" x14ac:dyDescent="0.2">
      <c r="B4" s="66" t="s">
        <v>37</v>
      </c>
      <c r="C4" s="67"/>
      <c r="D4" s="68"/>
      <c r="E4" s="69"/>
      <c r="F4" s="70"/>
      <c r="G4" s="70"/>
      <c r="H4" s="71"/>
    </row>
    <row r="5" spans="2:8" x14ac:dyDescent="0.2">
      <c r="B5" s="72" t="s">
        <v>38</v>
      </c>
      <c r="C5" s="73"/>
      <c r="D5" s="74"/>
      <c r="E5" s="75"/>
      <c r="F5" s="76"/>
      <c r="G5" s="76"/>
      <c r="H5" s="77"/>
    </row>
    <row r="6" spans="2:8" x14ac:dyDescent="0.2">
      <c r="B6" s="87" t="s">
        <v>39</v>
      </c>
      <c r="C6" s="88"/>
      <c r="D6" s="89"/>
      <c r="E6" s="75"/>
      <c r="F6" s="76"/>
      <c r="G6" s="76"/>
      <c r="H6" s="77"/>
    </row>
    <row r="7" spans="2:8" ht="36" customHeight="1" x14ac:dyDescent="0.2">
      <c r="B7" s="87" t="s">
        <v>40</v>
      </c>
      <c r="C7" s="88"/>
      <c r="D7" s="89"/>
      <c r="E7" s="75"/>
      <c r="F7" s="76"/>
      <c r="G7" s="76"/>
      <c r="H7" s="77"/>
    </row>
    <row r="8" spans="2:8" ht="17" thickBot="1" x14ac:dyDescent="0.25">
      <c r="B8" s="81" t="s">
        <v>41</v>
      </c>
      <c r="C8" s="82"/>
      <c r="D8" s="83"/>
      <c r="E8" s="90"/>
      <c r="F8" s="91"/>
      <c r="G8" s="91"/>
      <c r="H8" s="92"/>
    </row>
    <row r="10" spans="2:8" ht="17" thickBot="1" x14ac:dyDescent="0.25"/>
    <row r="11" spans="2:8" ht="17" thickBot="1" x14ac:dyDescent="0.25">
      <c r="B11" s="78"/>
      <c r="C11" s="79"/>
      <c r="D11" s="79"/>
      <c r="E11" s="80"/>
      <c r="F11" s="54" t="s">
        <v>42</v>
      </c>
      <c r="G11" s="55" t="s">
        <v>43</v>
      </c>
      <c r="H11" s="56" t="s">
        <v>44</v>
      </c>
    </row>
    <row r="12" spans="2:8" ht="17" thickBot="1" x14ac:dyDescent="0.25">
      <c r="B12" s="81" t="s">
        <v>45</v>
      </c>
      <c r="C12" s="82"/>
      <c r="D12" s="82"/>
      <c r="E12" s="83"/>
      <c r="F12" s="57">
        <f>'Cenová ponuka'!K19</f>
        <v>0</v>
      </c>
      <c r="G12" s="58">
        <f>H12-F12</f>
        <v>0</v>
      </c>
      <c r="H12" s="59">
        <f>F12*1.2</f>
        <v>0</v>
      </c>
    </row>
    <row r="13" spans="2:8" ht="17" thickBot="1" x14ac:dyDescent="0.25"/>
    <row r="14" spans="2:8" x14ac:dyDescent="0.2">
      <c r="B14" s="66" t="s">
        <v>46</v>
      </c>
      <c r="C14" s="67"/>
      <c r="D14" s="67"/>
      <c r="E14" s="68"/>
      <c r="F14" s="66" t="s">
        <v>47</v>
      </c>
      <c r="G14" s="67"/>
      <c r="H14" s="68"/>
    </row>
    <row r="15" spans="2:8" x14ac:dyDescent="0.2">
      <c r="B15" s="72"/>
      <c r="C15" s="73"/>
      <c r="D15" s="73"/>
      <c r="E15" s="74"/>
      <c r="F15" s="72"/>
      <c r="G15" s="73"/>
      <c r="H15" s="74"/>
    </row>
    <row r="16" spans="2:8" ht="17" thickBot="1" x14ac:dyDescent="0.25">
      <c r="B16" s="84"/>
      <c r="C16" s="85"/>
      <c r="D16" s="85"/>
      <c r="E16" s="86"/>
      <c r="F16" s="84"/>
      <c r="G16" s="85"/>
      <c r="H16" s="86"/>
    </row>
  </sheetData>
  <mergeCells count="16">
    <mergeCell ref="B11:E11"/>
    <mergeCell ref="B12:E12"/>
    <mergeCell ref="B14:E16"/>
    <mergeCell ref="F14:H16"/>
    <mergeCell ref="B6:D6"/>
    <mergeCell ref="E6:H6"/>
    <mergeCell ref="B7:D7"/>
    <mergeCell ref="E7:H7"/>
    <mergeCell ref="B8:D8"/>
    <mergeCell ref="E8:H8"/>
    <mergeCell ref="B2:H2"/>
    <mergeCell ref="B3:H3"/>
    <mergeCell ref="B4:D4"/>
    <mergeCell ref="E4:H4"/>
    <mergeCell ref="B5:D5"/>
    <mergeCell ref="E5:H5"/>
  </mergeCells>
  <dataValidations count="1">
    <dataValidation type="list" allowBlank="1" showInputMessage="1" showErrorMessage="1" sqref="E6:H8" xr:uid="{310DE05B-9C0D-EF47-B194-239F4385DC4B}">
      <formula1>"áno,nie"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160B-4D34-1740-BAD6-D1595012C432}">
  <dimension ref="A1:L23"/>
  <sheetViews>
    <sheetView tabSelected="1" topLeftCell="A7" workbookViewId="0">
      <selection activeCell="H17" sqref="H17"/>
    </sheetView>
  </sheetViews>
  <sheetFormatPr baseColWidth="10" defaultColWidth="8.6640625" defaultRowHeight="16" x14ac:dyDescent="0.2"/>
  <cols>
    <col min="1" max="1" width="24.6640625" style="2" customWidth="1"/>
    <col min="2" max="2" width="26.6640625" style="2" customWidth="1"/>
    <col min="3" max="3" width="8.6640625" style="1"/>
    <col min="4" max="4" width="15.5" style="1" customWidth="1"/>
    <col min="5" max="5" width="33.33203125" style="1" customWidth="1"/>
    <col min="6" max="6" width="24.6640625" style="3" customWidth="1"/>
    <col min="7" max="11" width="20.5" style="1" customWidth="1"/>
    <col min="12" max="12" width="22" style="1" customWidth="1"/>
    <col min="13" max="16384" width="8.6640625" style="1"/>
  </cols>
  <sheetData>
    <row r="1" spans="1:12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17" thickBot="1" x14ac:dyDescent="0.25"/>
    <row r="4" spans="1:12" s="37" customFormat="1" ht="52" thickBot="1" x14ac:dyDescent="0.25">
      <c r="A4" s="33" t="s">
        <v>0</v>
      </c>
      <c r="B4" s="34"/>
      <c r="C4" s="109" t="s">
        <v>1</v>
      </c>
      <c r="D4" s="109"/>
      <c r="E4" s="109"/>
      <c r="F4" s="34" t="s">
        <v>2</v>
      </c>
      <c r="G4" s="35" t="s">
        <v>22</v>
      </c>
      <c r="H4" s="34" t="s">
        <v>3</v>
      </c>
      <c r="I4" s="34" t="s">
        <v>4</v>
      </c>
      <c r="J4" s="34" t="s">
        <v>34</v>
      </c>
      <c r="K4" s="34" t="s">
        <v>23</v>
      </c>
      <c r="L4" s="36" t="s">
        <v>24</v>
      </c>
    </row>
    <row r="5" spans="1:12" ht="68" customHeight="1" x14ac:dyDescent="0.2">
      <c r="A5" s="110" t="s">
        <v>5</v>
      </c>
      <c r="B5" s="4" t="s">
        <v>6</v>
      </c>
      <c r="C5" s="113" t="s">
        <v>7</v>
      </c>
      <c r="D5" s="113"/>
      <c r="E5" s="113"/>
      <c r="F5" s="5" t="s">
        <v>8</v>
      </c>
      <c r="G5" s="47">
        <v>8940</v>
      </c>
      <c r="H5" s="6"/>
      <c r="I5" s="6"/>
      <c r="J5" s="7"/>
      <c r="K5" s="49">
        <f>J5*3</f>
        <v>0</v>
      </c>
      <c r="L5" s="8">
        <f t="shared" ref="L5:L10" si="0">K5*1.2</f>
        <v>0</v>
      </c>
    </row>
    <row r="6" spans="1:12" ht="57" customHeight="1" x14ac:dyDescent="0.2">
      <c r="A6" s="111"/>
      <c r="B6" s="9" t="s">
        <v>6</v>
      </c>
      <c r="C6" s="114" t="s">
        <v>30</v>
      </c>
      <c r="D6" s="114"/>
      <c r="E6" s="114"/>
      <c r="F6" s="10" t="s">
        <v>8</v>
      </c>
      <c r="G6" s="11">
        <v>8940</v>
      </c>
      <c r="H6" s="12"/>
      <c r="I6" s="12"/>
      <c r="J6" s="13"/>
      <c r="K6" s="13">
        <f t="shared" ref="K6:K10" si="1">J6*3</f>
        <v>0</v>
      </c>
      <c r="L6" s="14">
        <f t="shared" si="0"/>
        <v>0</v>
      </c>
    </row>
    <row r="7" spans="1:12" ht="64.5" customHeight="1" x14ac:dyDescent="0.2">
      <c r="A7" s="111"/>
      <c r="B7" s="9" t="s">
        <v>6</v>
      </c>
      <c r="C7" s="114" t="s">
        <v>31</v>
      </c>
      <c r="D7" s="114"/>
      <c r="E7" s="114"/>
      <c r="F7" s="10" t="s">
        <v>8</v>
      </c>
      <c r="G7" s="11">
        <v>8424</v>
      </c>
      <c r="H7" s="12"/>
      <c r="I7" s="12"/>
      <c r="J7" s="13"/>
      <c r="K7" s="13">
        <f t="shared" si="1"/>
        <v>0</v>
      </c>
      <c r="L7" s="14">
        <f t="shared" si="0"/>
        <v>0</v>
      </c>
    </row>
    <row r="8" spans="1:12" ht="57" customHeight="1" x14ac:dyDescent="0.2">
      <c r="A8" s="111"/>
      <c r="B8" s="9" t="s">
        <v>9</v>
      </c>
      <c r="C8" s="115" t="s">
        <v>10</v>
      </c>
      <c r="D8" s="115"/>
      <c r="E8" s="115"/>
      <c r="F8" s="10" t="s">
        <v>8</v>
      </c>
      <c r="G8" s="11">
        <v>52560</v>
      </c>
      <c r="H8" s="12"/>
      <c r="I8" s="12"/>
      <c r="J8" s="13"/>
      <c r="K8" s="13">
        <f t="shared" si="1"/>
        <v>0</v>
      </c>
      <c r="L8" s="14">
        <f t="shared" si="0"/>
        <v>0</v>
      </c>
    </row>
    <row r="9" spans="1:12" ht="64" customHeight="1" x14ac:dyDescent="0.2">
      <c r="A9" s="111"/>
      <c r="B9" s="9" t="s">
        <v>11</v>
      </c>
      <c r="C9" s="115" t="s">
        <v>12</v>
      </c>
      <c r="D9" s="115"/>
      <c r="E9" s="115"/>
      <c r="F9" s="10" t="s">
        <v>8</v>
      </c>
      <c r="G9" s="11">
        <v>26280</v>
      </c>
      <c r="H9" s="12"/>
      <c r="I9" s="12"/>
      <c r="J9" s="13"/>
      <c r="K9" s="13">
        <f t="shared" si="1"/>
        <v>0</v>
      </c>
      <c r="L9" s="14">
        <f t="shared" si="0"/>
        <v>0</v>
      </c>
    </row>
    <row r="10" spans="1:12" ht="52" thickBot="1" x14ac:dyDescent="0.25">
      <c r="A10" s="112"/>
      <c r="B10" s="15" t="s">
        <v>13</v>
      </c>
      <c r="C10" s="116" t="s">
        <v>14</v>
      </c>
      <c r="D10" s="116"/>
      <c r="E10" s="116"/>
      <c r="F10" s="16" t="s">
        <v>8</v>
      </c>
      <c r="G10" s="17">
        <v>11532</v>
      </c>
      <c r="H10" s="18"/>
      <c r="I10" s="18"/>
      <c r="J10" s="19"/>
      <c r="K10" s="19">
        <f t="shared" si="1"/>
        <v>0</v>
      </c>
      <c r="L10" s="20">
        <f t="shared" si="0"/>
        <v>0</v>
      </c>
    </row>
    <row r="11" spans="1:12" x14ac:dyDescent="0.2">
      <c r="A11" s="96"/>
      <c r="B11" s="97"/>
      <c r="C11" s="97"/>
      <c r="D11" s="97"/>
      <c r="E11" s="97"/>
      <c r="F11" s="97"/>
      <c r="G11" s="97"/>
      <c r="H11" s="21"/>
      <c r="I11" s="21"/>
      <c r="J11" s="21"/>
      <c r="K11" s="21"/>
      <c r="L11" s="22"/>
    </row>
    <row r="12" spans="1:12" ht="17" thickBot="1" x14ac:dyDescent="0.25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2" ht="75" thickBot="1" x14ac:dyDescent="0.25">
      <c r="A13" s="23" t="s">
        <v>15</v>
      </c>
      <c r="B13" s="24" t="s">
        <v>15</v>
      </c>
      <c r="C13" s="101" t="s">
        <v>33</v>
      </c>
      <c r="D13" s="101"/>
      <c r="E13" s="101"/>
      <c r="F13" s="38" t="s">
        <v>32</v>
      </c>
      <c r="G13" s="25">
        <v>216</v>
      </c>
      <c r="H13" s="26"/>
      <c r="I13" s="26">
        <f>H13*1.2</f>
        <v>0</v>
      </c>
      <c r="J13" s="50"/>
      <c r="K13" s="26">
        <f>H13*G13</f>
        <v>0</v>
      </c>
      <c r="L13" s="27">
        <f>K13*1.2</f>
        <v>0</v>
      </c>
    </row>
    <row r="14" spans="1:12" ht="17" thickBot="1" x14ac:dyDescent="0.25">
      <c r="A14" s="96"/>
      <c r="B14" s="97"/>
      <c r="C14" s="97"/>
      <c r="D14" s="97"/>
      <c r="E14" s="97"/>
      <c r="F14" s="97"/>
      <c r="G14" s="97"/>
      <c r="H14" s="21"/>
      <c r="I14" s="21"/>
      <c r="J14" s="21"/>
      <c r="K14" s="21"/>
      <c r="L14" s="22"/>
    </row>
    <row r="15" spans="1:12" ht="55" customHeight="1" x14ac:dyDescent="0.2">
      <c r="A15" s="102" t="s">
        <v>16</v>
      </c>
      <c r="B15" s="28" t="s">
        <v>26</v>
      </c>
      <c r="C15" s="105" t="s">
        <v>25</v>
      </c>
      <c r="D15" s="105"/>
      <c r="E15" s="105"/>
      <c r="F15" s="5" t="s">
        <v>27</v>
      </c>
      <c r="G15" s="29">
        <v>20</v>
      </c>
      <c r="H15" s="7"/>
      <c r="I15" s="7">
        <f>H15*1.2</f>
        <v>0</v>
      </c>
      <c r="J15" s="6"/>
      <c r="K15" s="7">
        <f>G15*H15</f>
        <v>0</v>
      </c>
      <c r="L15" s="8">
        <f>K15*1.2</f>
        <v>0</v>
      </c>
    </row>
    <row r="16" spans="1:12" ht="55" customHeight="1" x14ac:dyDescent="0.2">
      <c r="A16" s="103"/>
      <c r="B16" s="42" t="s">
        <v>17</v>
      </c>
      <c r="C16" s="107" t="s">
        <v>28</v>
      </c>
      <c r="D16" s="107"/>
      <c r="E16" s="107"/>
      <c r="F16" s="43" t="s">
        <v>29</v>
      </c>
      <c r="G16" s="44">
        <v>720</v>
      </c>
      <c r="H16" s="45"/>
      <c r="I16" s="45">
        <f>H16*1.2</f>
        <v>0</v>
      </c>
      <c r="J16" s="12"/>
      <c r="K16" s="45">
        <f>H16*G16</f>
        <v>0</v>
      </c>
      <c r="L16" s="46">
        <f>K16*1.2</f>
        <v>0</v>
      </c>
    </row>
    <row r="17" spans="1:12" ht="18" thickBot="1" x14ac:dyDescent="0.25">
      <c r="A17" s="104"/>
      <c r="B17" s="30" t="s">
        <v>18</v>
      </c>
      <c r="C17" s="106" t="s">
        <v>19</v>
      </c>
      <c r="D17" s="106"/>
      <c r="E17" s="106"/>
      <c r="F17" s="16" t="s">
        <v>20</v>
      </c>
      <c r="G17" s="31">
        <v>50</v>
      </c>
      <c r="H17" s="19"/>
      <c r="I17" s="19">
        <f>H17*1.2</f>
        <v>0</v>
      </c>
      <c r="J17" s="19"/>
      <c r="K17" s="19">
        <f>G17*H17</f>
        <v>0</v>
      </c>
      <c r="L17" s="20">
        <f>K17*1.2</f>
        <v>0</v>
      </c>
    </row>
    <row r="18" spans="1:12" ht="17" thickBot="1" x14ac:dyDescent="0.25">
      <c r="A18" s="96"/>
      <c r="B18" s="97"/>
      <c r="C18" s="97"/>
      <c r="D18" s="97"/>
      <c r="E18" s="97"/>
      <c r="F18" s="97"/>
      <c r="G18" s="97"/>
      <c r="H18" s="21"/>
      <c r="I18" s="21"/>
      <c r="J18" s="21"/>
      <c r="K18" s="21"/>
      <c r="L18" s="22"/>
    </row>
    <row r="19" spans="1:12" ht="30" customHeight="1" thickBot="1" x14ac:dyDescent="0.25">
      <c r="A19" s="93" t="s">
        <v>21</v>
      </c>
      <c r="B19" s="94"/>
      <c r="C19" s="94"/>
      <c r="D19" s="94"/>
      <c r="E19" s="94"/>
      <c r="F19" s="94"/>
      <c r="G19" s="94"/>
      <c r="H19" s="94"/>
      <c r="I19" s="95"/>
      <c r="J19" s="41"/>
      <c r="K19" s="39">
        <f>SUM(K5:K10,K13,K15,K16,K17)</f>
        <v>0</v>
      </c>
      <c r="L19" s="40">
        <f>K19*1.2</f>
        <v>0</v>
      </c>
    </row>
    <row r="20" spans="1:12" x14ac:dyDescent="0.2">
      <c r="A20" s="1"/>
      <c r="B20" s="1"/>
      <c r="G20" s="32"/>
    </row>
    <row r="21" spans="1:12" x14ac:dyDescent="0.2">
      <c r="A21" s="1"/>
      <c r="B21" s="1"/>
      <c r="F21" s="1"/>
    </row>
    <row r="22" spans="1:12" x14ac:dyDescent="0.2">
      <c r="A22" s="51"/>
      <c r="B22" s="51"/>
      <c r="C22" s="51"/>
      <c r="D22" s="51"/>
      <c r="F22" s="52"/>
      <c r="G22" s="52"/>
      <c r="H22" s="52"/>
      <c r="I22" s="52"/>
      <c r="J22" s="48"/>
    </row>
    <row r="23" spans="1:12" x14ac:dyDescent="0.2">
      <c r="A23" s="51"/>
      <c r="B23" s="51"/>
      <c r="C23" s="51"/>
      <c r="D23" s="51"/>
      <c r="F23" s="52"/>
      <c r="G23" s="52"/>
      <c r="H23" s="52"/>
      <c r="I23" s="52"/>
      <c r="J23" s="48"/>
    </row>
  </sheetData>
  <mergeCells count="19">
    <mergeCell ref="A1:L2"/>
    <mergeCell ref="C4:E4"/>
    <mergeCell ref="A5:A10"/>
    <mergeCell ref="C5:E5"/>
    <mergeCell ref="C6:E6"/>
    <mergeCell ref="C7:E7"/>
    <mergeCell ref="C8:E8"/>
    <mergeCell ref="C9:E9"/>
    <mergeCell ref="C10:E10"/>
    <mergeCell ref="A19:I19"/>
    <mergeCell ref="A18:G18"/>
    <mergeCell ref="A11:G11"/>
    <mergeCell ref="A12:L12"/>
    <mergeCell ref="C13:E13"/>
    <mergeCell ref="A14:G14"/>
    <mergeCell ref="A15:A17"/>
    <mergeCell ref="C15:E15"/>
    <mergeCell ref="C17:E17"/>
    <mergeCell ref="C16:E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6D729E-C198-4924-B50D-EA06705D0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F8DA0F-2734-4097-854C-09EE3AA9D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6DD46-162F-495B-A971-252612E2CCF5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2023-02-01T15:34:29Z</dcterms:created>
  <dcterms:modified xsi:type="dcterms:W3CDTF">2023-04-24T06:19:43Z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