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5300\40000\ODBOR PREVADZKY\GTMnaUsekochDialnicArychlostnychCiestVspraveNDS\SutaznePodklady\DMS II\"/>
    </mc:Choice>
  </mc:AlternateContent>
  <bookViews>
    <workbookView xWindow="0" yWindow="900" windowWidth="28800" windowHeight="11840" tabRatio="685" activeTab="1"/>
  </bookViews>
  <sheets>
    <sheet name="Príloha č.1 k A.2-časť 5" sheetId="17" r:id="rId1"/>
    <sheet name="Príloha č.1 k B.2-časť 5" sheetId="21" r:id="rId2"/>
  </sheet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1" l="1"/>
  <c r="N37" i="21" s="1"/>
  <c r="J36" i="21"/>
  <c r="N36" i="21" s="1"/>
  <c r="J35" i="21"/>
  <c r="N35" i="21" s="1"/>
  <c r="J34" i="21"/>
  <c r="N34" i="21" s="1"/>
  <c r="I33" i="21"/>
  <c r="M33" i="21" s="1"/>
  <c r="H33" i="21"/>
  <c r="L33" i="21" s="1"/>
  <c r="C32" i="21"/>
  <c r="I32" i="21" s="1"/>
  <c r="M32" i="21" s="1"/>
  <c r="C31" i="21"/>
  <c r="H31" i="21" s="1"/>
  <c r="L31" i="21" s="1"/>
  <c r="I30" i="21"/>
  <c r="M30" i="21" s="1"/>
  <c r="H30" i="21"/>
  <c r="L30" i="21" s="1"/>
  <c r="J22" i="21"/>
  <c r="N22" i="21" s="1"/>
  <c r="J21" i="21"/>
  <c r="N21" i="21" s="1"/>
  <c r="J20" i="21"/>
  <c r="N20" i="21" s="1"/>
  <c r="J19" i="21"/>
  <c r="N19" i="21" s="1"/>
  <c r="J18" i="21"/>
  <c r="N18" i="21" s="1"/>
  <c r="J17" i="21"/>
  <c r="N17" i="21" s="1"/>
  <c r="I16" i="21"/>
  <c r="M16" i="21" s="1"/>
  <c r="H16" i="21"/>
  <c r="L16" i="21" s="1"/>
  <c r="I15" i="21"/>
  <c r="M15" i="21" s="1"/>
  <c r="H15" i="21"/>
  <c r="L15" i="21" s="1"/>
  <c r="I14" i="21"/>
  <c r="M14" i="21" s="1"/>
  <c r="H14" i="21"/>
  <c r="L14" i="21" s="1"/>
  <c r="C13" i="21"/>
  <c r="I13" i="21" s="1"/>
  <c r="M13" i="21" s="1"/>
  <c r="C12" i="21"/>
  <c r="I12" i="21" s="1"/>
  <c r="M12" i="21" s="1"/>
  <c r="I11" i="21"/>
  <c r="M11" i="21" s="1"/>
  <c r="H11" i="21"/>
  <c r="L11" i="21" s="1"/>
  <c r="I31" i="21" l="1"/>
  <c r="M31" i="21" s="1"/>
  <c r="M38" i="21" s="1"/>
  <c r="M23" i="21"/>
  <c r="N23" i="21"/>
  <c r="N38" i="21"/>
  <c r="H12" i="21"/>
  <c r="L12" i="21" s="1"/>
  <c r="H13" i="21"/>
  <c r="L13" i="21" s="1"/>
  <c r="H32" i="21"/>
  <c r="L32" i="21" s="1"/>
  <c r="L38" i="21" s="1"/>
  <c r="L23" i="21" l="1"/>
  <c r="M24" i="21" s="1"/>
  <c r="M41" i="21" s="1"/>
  <c r="M39" i="21"/>
  <c r="M42" i="21" s="1"/>
  <c r="M43" i="21" l="1"/>
  <c r="B11" i="17" s="1"/>
  <c r="M44" i="21" l="1"/>
  <c r="M45" i="21" s="1"/>
</calcChain>
</file>

<file path=xl/sharedStrings.xml><?xml version="1.0" encoding="utf-8"?>
<sst xmlns="http://schemas.openxmlformats.org/spreadsheetml/2006/main" count="110" uniqueCount="59">
  <si>
    <t>roky</t>
  </si>
  <si>
    <t>por. č.</t>
  </si>
  <si>
    <t>spolu</t>
  </si>
  <si>
    <t>m.j.</t>
  </si>
  <si>
    <t>jednotková cena</t>
  </si>
  <si>
    <t>EUR bez DPH</t>
  </si>
  <si>
    <t>vertikálne inklinometre</t>
  </si>
  <si>
    <t>m</t>
  </si>
  <si>
    <t>horizontálne inklinometre</t>
  </si>
  <si>
    <t>pórové tlaky</t>
  </si>
  <si>
    <t>ks</t>
  </si>
  <si>
    <t>geodetické body</t>
  </si>
  <si>
    <t>bod</t>
  </si>
  <si>
    <t>podzemné vody - hladina</t>
  </si>
  <si>
    <t>Čiastková správa (tlačené 2 ks + CD/DVD 2 ks)</t>
  </si>
  <si>
    <t>kpl.</t>
  </si>
  <si>
    <t>Záverečná správa (tlačené 5 ks + CD/DVD 10 ks)</t>
  </si>
  <si>
    <t>DPH</t>
  </si>
  <si>
    <t>frekvencia meraní za
1. rok</t>
  </si>
  <si>
    <t>frekvencia meraní za
ostatné roky</t>
  </si>
  <si>
    <t>počet meraní za 1. rok</t>
  </si>
  <si>
    <t>počet meraní za ost. roky</t>
  </si>
  <si>
    <t>ost. roky:</t>
  </si>
  <si>
    <t>cena za merania za    ost. roky</t>
  </si>
  <si>
    <t>cena SPOLU za obidva úseky s DPH</t>
  </si>
  <si>
    <t>cena SPOLU za obidva úseky bez DPH</t>
  </si>
  <si>
    <t>Oprava geodetických bodov</t>
  </si>
  <si>
    <t>Prenájom vysokozdvižnej plošiny</t>
  </si>
  <si>
    <t>Vystrojenie vertikálnych inklinometrov</t>
  </si>
  <si>
    <t>Súvisiaca inžinierska činnosť</t>
  </si>
  <si>
    <t>deň</t>
  </si>
  <si>
    <t>frekvencia opráv počas obdobia GTM</t>
  </si>
  <si>
    <t>počet opráv počas obdobia GTM</t>
  </si>
  <si>
    <t>cena za opravy počas obdobia GTM</t>
  </si>
  <si>
    <t>Čiastková správa o dobudovaní siete GTM</t>
  </si>
  <si>
    <t>Záverečná správa o dobudovaní siete GTM</t>
  </si>
  <si>
    <t>cena za merania za
1. rok</t>
  </si>
  <si>
    <t xml:space="preserve">Návrh na plnenie kritéria </t>
  </si>
  <si>
    <t>Kritérium</t>
  </si>
  <si>
    <t>Uchádzač uvedie skutočnosť či je/nie je platcom DPH:  som / nie som platcom DPH.</t>
  </si>
  <si>
    <t>V .................................., dňa ..........................</t>
  </si>
  <si>
    <t>Príloha č.1 k časti A.2</t>
  </si>
  <si>
    <t>Návrh uchádzača v € bez DPH</t>
  </si>
  <si>
    <t>...............................................</t>
  </si>
  <si>
    <t>Pečiatka a podpis
oprávnenej osoby uchádzača</t>
  </si>
  <si>
    <t>Príloha č. 1 k časti B.2</t>
  </si>
  <si>
    <t>Špecifikácia ceny</t>
  </si>
  <si>
    <t>cena bez DPH</t>
  </si>
  <si>
    <t>Pečiatka a podpis</t>
  </si>
  <si>
    <t xml:space="preserve">
oprávnenej osoby uchádzača</t>
  </si>
  <si>
    <t>monitorovací objekt</t>
  </si>
  <si>
    <t>Časť 5: R2 Zvolen, východ – Pstruša – Kriváň</t>
  </si>
  <si>
    <r>
      <t>C</t>
    </r>
    <r>
      <rPr>
        <sz val="10"/>
        <rFont val="Arial"/>
        <family val="2"/>
        <charset val="238"/>
      </rPr>
      <t>elková cena za uskutočnenie predmetu  zákazky pre Časť 5: R2 Zvolen, východ – Pstruša – Kriváň</t>
    </r>
  </si>
  <si>
    <t>Rozpočet GTM "R2 Zvolen, východ - Pstruša počas prevádzky"</t>
  </si>
  <si>
    <t>Rozpočet GTM "R2 Pstruša - Kriváň"</t>
  </si>
  <si>
    <t>Celková cena bez DPH za úsek R2 Zvolen, východ - Pstruša</t>
  </si>
  <si>
    <t>Celková cena bez DPH za úsek R2 Pstruša - Kriváň</t>
  </si>
  <si>
    <t>„Geotechnický monitoring na úsekoch diaľnic a rýchlostných ciest v správe Národnej diaľničnej spoločnosti, a.s.“</t>
  </si>
  <si>
    <t>(zároveň Príloha č. 1 k Rámcovej dohode)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</si>
</sst>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hair">
        <color auto="1"/>
      </right>
      <top style="mediumDashDotDot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DashDotDot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DashDotDot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DashDotDot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mediumDashDotDot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DashDotDot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168">
    <xf numFmtId="0" fontId="0" fillId="0" borderId="0" xfId="0"/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15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justify" vertical="center"/>
    </xf>
    <xf numFmtId="0" fontId="8" fillId="0" borderId="26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</xf>
    <xf numFmtId="4" fontId="9" fillId="0" borderId="44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15" fillId="0" borderId="0" xfId="0" applyFont="1" applyProtection="1"/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1" fontId="0" fillId="0" borderId="0" xfId="0" applyNumberFormat="1" applyAlignment="1" applyProtection="1">
      <alignment vertical="center"/>
    </xf>
    <xf numFmtId="1" fontId="0" fillId="0" borderId="0" xfId="0" applyNumberFormat="1" applyBorder="1" applyAlignment="1" applyProtection="1">
      <alignment vertical="center"/>
    </xf>
    <xf numFmtId="0" fontId="0" fillId="0" borderId="48" xfId="0" applyFont="1" applyBorder="1" applyAlignment="1" applyProtection="1">
      <alignment vertical="center"/>
    </xf>
    <xf numFmtId="4" fontId="0" fillId="0" borderId="49" xfId="0" applyNumberFormat="1" applyFont="1" applyFill="1" applyBorder="1" applyAlignment="1" applyProtection="1">
      <alignment vertical="center"/>
    </xf>
    <xf numFmtId="1" fontId="0" fillId="0" borderId="55" xfId="0" applyNumberFormat="1" applyFont="1" applyBorder="1" applyAlignment="1" applyProtection="1">
      <alignment vertical="center"/>
    </xf>
    <xf numFmtId="0" fontId="0" fillId="0" borderId="56" xfId="0" applyFont="1" applyBorder="1" applyAlignment="1" applyProtection="1">
      <alignment vertical="center"/>
    </xf>
    <xf numFmtId="1" fontId="0" fillId="0" borderId="56" xfId="0" applyNumberFormat="1" applyFont="1" applyBorder="1" applyAlignment="1" applyProtection="1">
      <alignment vertical="center"/>
    </xf>
    <xf numFmtId="1" fontId="0" fillId="0" borderId="57" xfId="0" applyNumberFormat="1" applyFont="1" applyBorder="1" applyAlignment="1" applyProtection="1">
      <alignment vertical="center"/>
    </xf>
    <xf numFmtId="0" fontId="0" fillId="0" borderId="58" xfId="0" applyFont="1" applyBorder="1" applyAlignment="1" applyProtection="1">
      <alignment vertical="center"/>
    </xf>
    <xf numFmtId="4" fontId="0" fillId="0" borderId="59" xfId="0" applyNumberFormat="1" applyFont="1" applyFill="1" applyBorder="1" applyAlignment="1" applyProtection="1">
      <alignment vertical="center"/>
    </xf>
    <xf numFmtId="1" fontId="12" fillId="0" borderId="60" xfId="0" applyNumberFormat="1" applyFont="1" applyBorder="1" applyAlignment="1" applyProtection="1">
      <alignment vertical="center"/>
    </xf>
    <xf numFmtId="0" fontId="12" fillId="0" borderId="61" xfId="0" applyFont="1" applyBorder="1" applyAlignment="1" applyProtection="1">
      <alignment vertical="center"/>
    </xf>
    <xf numFmtId="1" fontId="12" fillId="0" borderId="61" xfId="0" applyNumberFormat="1" applyFont="1" applyBorder="1" applyAlignment="1" applyProtection="1">
      <alignment vertical="center"/>
    </xf>
    <xf numFmtId="1" fontId="12" fillId="0" borderId="62" xfId="0" applyNumberFormat="1" applyFont="1" applyBorder="1" applyAlignment="1" applyProtection="1">
      <alignment vertical="center"/>
    </xf>
    <xf numFmtId="9" fontId="12" fillId="0" borderId="63" xfId="0" applyNumberFormat="1" applyFont="1" applyBorder="1" applyAlignment="1" applyProtection="1">
      <alignment vertical="center"/>
    </xf>
    <xf numFmtId="4" fontId="13" fillId="0" borderId="64" xfId="0" applyNumberFormat="1" applyFont="1" applyFill="1" applyBorder="1" applyAlignment="1" applyProtection="1">
      <alignment vertical="center"/>
    </xf>
    <xf numFmtId="1" fontId="0" fillId="0" borderId="50" xfId="0" applyNumberFormat="1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1" fontId="0" fillId="0" borderId="51" xfId="0" applyNumberFormat="1" applyBorder="1" applyAlignment="1" applyProtection="1">
      <alignment vertical="center"/>
    </xf>
    <xf numFmtId="1" fontId="0" fillId="0" borderId="52" xfId="0" applyNumberFormat="1" applyBorder="1" applyAlignment="1" applyProtection="1">
      <alignment vertical="center"/>
    </xf>
    <xf numFmtId="9" fontId="0" fillId="0" borderId="53" xfId="0" applyNumberFormat="1" applyBorder="1" applyAlignment="1" applyProtection="1">
      <alignment vertical="center"/>
    </xf>
    <xf numFmtId="4" fontId="0" fillId="0" borderId="54" xfId="0" applyNumberFormat="1" applyFill="1" applyBorder="1" applyAlignment="1" applyProtection="1">
      <alignment vertical="center"/>
    </xf>
    <xf numFmtId="9" fontId="0" fillId="0" borderId="58" xfId="0" applyNumberFormat="1" applyBorder="1" applyAlignment="1" applyProtection="1">
      <alignment vertical="center"/>
    </xf>
    <xf numFmtId="4" fontId="0" fillId="0" borderId="59" xfId="0" applyNumberFormat="1" applyBorder="1" applyAlignment="1" applyProtection="1">
      <alignment vertical="center"/>
    </xf>
    <xf numFmtId="1" fontId="0" fillId="0" borderId="45" xfId="0" applyNumberFormat="1" applyFont="1" applyBorder="1" applyAlignment="1" applyProtection="1">
      <alignment vertical="center"/>
    </xf>
    <xf numFmtId="1" fontId="0" fillId="0" borderId="46" xfId="0" applyNumberFormat="1" applyFont="1" applyBorder="1" applyAlignment="1" applyProtection="1">
      <alignment vertical="center"/>
    </xf>
    <xf numFmtId="1" fontId="0" fillId="0" borderId="47" xfId="0" applyNumberFormat="1" applyFont="1" applyBorder="1" applyAlignment="1" applyProtection="1">
      <alignment vertical="center"/>
    </xf>
    <xf numFmtId="1" fontId="0" fillId="0" borderId="55" xfId="0" applyNumberFormat="1" applyBorder="1" applyAlignment="1" applyProtection="1">
      <alignment vertical="center"/>
    </xf>
    <xf numFmtId="1" fontId="0" fillId="0" borderId="56" xfId="0" applyNumberFormat="1" applyBorder="1" applyAlignment="1" applyProtection="1">
      <alignment vertical="center"/>
    </xf>
    <xf numFmtId="1" fontId="0" fillId="0" borderId="57" xfId="0" applyNumberFormat="1" applyBorder="1" applyAlignment="1" applyProtection="1">
      <alignment vertical="center"/>
    </xf>
    <xf numFmtId="0" fontId="0" fillId="0" borderId="46" xfId="0" applyBorder="1" applyAlignment="1" applyProtection="1">
      <alignment vertical="center"/>
    </xf>
    <xf numFmtId="0" fontId="0" fillId="0" borderId="56" xfId="0" applyBorder="1" applyAlignment="1" applyProtection="1">
      <alignment vertical="center"/>
    </xf>
    <xf numFmtId="0" fontId="0" fillId="0" borderId="61" xfId="0" applyBorder="1" applyAlignment="1" applyProtection="1">
      <alignment vertical="center"/>
    </xf>
    <xf numFmtId="4" fontId="0" fillId="2" borderId="18" xfId="0" applyNumberFormat="1" applyFont="1" applyFill="1" applyBorder="1" applyAlignment="1" applyProtection="1">
      <alignment horizontal="right" vertical="center"/>
      <protection locked="0"/>
    </xf>
    <xf numFmtId="4" fontId="0" fillId="2" borderId="20" xfId="0" applyNumberFormat="1" applyFont="1" applyFill="1" applyBorder="1" applyAlignment="1" applyProtection="1">
      <alignment horizontal="right" vertical="center"/>
      <protection locked="0"/>
    </xf>
    <xf numFmtId="4" fontId="0" fillId="2" borderId="66" xfId="0" applyNumberFormat="1" applyFont="1" applyFill="1" applyBorder="1" applyAlignment="1" applyProtection="1">
      <alignment horizontal="right" vertical="center"/>
      <protection locked="0"/>
    </xf>
    <xf numFmtId="4" fontId="0" fillId="2" borderId="31" xfId="0" applyNumberFormat="1" applyFont="1" applyFill="1" applyBorder="1" applyAlignment="1" applyProtection="1">
      <alignment horizontal="right" vertical="center"/>
      <protection locked="0"/>
    </xf>
    <xf numFmtId="4" fontId="0" fillId="2" borderId="23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 wrapText="1"/>
    </xf>
    <xf numFmtId="1" fontId="0" fillId="0" borderId="0" xfId="0" applyNumberFormat="1" applyFill="1" applyBorder="1" applyAlignment="1" applyProtection="1">
      <alignment vertical="center"/>
    </xf>
    <xf numFmtId="1" fontId="0" fillId="0" borderId="0" xfId="0" applyNumberFormat="1" applyFill="1" applyBorder="1" applyAlignment="1" applyProtection="1">
      <alignment horizontal="right" vertical="center"/>
    </xf>
    <xf numFmtId="9" fontId="0" fillId="0" borderId="0" xfId="0" applyNumberFormat="1" applyFill="1" applyBorder="1" applyAlignment="1" applyProtection="1">
      <alignment vertical="center"/>
    </xf>
    <xf numFmtId="4" fontId="0" fillId="0" borderId="0" xfId="0" applyNumberFormat="1" applyFill="1" applyBorder="1" applyAlignment="1" applyProtection="1">
      <alignment vertical="center"/>
    </xf>
    <xf numFmtId="0" fontId="2" fillId="0" borderId="14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horizontal="right" vertical="center" indent="1"/>
    </xf>
    <xf numFmtId="0" fontId="1" fillId="0" borderId="7" xfId="0" applyFont="1" applyBorder="1" applyAlignment="1" applyProtection="1">
      <alignment horizontal="right" vertical="center" indent="1"/>
    </xf>
    <xf numFmtId="0" fontId="1" fillId="0" borderId="5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left" vertical="center" indent="1"/>
    </xf>
    <xf numFmtId="0" fontId="0" fillId="0" borderId="18" xfId="0" applyFont="1" applyBorder="1" applyAlignment="1" applyProtection="1">
      <alignment vertical="center"/>
    </xf>
    <xf numFmtId="0" fontId="0" fillId="0" borderId="18" xfId="0" applyFont="1" applyBorder="1" applyAlignment="1" applyProtection="1">
      <alignment horizontal="right" vertical="center"/>
    </xf>
    <xf numFmtId="0" fontId="0" fillId="0" borderId="18" xfId="0" applyFont="1" applyBorder="1" applyAlignment="1" applyProtection="1">
      <alignment horizontal="center" vertical="center"/>
    </xf>
    <xf numFmtId="1" fontId="0" fillId="0" borderId="18" xfId="0" applyNumberFormat="1" applyFont="1" applyBorder="1" applyAlignment="1" applyProtection="1">
      <alignment vertical="center"/>
    </xf>
    <xf numFmtId="4" fontId="0" fillId="0" borderId="18" xfId="0" applyNumberFormat="1" applyFont="1" applyBorder="1" applyAlignment="1" applyProtection="1">
      <alignment vertical="center"/>
    </xf>
    <xf numFmtId="4" fontId="0" fillId="0" borderId="28" xfId="0" applyNumberFormat="1" applyFont="1" applyBorder="1" applyAlignment="1" applyProtection="1">
      <alignment vertical="center"/>
    </xf>
    <xf numFmtId="0" fontId="0" fillId="0" borderId="19" xfId="0" applyFont="1" applyBorder="1" applyAlignment="1" applyProtection="1">
      <alignment horizontal="left" vertical="center" indent="1"/>
    </xf>
    <xf numFmtId="0" fontId="0" fillId="0" borderId="20" xfId="0" applyFont="1" applyBorder="1" applyAlignment="1" applyProtection="1">
      <alignment vertical="center"/>
    </xf>
    <xf numFmtId="2" fontId="0" fillId="0" borderId="20" xfId="0" applyNumberFormat="1" applyFont="1" applyBorder="1" applyAlignment="1" applyProtection="1">
      <alignment horizontal="right" vertical="center"/>
    </xf>
    <xf numFmtId="0" fontId="0" fillId="0" borderId="20" xfId="0" applyFont="1" applyBorder="1" applyAlignment="1" applyProtection="1">
      <alignment horizontal="center" vertical="center"/>
    </xf>
    <xf numFmtId="1" fontId="0" fillId="0" borderId="20" xfId="0" applyNumberFormat="1" applyFont="1" applyBorder="1" applyAlignment="1" applyProtection="1">
      <alignment vertical="center"/>
    </xf>
    <xf numFmtId="4" fontId="0" fillId="0" borderId="20" xfId="0" applyNumberFormat="1" applyFont="1" applyBorder="1" applyAlignment="1" applyProtection="1">
      <alignment vertical="center"/>
    </xf>
    <xf numFmtId="4" fontId="0" fillId="0" borderId="25" xfId="0" applyNumberFormat="1" applyFont="1" applyBorder="1" applyAlignment="1" applyProtection="1">
      <alignment vertical="center"/>
    </xf>
    <xf numFmtId="1" fontId="0" fillId="0" borderId="20" xfId="0" applyNumberFormat="1" applyFont="1" applyBorder="1" applyAlignment="1" applyProtection="1">
      <alignment horizontal="right" vertical="center"/>
    </xf>
    <xf numFmtId="0" fontId="0" fillId="0" borderId="65" xfId="0" applyFont="1" applyBorder="1" applyAlignment="1" applyProtection="1">
      <alignment horizontal="left" vertical="center" indent="1"/>
    </xf>
    <xf numFmtId="0" fontId="0" fillId="0" borderId="66" xfId="0" applyFont="1" applyBorder="1" applyAlignment="1" applyProtection="1">
      <alignment vertical="center"/>
    </xf>
    <xf numFmtId="1" fontId="0" fillId="0" borderId="66" xfId="0" applyNumberFormat="1" applyFont="1" applyBorder="1" applyAlignment="1" applyProtection="1">
      <alignment horizontal="right" vertical="center"/>
    </xf>
    <xf numFmtId="0" fontId="0" fillId="0" borderId="66" xfId="0" applyFont="1" applyBorder="1" applyAlignment="1" applyProtection="1">
      <alignment horizontal="center" vertical="center"/>
    </xf>
    <xf numFmtId="1" fontId="0" fillId="0" borderId="66" xfId="0" applyNumberFormat="1" applyFont="1" applyBorder="1" applyAlignment="1" applyProtection="1">
      <alignment vertical="center"/>
    </xf>
    <xf numFmtId="4" fontId="0" fillId="0" borderId="66" xfId="0" applyNumberFormat="1" applyFont="1" applyBorder="1" applyAlignment="1" applyProtection="1">
      <alignment vertical="center"/>
    </xf>
    <xf numFmtId="4" fontId="0" fillId="0" borderId="67" xfId="0" applyNumberFormat="1" applyFont="1" applyBorder="1" applyAlignment="1" applyProtection="1">
      <alignment vertical="center"/>
    </xf>
    <xf numFmtId="0" fontId="0" fillId="0" borderId="30" xfId="0" applyFont="1" applyBorder="1" applyAlignment="1" applyProtection="1">
      <alignment horizontal="left" vertical="center" indent="1"/>
    </xf>
    <xf numFmtId="0" fontId="0" fillId="0" borderId="31" xfId="0" applyFont="1" applyBorder="1" applyAlignment="1" applyProtection="1">
      <alignment vertical="center"/>
    </xf>
    <xf numFmtId="1" fontId="0" fillId="0" borderId="31" xfId="0" applyNumberFormat="1" applyFont="1" applyBorder="1" applyAlignment="1" applyProtection="1">
      <alignment horizontal="right" vertical="center"/>
    </xf>
    <xf numFmtId="0" fontId="0" fillId="0" borderId="31" xfId="0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vertical="center"/>
    </xf>
    <xf numFmtId="4" fontId="0" fillId="0" borderId="31" xfId="0" applyNumberFormat="1" applyFont="1" applyBorder="1" applyAlignment="1" applyProtection="1">
      <alignment vertical="center"/>
    </xf>
    <xf numFmtId="4" fontId="0" fillId="0" borderId="32" xfId="0" applyNumberFormat="1" applyBorder="1" applyAlignment="1" applyProtection="1">
      <alignment vertical="center"/>
    </xf>
    <xf numFmtId="16" fontId="0" fillId="0" borderId="19" xfId="0" applyNumberFormat="1" applyFont="1" applyBorder="1" applyAlignment="1" applyProtection="1">
      <alignment horizontal="left" vertical="center" indent="1"/>
    </xf>
    <xf numFmtId="4" fontId="0" fillId="0" borderId="21" xfId="0" applyNumberFormat="1" applyBorder="1" applyAlignment="1" applyProtection="1">
      <alignment vertical="center"/>
    </xf>
    <xf numFmtId="0" fontId="0" fillId="0" borderId="22" xfId="0" applyFont="1" applyBorder="1" applyAlignment="1" applyProtection="1">
      <alignment horizontal="left" vertical="center" indent="1"/>
    </xf>
    <xf numFmtId="0" fontId="0" fillId="0" borderId="23" xfId="0" applyFont="1" applyBorder="1" applyAlignment="1" applyProtection="1">
      <alignment vertical="center"/>
    </xf>
    <xf numFmtId="1" fontId="0" fillId="0" borderId="23" xfId="0" applyNumberFormat="1" applyFont="1" applyBorder="1" applyAlignment="1" applyProtection="1">
      <alignment horizontal="right" vertical="center"/>
    </xf>
    <xf numFmtId="0" fontId="0" fillId="0" borderId="23" xfId="0" applyFont="1" applyBorder="1" applyAlignment="1" applyProtection="1">
      <alignment horizontal="center" vertical="center"/>
    </xf>
    <xf numFmtId="1" fontId="0" fillId="0" borderId="23" xfId="0" applyNumberFormat="1" applyFont="1" applyBorder="1" applyAlignment="1" applyProtection="1">
      <alignment vertical="center"/>
    </xf>
    <xf numFmtId="4" fontId="0" fillId="0" borderId="23" xfId="0" applyNumberFormat="1" applyFont="1" applyBorder="1" applyAlignment="1" applyProtection="1">
      <alignment vertical="center"/>
    </xf>
    <xf numFmtId="4" fontId="0" fillId="0" borderId="24" xfId="0" applyNumberFormat="1" applyBorder="1" applyAlignment="1" applyProtection="1">
      <alignment vertical="center"/>
    </xf>
    <xf numFmtId="4" fontId="0" fillId="0" borderId="12" xfId="0" applyNumberFormat="1" applyBorder="1" applyAlignment="1" applyProtection="1">
      <alignment vertical="center"/>
    </xf>
    <xf numFmtId="4" fontId="0" fillId="0" borderId="16" xfId="0" applyNumberFormat="1" applyFont="1" applyFill="1" applyBorder="1" applyAlignment="1" applyProtection="1">
      <alignment vertical="center"/>
    </xf>
    <xf numFmtId="4" fontId="0" fillId="0" borderId="26" xfId="0" applyNumberForma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" fontId="1" fillId="0" borderId="0" xfId="0" applyNumberFormat="1" applyFont="1" applyBorder="1" applyAlignment="1" applyProtection="1">
      <alignment vertical="center"/>
    </xf>
    <xf numFmtId="1" fontId="1" fillId="0" borderId="0" xfId="0" applyNumberFormat="1" applyFont="1" applyBorder="1" applyAlignment="1" applyProtection="1">
      <alignment horizontal="right" vertical="center"/>
    </xf>
    <xf numFmtId="4" fontId="0" fillId="0" borderId="0" xfId="0" applyNumberFormat="1" applyBorder="1" applyAlignment="1" applyProtection="1">
      <alignment vertical="center"/>
    </xf>
    <xf numFmtId="4" fontId="1" fillId="0" borderId="26" xfId="0" applyNumberFormat="1" applyFont="1" applyFill="1" applyBorder="1" applyAlignment="1" applyProtection="1">
      <alignment vertical="center"/>
    </xf>
    <xf numFmtId="1" fontId="0" fillId="0" borderId="18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 indent="4"/>
    </xf>
    <xf numFmtId="0" fontId="7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 wrapText="1"/>
    </xf>
    <xf numFmtId="1" fontId="0" fillId="0" borderId="13" xfId="0" applyNumberFormat="1" applyBorder="1" applyAlignment="1" applyProtection="1">
      <alignment horizontal="right" vertical="center" indent="1"/>
    </xf>
    <xf numFmtId="1" fontId="0" fillId="0" borderId="0" xfId="0" applyNumberFormat="1" applyBorder="1" applyAlignment="1" applyProtection="1">
      <alignment horizontal="right" vertical="center" indent="1"/>
    </xf>
    <xf numFmtId="1" fontId="0" fillId="0" borderId="15" xfId="0" applyNumberFormat="1" applyBorder="1" applyAlignment="1" applyProtection="1">
      <alignment horizontal="right" vertical="center" indent="1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5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4" fontId="0" fillId="0" borderId="34" xfId="0" applyNumberFormat="1" applyFont="1" applyBorder="1" applyAlignment="1" applyProtection="1">
      <alignment horizontal="center" vertical="center"/>
    </xf>
    <xf numFmtId="4" fontId="0" fillId="0" borderId="35" xfId="0" applyNumberFormat="1" applyFont="1" applyBorder="1" applyAlignment="1" applyProtection="1">
      <alignment horizontal="center" vertical="center"/>
    </xf>
    <xf numFmtId="1" fontId="1" fillId="0" borderId="8" xfId="0" applyNumberFormat="1" applyFont="1" applyBorder="1" applyAlignment="1" applyProtection="1">
      <alignment horizontal="center" vertical="top" wrapText="1"/>
    </xf>
    <xf numFmtId="1" fontId="1" fillId="0" borderId="10" xfId="0" applyNumberFormat="1" applyFont="1" applyBorder="1" applyAlignment="1" applyProtection="1">
      <alignment horizontal="center" vertical="top" wrapText="1"/>
    </xf>
    <xf numFmtId="1" fontId="1" fillId="0" borderId="27" xfId="0" applyNumberFormat="1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3" fillId="0" borderId="8" xfId="0" applyFont="1" applyBorder="1" applyAlignment="1" applyProtection="1">
      <alignment horizontal="center" vertical="top" wrapText="1"/>
    </xf>
    <xf numFmtId="0" fontId="3" fillId="0" borderId="41" xfId="0" applyFont="1" applyBorder="1" applyAlignment="1" applyProtection="1">
      <alignment horizontal="center" vertical="top" wrapText="1"/>
    </xf>
    <xf numFmtId="0" fontId="3" fillId="0" borderId="29" xfId="0" applyFont="1" applyBorder="1" applyAlignment="1" applyProtection="1">
      <alignment horizontal="center" vertical="top" wrapText="1"/>
    </xf>
    <xf numFmtId="0" fontId="3" fillId="0" borderId="42" xfId="0" applyFont="1" applyBorder="1" applyAlignment="1" applyProtection="1">
      <alignment horizontal="center" vertical="top" wrapText="1"/>
    </xf>
    <xf numFmtId="1" fontId="0" fillId="0" borderId="39" xfId="0" applyNumberFormat="1" applyFont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horizontal="left" vertical="center" indent="1"/>
    </xf>
    <xf numFmtId="0" fontId="1" fillId="0" borderId="2" xfId="0" applyFont="1" applyBorder="1" applyAlignment="1" applyProtection="1">
      <alignment horizontal="center" vertical="top" wrapText="1"/>
    </xf>
    <xf numFmtId="0" fontId="1" fillId="0" borderId="4" xfId="0" applyFont="1" applyBorder="1" applyAlignment="1" applyProtection="1">
      <alignment horizontal="center" vertical="top" wrapText="1"/>
    </xf>
    <xf numFmtId="0" fontId="1" fillId="0" borderId="9" xfId="0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top"/>
    </xf>
    <xf numFmtId="0" fontId="1" fillId="0" borderId="5" xfId="0" applyFont="1" applyBorder="1" applyAlignment="1" applyProtection="1">
      <alignment horizontal="center" vertical="top"/>
    </xf>
    <xf numFmtId="1" fontId="1" fillId="0" borderId="3" xfId="0" applyNumberFormat="1" applyFont="1" applyBorder="1" applyAlignment="1" applyProtection="1">
      <alignment horizontal="center" vertical="top" wrapText="1"/>
    </xf>
    <xf numFmtId="1" fontId="1" fillId="0" borderId="1" xfId="0" applyNumberFormat="1" applyFont="1" applyBorder="1" applyAlignment="1" applyProtection="1">
      <alignment horizontal="center" vertical="top" wrapText="1"/>
    </xf>
    <xf numFmtId="1" fontId="1" fillId="0" borderId="5" xfId="0" applyNumberFormat="1" applyFont="1" applyBorder="1" applyAlignment="1" applyProtection="1">
      <alignment horizontal="center" vertical="top" wrapText="1"/>
    </xf>
    <xf numFmtId="1" fontId="0" fillId="0" borderId="0" xfId="0" applyNumberFormat="1" applyAlignment="1" applyProtection="1">
      <alignment horizontal="right" vertical="center" indent="1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1" fontId="0" fillId="0" borderId="40" xfId="0" applyNumberFormat="1" applyFont="1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indent="4"/>
      <protection locked="0"/>
    </xf>
    <xf numFmtId="0" fontId="0" fillId="0" borderId="0" xfId="0" applyProtection="1">
      <protection locked="0"/>
    </xf>
    <xf numFmtId="0" fontId="11" fillId="0" borderId="0" xfId="1" applyFont="1" applyFill="1" applyBorder="1" applyAlignment="1" applyProtection="1">
      <alignment horizontal="center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1" applyFont="1" applyFill="1" applyBorder="1" applyAlignment="1" applyProtection="1">
      <alignment horizontal="center"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FFFF99"/>
      <color rgb="FFFF00FF"/>
      <color rgb="FF0DFF7A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workbookViewId="0">
      <selection activeCell="D9" sqref="D9"/>
    </sheetView>
  </sheetViews>
  <sheetFormatPr defaultColWidth="8.7265625" defaultRowHeight="14.5" x14ac:dyDescent="0.35"/>
  <cols>
    <col min="1" max="2" width="51" style="4" customWidth="1"/>
    <col min="3" max="4" width="42.1796875" style="4" customWidth="1"/>
    <col min="5" max="16384" width="8.7265625" style="4"/>
  </cols>
  <sheetData>
    <row r="1" spans="1:3" ht="15.5" x14ac:dyDescent="0.35">
      <c r="A1" s="2"/>
      <c r="B1" s="3" t="s">
        <v>41</v>
      </c>
    </row>
    <row r="2" spans="1:3" ht="15.5" x14ac:dyDescent="0.35">
      <c r="A2" s="2"/>
    </row>
    <row r="3" spans="1:3" ht="15.5" x14ac:dyDescent="0.35">
      <c r="A3" s="5"/>
    </row>
    <row r="4" spans="1:3" ht="20" x14ac:dyDescent="0.35">
      <c r="A4" s="117" t="s">
        <v>37</v>
      </c>
      <c r="B4" s="117"/>
      <c r="C4" s="6"/>
    </row>
    <row r="5" spans="1:3" ht="18.5" x14ac:dyDescent="0.45">
      <c r="A5" s="116"/>
      <c r="B5" s="14"/>
    </row>
    <row r="6" spans="1:3" ht="45" customHeight="1" x14ac:dyDescent="0.35">
      <c r="A6" s="118" t="s">
        <v>57</v>
      </c>
      <c r="B6" s="118"/>
      <c r="C6" s="7"/>
    </row>
    <row r="7" spans="1:3" ht="20" x14ac:dyDescent="0.35">
      <c r="A7" s="117" t="s">
        <v>51</v>
      </c>
      <c r="B7" s="117"/>
      <c r="C7" s="6"/>
    </row>
    <row r="8" spans="1:3" ht="15.5" x14ac:dyDescent="0.35">
      <c r="A8" s="5"/>
    </row>
    <row r="9" spans="1:3" ht="15" thickBot="1" x14ac:dyDescent="0.4">
      <c r="A9" s="8"/>
    </row>
    <row r="10" spans="1:3" ht="15" thickBot="1" x14ac:dyDescent="0.4">
      <c r="A10" s="9" t="s">
        <v>38</v>
      </c>
      <c r="B10" s="10" t="s">
        <v>42</v>
      </c>
    </row>
    <row r="11" spans="1:3" ht="52" customHeight="1" thickBot="1" x14ac:dyDescent="0.4">
      <c r="A11" s="11" t="s">
        <v>52</v>
      </c>
      <c r="B11" s="12">
        <f>'Príloha č.1 k B.2-časť 5'!M43</f>
        <v>0</v>
      </c>
    </row>
    <row r="12" spans="1:3" x14ac:dyDescent="0.35">
      <c r="A12" s="13"/>
    </row>
    <row r="13" spans="1:3" x14ac:dyDescent="0.35">
      <c r="A13" s="119" t="s">
        <v>39</v>
      </c>
      <c r="B13" s="119"/>
    </row>
    <row r="14" spans="1:3" x14ac:dyDescent="0.35">
      <c r="A14" s="114"/>
    </row>
    <row r="15" spans="1:3" x14ac:dyDescent="0.35">
      <c r="A15" s="114"/>
    </row>
    <row r="16" spans="1:3" x14ac:dyDescent="0.35">
      <c r="A16" s="114"/>
    </row>
    <row r="17" spans="1:2" x14ac:dyDescent="0.35">
      <c r="A17" s="114"/>
    </row>
    <row r="18" spans="1:2" x14ac:dyDescent="0.35">
      <c r="A18" s="161"/>
      <c r="B18" s="162"/>
    </row>
    <row r="19" spans="1:2" x14ac:dyDescent="0.35">
      <c r="A19" s="1" t="s">
        <v>40</v>
      </c>
      <c r="B19" s="163" t="s">
        <v>43</v>
      </c>
    </row>
    <row r="20" spans="1:2" ht="28" x14ac:dyDescent="0.35">
      <c r="A20" s="1"/>
      <c r="B20" s="164" t="s">
        <v>44</v>
      </c>
    </row>
    <row r="21" spans="1:2" x14ac:dyDescent="0.35">
      <c r="A21" s="115"/>
    </row>
    <row r="22" spans="1:2" x14ac:dyDescent="0.35">
      <c r="A22" s="115"/>
      <c r="B22" s="3"/>
    </row>
    <row r="23" spans="1:2" x14ac:dyDescent="0.35">
      <c r="A23" s="115"/>
    </row>
    <row r="24" spans="1:2" x14ac:dyDescent="0.35">
      <c r="A24" s="115"/>
    </row>
    <row r="25" spans="1:2" x14ac:dyDescent="0.35">
      <c r="A25" s="8"/>
    </row>
    <row r="26" spans="1:2" x14ac:dyDescent="0.35">
      <c r="A26" s="8"/>
    </row>
  </sheetData>
  <sheetProtection algorithmName="SHA-512" hashValue="NWcVeqp9HNHEdcMMDmshnrzJZSK3jrs9GVynEDhBr4TcQzX3JVcQWopZBzNuZPjAUGZWq+s+C++vkOdhzuCCnQ==" saltValue="juDILzg3V6qvkHu4d27qLA==" spinCount="100000" sheet="1" formatCells="0" formatColumns="0" formatRows="0" insertColumns="0" insertRows="0" insertHyperlinks="0" deleteColumns="0" deleteRows="0" sort="0" autoFilter="0" pivotTables="0"/>
  <mergeCells count="4">
    <mergeCell ref="A4:B4"/>
    <mergeCell ref="A6:B6"/>
    <mergeCell ref="A7:B7"/>
    <mergeCell ref="A13:B1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50"/>
  <sheetViews>
    <sheetView tabSelected="1" zoomScaleNormal="100" workbookViewId="0">
      <selection activeCell="P17" sqref="P17"/>
    </sheetView>
  </sheetViews>
  <sheetFormatPr defaultColWidth="9.1796875" defaultRowHeight="14.5" x14ac:dyDescent="0.35"/>
  <cols>
    <col min="1" max="1" width="6.7265625" style="17" customWidth="1"/>
    <col min="2" max="2" width="49.7265625" style="17" customWidth="1" collapsed="1"/>
    <col min="3" max="3" width="7.7265625" style="17" customWidth="1"/>
    <col min="4" max="4" width="5.7265625" style="17" customWidth="1"/>
    <col min="5" max="5" width="10.26953125" style="18" customWidth="1"/>
    <col min="6" max="6" width="12.26953125" style="18" customWidth="1"/>
    <col min="7" max="7" width="12.7265625" style="18" customWidth="1"/>
    <col min="8" max="9" width="9.7265625" style="18" customWidth="1"/>
    <col min="10" max="10" width="12.7265625" style="18" customWidth="1"/>
    <col min="11" max="14" width="12.7265625" style="17" customWidth="1"/>
    <col min="15" max="16384" width="9.1796875" style="17"/>
  </cols>
  <sheetData>
    <row r="1" spans="1:14" s="56" customFormat="1" x14ac:dyDescent="0.3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 t="s">
        <v>45</v>
      </c>
    </row>
    <row r="2" spans="1:14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 t="s">
        <v>58</v>
      </c>
    </row>
    <row r="3" spans="1:14" s="56" customFormat="1" ht="18" x14ac:dyDescent="0.35">
      <c r="A3" s="117" t="s">
        <v>46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4" s="56" customFormat="1" ht="18" x14ac:dyDescent="0.35">
      <c r="A4" s="118" t="s">
        <v>57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s="56" customFormat="1" ht="18" x14ac:dyDescent="0.35">
      <c r="A5" s="117" t="s">
        <v>51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4" s="56" customFormat="1" ht="14.5" customHeight="1" thickBot="1" x14ac:dyDescent="0.4">
      <c r="A6" s="57"/>
      <c r="B6" s="57"/>
      <c r="E6" s="58"/>
      <c r="F6" s="58"/>
      <c r="G6" s="58"/>
      <c r="H6" s="58"/>
      <c r="I6" s="59"/>
      <c r="J6" s="59"/>
      <c r="K6" s="59"/>
      <c r="L6" s="60"/>
      <c r="M6" s="61"/>
    </row>
    <row r="7" spans="1:14" ht="15" thickBot="1" x14ac:dyDescent="0.4">
      <c r="A7" s="157" t="s">
        <v>53</v>
      </c>
      <c r="B7" s="158"/>
      <c r="C7" s="158"/>
      <c r="D7" s="158"/>
      <c r="E7" s="158"/>
      <c r="F7" s="158"/>
      <c r="G7" s="158"/>
      <c r="H7" s="158"/>
      <c r="I7" s="158"/>
      <c r="J7" s="62"/>
      <c r="K7" s="63" t="s">
        <v>22</v>
      </c>
      <c r="L7" s="64">
        <v>2</v>
      </c>
      <c r="M7" s="142" t="s">
        <v>0</v>
      </c>
      <c r="N7" s="143"/>
    </row>
    <row r="8" spans="1:14" ht="20.149999999999999" customHeight="1" x14ac:dyDescent="0.35">
      <c r="A8" s="144" t="s">
        <v>1</v>
      </c>
      <c r="B8" s="147" t="s">
        <v>50</v>
      </c>
      <c r="C8" s="150" t="s">
        <v>2</v>
      </c>
      <c r="D8" s="150" t="s">
        <v>3</v>
      </c>
      <c r="E8" s="153" t="s">
        <v>18</v>
      </c>
      <c r="F8" s="153" t="s">
        <v>19</v>
      </c>
      <c r="G8" s="130" t="s">
        <v>31</v>
      </c>
      <c r="H8" s="153" t="s">
        <v>20</v>
      </c>
      <c r="I8" s="130" t="s">
        <v>21</v>
      </c>
      <c r="J8" s="130" t="s">
        <v>32</v>
      </c>
      <c r="K8" s="133" t="s">
        <v>4</v>
      </c>
      <c r="L8" s="135" t="s">
        <v>36</v>
      </c>
      <c r="M8" s="135" t="s">
        <v>23</v>
      </c>
      <c r="N8" s="137" t="s">
        <v>33</v>
      </c>
    </row>
    <row r="9" spans="1:14" ht="20.149999999999999" customHeight="1" x14ac:dyDescent="0.35">
      <c r="A9" s="145"/>
      <c r="B9" s="148"/>
      <c r="C9" s="151"/>
      <c r="D9" s="151"/>
      <c r="E9" s="154"/>
      <c r="F9" s="154"/>
      <c r="G9" s="131"/>
      <c r="H9" s="154"/>
      <c r="I9" s="131"/>
      <c r="J9" s="131"/>
      <c r="K9" s="134"/>
      <c r="L9" s="136"/>
      <c r="M9" s="136"/>
      <c r="N9" s="138"/>
    </row>
    <row r="10" spans="1:14" ht="15" customHeight="1" thickBot="1" x14ac:dyDescent="0.4">
      <c r="A10" s="146"/>
      <c r="B10" s="149"/>
      <c r="C10" s="152"/>
      <c r="D10" s="152"/>
      <c r="E10" s="155"/>
      <c r="F10" s="155"/>
      <c r="G10" s="132"/>
      <c r="H10" s="155"/>
      <c r="I10" s="131"/>
      <c r="J10" s="132"/>
      <c r="K10" s="65" t="s">
        <v>5</v>
      </c>
      <c r="L10" s="65" t="s">
        <v>5</v>
      </c>
      <c r="M10" s="65" t="s">
        <v>5</v>
      </c>
      <c r="N10" s="66" t="s">
        <v>5</v>
      </c>
    </row>
    <row r="11" spans="1:14" x14ac:dyDescent="0.35">
      <c r="A11" s="67">
        <v>1</v>
      </c>
      <c r="B11" s="68" t="s">
        <v>11</v>
      </c>
      <c r="C11" s="69">
        <v>12</v>
      </c>
      <c r="D11" s="70" t="s">
        <v>12</v>
      </c>
      <c r="E11" s="71">
        <v>1</v>
      </c>
      <c r="F11" s="71">
        <v>1</v>
      </c>
      <c r="G11" s="139"/>
      <c r="H11" s="72">
        <f t="shared" ref="H11:H16" si="0">C11*E11</f>
        <v>12</v>
      </c>
      <c r="I11" s="72">
        <f>C11*F11*$L$7</f>
        <v>24</v>
      </c>
      <c r="J11" s="139"/>
      <c r="K11" s="51"/>
      <c r="L11" s="72">
        <f t="shared" ref="L11:L16" si="1">H11*K11</f>
        <v>0</v>
      </c>
      <c r="M11" s="73">
        <f t="shared" ref="M11:M16" si="2">I11*K11</f>
        <v>0</v>
      </c>
      <c r="N11" s="140"/>
    </row>
    <row r="12" spans="1:14" x14ac:dyDescent="0.35">
      <c r="A12" s="74">
        <v>2</v>
      </c>
      <c r="B12" s="75" t="s">
        <v>6</v>
      </c>
      <c r="C12" s="76">
        <f>14.5+14+13.5+12.5</f>
        <v>54.5</v>
      </c>
      <c r="D12" s="77" t="s">
        <v>7</v>
      </c>
      <c r="E12" s="78">
        <v>2</v>
      </c>
      <c r="F12" s="78">
        <v>1</v>
      </c>
      <c r="G12" s="125"/>
      <c r="H12" s="79">
        <f t="shared" si="0"/>
        <v>109</v>
      </c>
      <c r="I12" s="79">
        <f>C12*F12*$L$7</f>
        <v>109</v>
      </c>
      <c r="J12" s="125"/>
      <c r="K12" s="52"/>
      <c r="L12" s="79">
        <f t="shared" si="1"/>
        <v>0</v>
      </c>
      <c r="M12" s="80">
        <f t="shared" si="2"/>
        <v>0</v>
      </c>
      <c r="N12" s="141"/>
    </row>
    <row r="13" spans="1:14" x14ac:dyDescent="0.35">
      <c r="A13" s="74">
        <v>3</v>
      </c>
      <c r="B13" s="75" t="s">
        <v>8</v>
      </c>
      <c r="C13" s="76">
        <f>72+46+30+61</f>
        <v>209</v>
      </c>
      <c r="D13" s="77" t="s">
        <v>7</v>
      </c>
      <c r="E13" s="78">
        <v>1</v>
      </c>
      <c r="F13" s="78">
        <v>1</v>
      </c>
      <c r="G13" s="125"/>
      <c r="H13" s="79">
        <f t="shared" si="0"/>
        <v>209</v>
      </c>
      <c r="I13" s="79">
        <f>C13*F13*$L$7</f>
        <v>418</v>
      </c>
      <c r="J13" s="125"/>
      <c r="K13" s="52"/>
      <c r="L13" s="79">
        <f t="shared" si="1"/>
        <v>0</v>
      </c>
      <c r="M13" s="80">
        <f t="shared" si="2"/>
        <v>0</v>
      </c>
      <c r="N13" s="141"/>
    </row>
    <row r="14" spans="1:14" x14ac:dyDescent="0.35">
      <c r="A14" s="74">
        <v>4</v>
      </c>
      <c r="B14" s="75" t="s">
        <v>9</v>
      </c>
      <c r="C14" s="81">
        <v>3</v>
      </c>
      <c r="D14" s="77" t="s">
        <v>10</v>
      </c>
      <c r="E14" s="78">
        <v>1</v>
      </c>
      <c r="F14" s="78">
        <v>1</v>
      </c>
      <c r="G14" s="125"/>
      <c r="H14" s="79">
        <f t="shared" si="0"/>
        <v>3</v>
      </c>
      <c r="I14" s="79">
        <f>C14*F14*$L$7</f>
        <v>6</v>
      </c>
      <c r="J14" s="125"/>
      <c r="K14" s="52"/>
      <c r="L14" s="79">
        <f t="shared" si="1"/>
        <v>0</v>
      </c>
      <c r="M14" s="80">
        <f t="shared" si="2"/>
        <v>0</v>
      </c>
      <c r="N14" s="141"/>
    </row>
    <row r="15" spans="1:14" collapsed="1" x14ac:dyDescent="0.35">
      <c r="A15" s="74">
        <v>5</v>
      </c>
      <c r="B15" s="75" t="s">
        <v>14</v>
      </c>
      <c r="C15" s="81">
        <v>1</v>
      </c>
      <c r="D15" s="77" t="s">
        <v>15</v>
      </c>
      <c r="E15" s="78">
        <v>1</v>
      </c>
      <c r="F15" s="78">
        <v>1</v>
      </c>
      <c r="G15" s="125"/>
      <c r="H15" s="79">
        <f t="shared" si="0"/>
        <v>1</v>
      </c>
      <c r="I15" s="79">
        <f>C15*F15*$L$7</f>
        <v>2</v>
      </c>
      <c r="J15" s="125"/>
      <c r="K15" s="52"/>
      <c r="L15" s="79">
        <f t="shared" si="1"/>
        <v>0</v>
      </c>
      <c r="M15" s="80">
        <f t="shared" si="2"/>
        <v>0</v>
      </c>
      <c r="N15" s="141"/>
    </row>
    <row r="16" spans="1:14" ht="15" thickBot="1" x14ac:dyDescent="0.4">
      <c r="A16" s="82">
        <v>6</v>
      </c>
      <c r="B16" s="83" t="s">
        <v>16</v>
      </c>
      <c r="C16" s="84">
        <v>1</v>
      </c>
      <c r="D16" s="85" t="s">
        <v>15</v>
      </c>
      <c r="E16" s="86">
        <v>0</v>
      </c>
      <c r="F16" s="86">
        <v>1</v>
      </c>
      <c r="G16" s="159"/>
      <c r="H16" s="87">
        <f t="shared" si="0"/>
        <v>0</v>
      </c>
      <c r="I16" s="87">
        <f>C16*F16</f>
        <v>1</v>
      </c>
      <c r="J16" s="159"/>
      <c r="K16" s="53"/>
      <c r="L16" s="87">
        <f t="shared" si="1"/>
        <v>0</v>
      </c>
      <c r="M16" s="88">
        <f t="shared" si="2"/>
        <v>0</v>
      </c>
      <c r="N16" s="160"/>
    </row>
    <row r="17" spans="1:14" x14ac:dyDescent="0.35">
      <c r="A17" s="89">
        <v>7</v>
      </c>
      <c r="B17" s="90" t="s">
        <v>26</v>
      </c>
      <c r="C17" s="91">
        <v>12</v>
      </c>
      <c r="D17" s="92" t="s">
        <v>12</v>
      </c>
      <c r="E17" s="124"/>
      <c r="F17" s="124"/>
      <c r="G17" s="93">
        <v>1</v>
      </c>
      <c r="H17" s="127"/>
      <c r="I17" s="127"/>
      <c r="J17" s="94">
        <f>C17*G17</f>
        <v>12</v>
      </c>
      <c r="K17" s="54"/>
      <c r="L17" s="127"/>
      <c r="M17" s="127"/>
      <c r="N17" s="95">
        <f t="shared" ref="N17:N22" si="3">J17*K17</f>
        <v>0</v>
      </c>
    </row>
    <row r="18" spans="1:14" x14ac:dyDescent="0.35">
      <c r="A18" s="96">
        <v>44568</v>
      </c>
      <c r="B18" s="75" t="s">
        <v>27</v>
      </c>
      <c r="C18" s="81">
        <v>1</v>
      </c>
      <c r="D18" s="77" t="s">
        <v>30</v>
      </c>
      <c r="E18" s="125"/>
      <c r="F18" s="125"/>
      <c r="G18" s="78">
        <v>4</v>
      </c>
      <c r="H18" s="128"/>
      <c r="I18" s="128"/>
      <c r="J18" s="79">
        <f t="shared" ref="J18:J22" si="4">C18*G18</f>
        <v>4</v>
      </c>
      <c r="K18" s="52"/>
      <c r="L18" s="128"/>
      <c r="M18" s="128"/>
      <c r="N18" s="97">
        <f t="shared" si="3"/>
        <v>0</v>
      </c>
    </row>
    <row r="19" spans="1:14" x14ac:dyDescent="0.35">
      <c r="A19" s="74">
        <v>8</v>
      </c>
      <c r="B19" s="75" t="s">
        <v>28</v>
      </c>
      <c r="C19" s="81">
        <v>55</v>
      </c>
      <c r="D19" s="77" t="s">
        <v>7</v>
      </c>
      <c r="E19" s="125"/>
      <c r="F19" s="125"/>
      <c r="G19" s="78">
        <v>1</v>
      </c>
      <c r="H19" s="128"/>
      <c r="I19" s="128"/>
      <c r="J19" s="79">
        <f t="shared" si="4"/>
        <v>55</v>
      </c>
      <c r="K19" s="52"/>
      <c r="L19" s="128"/>
      <c r="M19" s="128"/>
      <c r="N19" s="97">
        <f t="shared" si="3"/>
        <v>0</v>
      </c>
    </row>
    <row r="20" spans="1:14" x14ac:dyDescent="0.35">
      <c r="A20" s="96">
        <v>44569</v>
      </c>
      <c r="B20" s="75" t="s">
        <v>29</v>
      </c>
      <c r="C20" s="81">
        <v>1</v>
      </c>
      <c r="D20" s="77" t="s">
        <v>15</v>
      </c>
      <c r="E20" s="125"/>
      <c r="F20" s="125"/>
      <c r="G20" s="78">
        <v>4</v>
      </c>
      <c r="H20" s="128"/>
      <c r="I20" s="128"/>
      <c r="J20" s="79">
        <f t="shared" si="4"/>
        <v>4</v>
      </c>
      <c r="K20" s="52"/>
      <c r="L20" s="128"/>
      <c r="M20" s="128"/>
      <c r="N20" s="97">
        <f t="shared" si="3"/>
        <v>0</v>
      </c>
    </row>
    <row r="21" spans="1:14" x14ac:dyDescent="0.35">
      <c r="A21" s="74">
        <v>9</v>
      </c>
      <c r="B21" s="75" t="s">
        <v>34</v>
      </c>
      <c r="C21" s="81">
        <v>1</v>
      </c>
      <c r="D21" s="77" t="s">
        <v>15</v>
      </c>
      <c r="E21" s="125"/>
      <c r="F21" s="125"/>
      <c r="G21" s="78">
        <v>4</v>
      </c>
      <c r="H21" s="128"/>
      <c r="I21" s="128"/>
      <c r="J21" s="79">
        <f t="shared" si="4"/>
        <v>4</v>
      </c>
      <c r="K21" s="52"/>
      <c r="L21" s="128"/>
      <c r="M21" s="128"/>
      <c r="N21" s="97">
        <f t="shared" si="3"/>
        <v>0</v>
      </c>
    </row>
    <row r="22" spans="1:14" ht="15" thickBot="1" x14ac:dyDescent="0.4">
      <c r="A22" s="98">
        <v>11</v>
      </c>
      <c r="B22" s="99" t="s">
        <v>35</v>
      </c>
      <c r="C22" s="100">
        <v>1</v>
      </c>
      <c r="D22" s="101" t="s">
        <v>15</v>
      </c>
      <c r="E22" s="126"/>
      <c r="F22" s="126"/>
      <c r="G22" s="102">
        <v>1</v>
      </c>
      <c r="H22" s="129"/>
      <c r="I22" s="129"/>
      <c r="J22" s="103">
        <f t="shared" si="4"/>
        <v>1</v>
      </c>
      <c r="K22" s="55"/>
      <c r="L22" s="129"/>
      <c r="M22" s="129"/>
      <c r="N22" s="104">
        <f t="shared" si="3"/>
        <v>0</v>
      </c>
    </row>
    <row r="23" spans="1:14" ht="15" thickBot="1" x14ac:dyDescent="0.4">
      <c r="I23" s="121" t="s">
        <v>47</v>
      </c>
      <c r="J23" s="122"/>
      <c r="K23" s="123"/>
      <c r="L23" s="105">
        <f>SUM(L11:L16)</f>
        <v>0</v>
      </c>
      <c r="M23" s="106">
        <f>SUM(M11:M16)</f>
        <v>0</v>
      </c>
      <c r="N23" s="107">
        <f>SUM(N17:N22)</f>
        <v>0</v>
      </c>
    </row>
    <row r="24" spans="1:14" ht="15" thickBot="1" x14ac:dyDescent="0.4">
      <c r="I24" s="108"/>
      <c r="J24" s="109"/>
      <c r="K24" s="110" t="s">
        <v>55</v>
      </c>
      <c r="L24" s="111"/>
      <c r="M24" s="112">
        <f>SUM(L23:N23)</f>
        <v>0</v>
      </c>
    </row>
    <row r="25" spans="1:14" ht="15" thickBot="1" x14ac:dyDescent="0.4">
      <c r="I25" s="156"/>
      <c r="J25" s="156"/>
      <c r="K25" s="156"/>
    </row>
    <row r="26" spans="1:14" ht="15" thickBot="1" x14ac:dyDescent="0.4">
      <c r="A26" s="157" t="s">
        <v>54</v>
      </c>
      <c r="B26" s="158"/>
      <c r="C26" s="158"/>
      <c r="D26" s="158"/>
      <c r="E26" s="158"/>
      <c r="F26" s="158"/>
      <c r="G26" s="158"/>
      <c r="H26" s="158"/>
      <c r="I26" s="158"/>
      <c r="J26" s="62"/>
      <c r="K26" s="63" t="s">
        <v>22</v>
      </c>
      <c r="L26" s="64">
        <v>2</v>
      </c>
      <c r="M26" s="142" t="s">
        <v>0</v>
      </c>
      <c r="N26" s="143"/>
    </row>
    <row r="27" spans="1:14" ht="20.149999999999999" customHeight="1" x14ac:dyDescent="0.35">
      <c r="A27" s="144" t="s">
        <v>1</v>
      </c>
      <c r="B27" s="147" t="s">
        <v>50</v>
      </c>
      <c r="C27" s="150" t="s">
        <v>2</v>
      </c>
      <c r="D27" s="150" t="s">
        <v>3</v>
      </c>
      <c r="E27" s="153" t="s">
        <v>18</v>
      </c>
      <c r="F27" s="153" t="s">
        <v>19</v>
      </c>
      <c r="G27" s="130" t="s">
        <v>31</v>
      </c>
      <c r="H27" s="153" t="s">
        <v>20</v>
      </c>
      <c r="I27" s="130" t="s">
        <v>21</v>
      </c>
      <c r="J27" s="130" t="s">
        <v>32</v>
      </c>
      <c r="K27" s="133" t="s">
        <v>4</v>
      </c>
      <c r="L27" s="135" t="s">
        <v>36</v>
      </c>
      <c r="M27" s="135" t="s">
        <v>23</v>
      </c>
      <c r="N27" s="137" t="s">
        <v>33</v>
      </c>
    </row>
    <row r="28" spans="1:14" ht="20.149999999999999" customHeight="1" x14ac:dyDescent="0.35">
      <c r="A28" s="145"/>
      <c r="B28" s="148"/>
      <c r="C28" s="151"/>
      <c r="D28" s="151"/>
      <c r="E28" s="154"/>
      <c r="F28" s="154"/>
      <c r="G28" s="131"/>
      <c r="H28" s="154"/>
      <c r="I28" s="131"/>
      <c r="J28" s="131"/>
      <c r="K28" s="134"/>
      <c r="L28" s="136"/>
      <c r="M28" s="136"/>
      <c r="N28" s="138"/>
    </row>
    <row r="29" spans="1:14" ht="15" customHeight="1" thickBot="1" x14ac:dyDescent="0.4">
      <c r="A29" s="146"/>
      <c r="B29" s="149"/>
      <c r="C29" s="152"/>
      <c r="D29" s="152"/>
      <c r="E29" s="155"/>
      <c r="F29" s="155"/>
      <c r="G29" s="132"/>
      <c r="H29" s="155"/>
      <c r="I29" s="131"/>
      <c r="J29" s="132"/>
      <c r="K29" s="65" t="s">
        <v>5</v>
      </c>
      <c r="L29" s="65" t="s">
        <v>5</v>
      </c>
      <c r="M29" s="65" t="s">
        <v>5</v>
      </c>
      <c r="N29" s="66" t="s">
        <v>5</v>
      </c>
    </row>
    <row r="30" spans="1:14" x14ac:dyDescent="0.35">
      <c r="A30" s="67">
        <v>1</v>
      </c>
      <c r="B30" s="68" t="s">
        <v>13</v>
      </c>
      <c r="C30" s="113">
        <v>13</v>
      </c>
      <c r="D30" s="70" t="s">
        <v>10</v>
      </c>
      <c r="E30" s="71">
        <v>1</v>
      </c>
      <c r="F30" s="71">
        <v>1</v>
      </c>
      <c r="G30" s="139"/>
      <c r="H30" s="72">
        <f t="shared" ref="H30:H33" si="5">C30*E30</f>
        <v>13</v>
      </c>
      <c r="I30" s="72">
        <f>C30*F30*$L$7</f>
        <v>26</v>
      </c>
      <c r="J30" s="139"/>
      <c r="K30" s="51"/>
      <c r="L30" s="72">
        <f>H30*K30</f>
        <v>0</v>
      </c>
      <c r="M30" s="73">
        <f>I30*K30</f>
        <v>0</v>
      </c>
      <c r="N30" s="140"/>
    </row>
    <row r="31" spans="1:14" x14ac:dyDescent="0.35">
      <c r="A31" s="74">
        <v>2</v>
      </c>
      <c r="B31" s="75" t="s">
        <v>6</v>
      </c>
      <c r="C31" s="76">
        <f>15.5+15+15.5</f>
        <v>46</v>
      </c>
      <c r="D31" s="77" t="s">
        <v>7</v>
      </c>
      <c r="E31" s="78">
        <v>2</v>
      </c>
      <c r="F31" s="78">
        <v>1</v>
      </c>
      <c r="G31" s="125"/>
      <c r="H31" s="79">
        <f t="shared" si="5"/>
        <v>92</v>
      </c>
      <c r="I31" s="79">
        <f>C31*F31*$L$7</f>
        <v>92</v>
      </c>
      <c r="J31" s="125"/>
      <c r="K31" s="52"/>
      <c r="L31" s="79">
        <f>H31*K31</f>
        <v>0</v>
      </c>
      <c r="M31" s="80">
        <f>I31*K31</f>
        <v>0</v>
      </c>
      <c r="N31" s="141"/>
    </row>
    <row r="32" spans="1:14" x14ac:dyDescent="0.35">
      <c r="A32" s="74">
        <v>3</v>
      </c>
      <c r="B32" s="75" t="s">
        <v>8</v>
      </c>
      <c r="C32" s="76">
        <f>60+54+30+49</f>
        <v>193</v>
      </c>
      <c r="D32" s="77" t="s">
        <v>7</v>
      </c>
      <c r="E32" s="78">
        <v>1</v>
      </c>
      <c r="F32" s="78">
        <v>1</v>
      </c>
      <c r="G32" s="125"/>
      <c r="H32" s="79">
        <f t="shared" si="5"/>
        <v>193</v>
      </c>
      <c r="I32" s="79">
        <f>C32*F32*$L$7</f>
        <v>386</v>
      </c>
      <c r="J32" s="125"/>
      <c r="K32" s="52"/>
      <c r="L32" s="79">
        <f>H32*K32</f>
        <v>0</v>
      </c>
      <c r="M32" s="80">
        <f>I32*K32</f>
        <v>0</v>
      </c>
      <c r="N32" s="141"/>
    </row>
    <row r="33" spans="1:15" ht="15" thickBot="1" x14ac:dyDescent="0.4">
      <c r="A33" s="82">
        <v>4</v>
      </c>
      <c r="B33" s="83" t="s">
        <v>9</v>
      </c>
      <c r="C33" s="84">
        <v>2</v>
      </c>
      <c r="D33" s="85" t="s">
        <v>10</v>
      </c>
      <c r="E33" s="86">
        <v>1</v>
      </c>
      <c r="F33" s="86">
        <v>1</v>
      </c>
      <c r="G33" s="125"/>
      <c r="H33" s="87">
        <f t="shared" si="5"/>
        <v>2</v>
      </c>
      <c r="I33" s="87">
        <f>C33*F33*$L$7</f>
        <v>4</v>
      </c>
      <c r="J33" s="125"/>
      <c r="K33" s="53"/>
      <c r="L33" s="87">
        <f>H33*K33</f>
        <v>0</v>
      </c>
      <c r="M33" s="88">
        <f>I33*K33</f>
        <v>0</v>
      </c>
      <c r="N33" s="141"/>
    </row>
    <row r="34" spans="1:15" x14ac:dyDescent="0.35">
      <c r="A34" s="89">
        <v>5</v>
      </c>
      <c r="B34" s="90" t="s">
        <v>28</v>
      </c>
      <c r="C34" s="91">
        <v>46</v>
      </c>
      <c r="D34" s="92" t="s">
        <v>7</v>
      </c>
      <c r="E34" s="124"/>
      <c r="F34" s="124"/>
      <c r="G34" s="93">
        <v>1</v>
      </c>
      <c r="H34" s="127"/>
      <c r="I34" s="127"/>
      <c r="J34" s="94">
        <f t="shared" ref="J34:J37" si="6">C34*G34</f>
        <v>46</v>
      </c>
      <c r="K34" s="54"/>
      <c r="L34" s="127"/>
      <c r="M34" s="127"/>
      <c r="N34" s="95">
        <f t="shared" ref="N34:N37" si="7">J34*K34</f>
        <v>0</v>
      </c>
    </row>
    <row r="35" spans="1:15" x14ac:dyDescent="0.35">
      <c r="A35" s="96">
        <v>44566</v>
      </c>
      <c r="B35" s="75" t="s">
        <v>29</v>
      </c>
      <c r="C35" s="81">
        <v>1</v>
      </c>
      <c r="D35" s="77" t="s">
        <v>15</v>
      </c>
      <c r="E35" s="125"/>
      <c r="F35" s="125"/>
      <c r="G35" s="78">
        <v>4</v>
      </c>
      <c r="H35" s="128"/>
      <c r="I35" s="128"/>
      <c r="J35" s="79">
        <f t="shared" si="6"/>
        <v>4</v>
      </c>
      <c r="K35" s="52"/>
      <c r="L35" s="128"/>
      <c r="M35" s="128"/>
      <c r="N35" s="97">
        <f t="shared" si="7"/>
        <v>0</v>
      </c>
    </row>
    <row r="36" spans="1:15" x14ac:dyDescent="0.35">
      <c r="A36" s="74">
        <v>6</v>
      </c>
      <c r="B36" s="75" t="s">
        <v>34</v>
      </c>
      <c r="C36" s="81">
        <v>1</v>
      </c>
      <c r="D36" s="77" t="s">
        <v>15</v>
      </c>
      <c r="E36" s="125"/>
      <c r="F36" s="125"/>
      <c r="G36" s="78">
        <v>4</v>
      </c>
      <c r="H36" s="128"/>
      <c r="I36" s="128"/>
      <c r="J36" s="79">
        <f t="shared" si="6"/>
        <v>4</v>
      </c>
      <c r="K36" s="52"/>
      <c r="L36" s="128"/>
      <c r="M36" s="128"/>
      <c r="N36" s="97">
        <f t="shared" si="7"/>
        <v>0</v>
      </c>
    </row>
    <row r="37" spans="1:15" ht="15" thickBot="1" x14ac:dyDescent="0.4">
      <c r="A37" s="98">
        <v>7</v>
      </c>
      <c r="B37" s="99" t="s">
        <v>35</v>
      </c>
      <c r="C37" s="100">
        <v>1</v>
      </c>
      <c r="D37" s="101" t="s">
        <v>15</v>
      </c>
      <c r="E37" s="126"/>
      <c r="F37" s="126"/>
      <c r="G37" s="102">
        <v>1</v>
      </c>
      <c r="H37" s="129"/>
      <c r="I37" s="129"/>
      <c r="J37" s="103">
        <f t="shared" si="6"/>
        <v>1</v>
      </c>
      <c r="K37" s="55"/>
      <c r="L37" s="129"/>
      <c r="M37" s="129"/>
      <c r="N37" s="104">
        <f t="shared" si="7"/>
        <v>0</v>
      </c>
    </row>
    <row r="38" spans="1:15" ht="15" thickBot="1" x14ac:dyDescent="0.4">
      <c r="I38" s="121" t="s">
        <v>47</v>
      </c>
      <c r="J38" s="122"/>
      <c r="K38" s="123"/>
      <c r="L38" s="105">
        <f>SUM(L30:L33)</f>
        <v>0</v>
      </c>
      <c r="M38" s="106">
        <f>SUM(M30:M33)</f>
        <v>0</v>
      </c>
      <c r="N38" s="107">
        <f>SUM(N34:N37)</f>
        <v>0</v>
      </c>
    </row>
    <row r="39" spans="1:15" ht="15" thickBot="1" x14ac:dyDescent="0.4">
      <c r="I39" s="108"/>
      <c r="J39" s="109"/>
      <c r="K39" s="110" t="s">
        <v>56</v>
      </c>
      <c r="L39" s="111"/>
      <c r="M39" s="112">
        <f>SUM(L38:N38)</f>
        <v>0</v>
      </c>
    </row>
    <row r="40" spans="1:15" ht="15" thickBot="1" x14ac:dyDescent="0.4"/>
    <row r="41" spans="1:15" x14ac:dyDescent="0.35">
      <c r="A41" s="120"/>
      <c r="B41" s="120"/>
      <c r="C41" s="15"/>
      <c r="D41" s="19"/>
      <c r="E41" s="19"/>
      <c r="F41" s="42" t="s">
        <v>55</v>
      </c>
      <c r="G41" s="48"/>
      <c r="H41" s="43"/>
      <c r="I41" s="43"/>
      <c r="J41" s="43"/>
      <c r="K41" s="44"/>
      <c r="L41" s="20"/>
      <c r="M41" s="21">
        <f>M24</f>
        <v>0</v>
      </c>
    </row>
    <row r="42" spans="1:15" ht="15" thickBot="1" x14ac:dyDescent="0.4">
      <c r="A42" s="120"/>
      <c r="B42" s="120"/>
      <c r="C42" s="15"/>
      <c r="D42" s="19"/>
      <c r="E42" s="19"/>
      <c r="F42" s="22" t="s">
        <v>56</v>
      </c>
      <c r="G42" s="49"/>
      <c r="H42" s="23"/>
      <c r="I42" s="24"/>
      <c r="J42" s="24"/>
      <c r="K42" s="25"/>
      <c r="L42" s="26"/>
      <c r="M42" s="27">
        <f>M39</f>
        <v>0</v>
      </c>
    </row>
    <row r="43" spans="1:15" ht="15.5" x14ac:dyDescent="0.35">
      <c r="A43" s="120"/>
      <c r="B43" s="120"/>
      <c r="C43" s="15"/>
      <c r="D43" s="19"/>
      <c r="E43" s="19"/>
      <c r="F43" s="28" t="s">
        <v>25</v>
      </c>
      <c r="G43" s="50"/>
      <c r="H43" s="29"/>
      <c r="I43" s="30"/>
      <c r="J43" s="30"/>
      <c r="K43" s="31"/>
      <c r="L43" s="32"/>
      <c r="M43" s="33">
        <f>SUM(M41:M42)</f>
        <v>0</v>
      </c>
    </row>
    <row r="44" spans="1:15" x14ac:dyDescent="0.35">
      <c r="A44" s="120"/>
      <c r="B44" s="120"/>
      <c r="C44" s="15"/>
      <c r="D44" s="19"/>
      <c r="E44" s="19"/>
      <c r="F44" s="34" t="s">
        <v>17</v>
      </c>
      <c r="G44" s="35"/>
      <c r="H44" s="35"/>
      <c r="I44" s="36"/>
      <c r="J44" s="36"/>
      <c r="K44" s="37"/>
      <c r="L44" s="38">
        <v>0.2</v>
      </c>
      <c r="M44" s="39">
        <f>M43*L44</f>
        <v>0</v>
      </c>
    </row>
    <row r="45" spans="1:15" ht="15" thickBot="1" x14ac:dyDescent="0.4">
      <c r="A45" s="120"/>
      <c r="B45" s="120"/>
      <c r="C45" s="15"/>
      <c r="D45" s="15"/>
      <c r="E45" s="15"/>
      <c r="F45" s="45" t="s">
        <v>24</v>
      </c>
      <c r="G45" s="49"/>
      <c r="H45" s="46"/>
      <c r="I45" s="46"/>
      <c r="J45" s="46"/>
      <c r="K45" s="47"/>
      <c r="L45" s="40"/>
      <c r="M45" s="41">
        <f>M43+M44</f>
        <v>0</v>
      </c>
    </row>
    <row r="46" spans="1:15" x14ac:dyDescent="0.35">
      <c r="A46" s="15"/>
      <c r="B46" s="15"/>
      <c r="C46" s="15"/>
      <c r="D46" s="15"/>
      <c r="E46" s="19"/>
      <c r="F46" s="19"/>
      <c r="M46" s="165"/>
      <c r="N46" s="165"/>
      <c r="O46" s="165"/>
    </row>
    <row r="47" spans="1:15" x14ac:dyDescent="0.35">
      <c r="A47" s="15"/>
      <c r="B47" s="15"/>
      <c r="C47" s="15"/>
      <c r="D47" s="15"/>
      <c r="E47" s="19"/>
      <c r="F47" s="19"/>
      <c r="M47" s="162"/>
      <c r="N47" s="165"/>
      <c r="O47" s="165"/>
    </row>
    <row r="48" spans="1:15" x14ac:dyDescent="0.3">
      <c r="M48" s="165"/>
      <c r="N48" s="163" t="s">
        <v>43</v>
      </c>
      <c r="O48" s="165"/>
    </row>
    <row r="49" spans="13:15" x14ac:dyDescent="0.35">
      <c r="M49" s="166"/>
      <c r="N49" s="167" t="s">
        <v>48</v>
      </c>
      <c r="O49" s="166"/>
    </row>
    <row r="50" spans="13:15" x14ac:dyDescent="0.35">
      <c r="M50" s="166"/>
      <c r="N50" s="167" t="s">
        <v>49</v>
      </c>
      <c r="O50" s="166"/>
    </row>
  </sheetData>
  <sheetProtection algorithmName="SHA-512" hashValue="gqXlInwjJyqLFWOuBm8QB4yemfFwtZOj4Tl7QhMgKx+i68y6vumNATsT28wUXn0xO5PSMGI2A587fCQ0Ze6jZQ==" saltValue="2xFm2mDo8oAEjM1UcHuKOg==" spinCount="100000" sheet="1" formatCells="0" formatColumns="0" formatRows="0" insertColumns="0" insertRows="0" insertHyperlinks="0" deleteColumns="0" deleteRows="0" sort="0" autoFilter="0" pivotTables="0"/>
  <mergeCells count="57">
    <mergeCell ref="N8:N9"/>
    <mergeCell ref="A7:I7"/>
    <mergeCell ref="M7:N7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K9"/>
    <mergeCell ref="L8:L9"/>
    <mergeCell ref="M8:M9"/>
    <mergeCell ref="N11:N16"/>
    <mergeCell ref="E17:E22"/>
    <mergeCell ref="F17:F22"/>
    <mergeCell ref="H17:H22"/>
    <mergeCell ref="I17:I22"/>
    <mergeCell ref="L17:L22"/>
    <mergeCell ref="M17:M22"/>
    <mergeCell ref="I23:K23"/>
    <mergeCell ref="I25:K25"/>
    <mergeCell ref="A26:I26"/>
    <mergeCell ref="G11:G16"/>
    <mergeCell ref="J11:J16"/>
    <mergeCell ref="G30:G33"/>
    <mergeCell ref="J30:J33"/>
    <mergeCell ref="N30:N33"/>
    <mergeCell ref="M26:N26"/>
    <mergeCell ref="A27:A29"/>
    <mergeCell ref="B27:B29"/>
    <mergeCell ref="C27:C29"/>
    <mergeCell ref="D27:D29"/>
    <mergeCell ref="E27:E29"/>
    <mergeCell ref="F27:F29"/>
    <mergeCell ref="G27:G29"/>
    <mergeCell ref="H27:H29"/>
    <mergeCell ref="I27:I29"/>
    <mergeCell ref="A41:B45"/>
    <mergeCell ref="I38:K38"/>
    <mergeCell ref="A3:N3"/>
    <mergeCell ref="A4:N4"/>
    <mergeCell ref="A5:N5"/>
    <mergeCell ref="E34:E37"/>
    <mergeCell ref="F34:F37"/>
    <mergeCell ref="H34:H37"/>
    <mergeCell ref="I34:I37"/>
    <mergeCell ref="L34:L37"/>
    <mergeCell ref="M34:M37"/>
    <mergeCell ref="J27:J29"/>
    <mergeCell ref="K27:K28"/>
    <mergeCell ref="L27:L28"/>
    <mergeCell ref="M27:M28"/>
    <mergeCell ref="N27:N28"/>
  </mergeCells>
  <pageMargins left="0.25" right="0.25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C65FBBE3A77642AC50BBAD1D6721B7" ma:contentTypeVersion="12" ma:contentTypeDescription="Umožňuje vytvoriť nový dokument." ma:contentTypeScope="" ma:versionID="d281c321ca1536a44747145c9ae6ce63">
  <xsd:schema xmlns:xsd="http://www.w3.org/2001/XMLSchema" xmlns:xs="http://www.w3.org/2001/XMLSchema" xmlns:p="http://schemas.microsoft.com/office/2006/metadata/properties" xmlns:ns3="3be7ea34-391e-4c7b-b349-1d8d28c79911" xmlns:ns4="ac6863a2-7b51-4217-bb72-f25460647f01" targetNamespace="http://schemas.microsoft.com/office/2006/metadata/properties" ma:root="true" ma:fieldsID="7b1db1abfada196441716d543518a199" ns3:_="" ns4:_="">
    <xsd:import namespace="3be7ea34-391e-4c7b-b349-1d8d28c79911"/>
    <xsd:import namespace="ac6863a2-7b51-4217-bb72-f25460647f0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7ea34-391e-4c7b-b349-1d8d28c799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863a2-7b51-4217-bb72-f25460647f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1D76DE-CA25-4A79-B13C-5DC4A7825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7ea34-391e-4c7b-b349-1d8d28c79911"/>
    <ds:schemaRef ds:uri="ac6863a2-7b51-4217-bb72-f25460647f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91B32F-D312-41E1-BACD-4C47768729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3AE21D-BFF2-44BB-BFB3-53405B15087E}">
  <ds:schemaRefs>
    <ds:schemaRef ds:uri="3be7ea34-391e-4c7b-b349-1d8d28c79911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ac6863a2-7b51-4217-bb72-f25460647f0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č.1 k A.2-časť 5</vt:lpstr>
      <vt:lpstr>Príloha č.1 k B.2-časť 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Kostovský Peter</dc:creator>
  <cp:keywords/>
  <dc:description/>
  <cp:lastModifiedBy>Ághová Barbora</cp:lastModifiedBy>
  <cp:revision/>
  <cp:lastPrinted>2022-02-22T11:11:23Z</cp:lastPrinted>
  <dcterms:created xsi:type="dcterms:W3CDTF">2020-05-12T12:38:13Z</dcterms:created>
  <dcterms:modified xsi:type="dcterms:W3CDTF">2023-01-16T12:00:09Z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0x01010098C65FBBE3A77642AC50BBAD1D6721B7</vt:lpwstr>
  </property>
</Properties>
</file>