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645" windowWidth="18555" windowHeight="79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list'!$G$2</definedName>
    <definedName name="MJ">'Krycí list'!$G$5</definedName>
    <definedName name="Mont">Rekapitulace!$H$13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Položky!$A$1:$G$74</definedName>
    <definedName name="_xlnm.Print_Area" localSheetId="1">Rekapitulace!$A$1:$I$19</definedName>
    <definedName name="PocetMJ">'Krycí list'!$G$6</definedName>
    <definedName name="Poznamka">'Krycí list'!$B$37</definedName>
    <definedName name="Projektant">'Krycí list'!$C$8</definedName>
    <definedName name="PSV">Rekapitulace!$F$13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Rekapitulace!$H$19</definedName>
    <definedName name="VRNKc">Rekapitulace!$E$18</definedName>
    <definedName name="VRNnazev">Rekapitulace!$A$18</definedName>
    <definedName name="VRNproc">Rekapitulace!$F$18</definedName>
    <definedName name="VRNzakl">Rekapitulace!$G$18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 fullCalcOnLoad="1"/>
</workbook>
</file>

<file path=xl/calcChain.xml><?xml version="1.0" encoding="utf-8"?>
<calcChain xmlns="http://schemas.openxmlformats.org/spreadsheetml/2006/main">
  <c r="BE73" i="3" l="1"/>
  <c r="BC73" i="3"/>
  <c r="BB73" i="3"/>
  <c r="BA73" i="3"/>
  <c r="G73" i="3"/>
  <c r="BD73" i="3" s="1"/>
  <c r="BD74" i="3" s="1"/>
  <c r="H12" i="2" s="1"/>
  <c r="B12" i="2"/>
  <c r="A12" i="2"/>
  <c r="BE74" i="3"/>
  <c r="I12" i="2" s="1"/>
  <c r="BC74" i="3"/>
  <c r="G12" i="2" s="1"/>
  <c r="BB74" i="3"/>
  <c r="F12" i="2" s="1"/>
  <c r="BA74" i="3"/>
  <c r="E12" i="2" s="1"/>
  <c r="G74" i="3"/>
  <c r="C74" i="3"/>
  <c r="BE68" i="3"/>
  <c r="BD68" i="3"/>
  <c r="BC68" i="3"/>
  <c r="BA68" i="3"/>
  <c r="G68" i="3"/>
  <c r="BB68" i="3" s="1"/>
  <c r="BE64" i="3"/>
  <c r="BD64" i="3"/>
  <c r="BC64" i="3"/>
  <c r="BA64" i="3"/>
  <c r="G64" i="3"/>
  <c r="BB64" i="3" s="1"/>
  <c r="BE63" i="3"/>
  <c r="BD63" i="3"/>
  <c r="BC63" i="3"/>
  <c r="BA63" i="3"/>
  <c r="G63" i="3"/>
  <c r="BB63" i="3" s="1"/>
  <c r="BE62" i="3"/>
  <c r="BD62" i="3"/>
  <c r="BC62" i="3"/>
  <c r="BA62" i="3"/>
  <c r="G62" i="3"/>
  <c r="BB62" i="3" s="1"/>
  <c r="BE61" i="3"/>
  <c r="BD61" i="3"/>
  <c r="BC61" i="3"/>
  <c r="BA61" i="3"/>
  <c r="G61" i="3"/>
  <c r="BB61" i="3" s="1"/>
  <c r="BE60" i="3"/>
  <c r="BD60" i="3"/>
  <c r="BC60" i="3"/>
  <c r="BA60" i="3"/>
  <c r="G60" i="3"/>
  <c r="BB60" i="3" s="1"/>
  <c r="BE59" i="3"/>
  <c r="BD59" i="3"/>
  <c r="BD71" i="3" s="1"/>
  <c r="H11" i="2" s="1"/>
  <c r="BC59" i="3"/>
  <c r="BA59" i="3"/>
  <c r="G59" i="3"/>
  <c r="BB59" i="3" s="1"/>
  <c r="BB71" i="3" s="1"/>
  <c r="F11" i="2" s="1"/>
  <c r="B11" i="2"/>
  <c r="A11" i="2"/>
  <c r="BE71" i="3"/>
  <c r="I11" i="2" s="1"/>
  <c r="BC71" i="3"/>
  <c r="G11" i="2" s="1"/>
  <c r="BA71" i="3"/>
  <c r="E11" i="2" s="1"/>
  <c r="C71" i="3"/>
  <c r="BE56" i="3"/>
  <c r="BD56" i="3"/>
  <c r="BD57" i="3" s="1"/>
  <c r="H10" i="2" s="1"/>
  <c r="BC56" i="3"/>
  <c r="BB56" i="3"/>
  <c r="BB57" i="3" s="1"/>
  <c r="F10" i="2" s="1"/>
  <c r="G56" i="3"/>
  <c r="BA56" i="3" s="1"/>
  <c r="BA57" i="3" s="1"/>
  <c r="E10" i="2" s="1"/>
  <c r="B10" i="2"/>
  <c r="A10" i="2"/>
  <c r="BE57" i="3"/>
  <c r="I10" i="2" s="1"/>
  <c r="BC57" i="3"/>
  <c r="G10" i="2" s="1"/>
  <c r="C57" i="3"/>
  <c r="BE50" i="3"/>
  <c r="BD50" i="3"/>
  <c r="BD54" i="3" s="1"/>
  <c r="H9" i="2" s="1"/>
  <c r="BC50" i="3"/>
  <c r="BB50" i="3"/>
  <c r="BB54" i="3" s="1"/>
  <c r="F9" i="2" s="1"/>
  <c r="G50" i="3"/>
  <c r="BA50" i="3" s="1"/>
  <c r="BA54" i="3" s="1"/>
  <c r="E9" i="2" s="1"/>
  <c r="B9" i="2"/>
  <c r="A9" i="2"/>
  <c r="BE54" i="3"/>
  <c r="I9" i="2" s="1"/>
  <c r="BC54" i="3"/>
  <c r="G9" i="2" s="1"/>
  <c r="C54" i="3"/>
  <c r="BE47" i="3"/>
  <c r="BD47" i="3"/>
  <c r="BC47" i="3"/>
  <c r="BB47" i="3"/>
  <c r="G47" i="3"/>
  <c r="BA47" i="3" s="1"/>
  <c r="BE45" i="3"/>
  <c r="BD45" i="3"/>
  <c r="BC45" i="3"/>
  <c r="BB45" i="3"/>
  <c r="G45" i="3"/>
  <c r="BA45" i="3" s="1"/>
  <c r="BE44" i="3"/>
  <c r="BD44" i="3"/>
  <c r="BC44" i="3"/>
  <c r="BB44" i="3"/>
  <c r="G44" i="3"/>
  <c r="BA44" i="3" s="1"/>
  <c r="BE40" i="3"/>
  <c r="BD40" i="3"/>
  <c r="BC40" i="3"/>
  <c r="BB40" i="3"/>
  <c r="G40" i="3"/>
  <c r="BA40" i="3" s="1"/>
  <c r="BE38" i="3"/>
  <c r="BD38" i="3"/>
  <c r="BC38" i="3"/>
  <c r="BB38" i="3"/>
  <c r="G38" i="3"/>
  <c r="BA38" i="3" s="1"/>
  <c r="BE36" i="3"/>
  <c r="BD36" i="3"/>
  <c r="BC36" i="3"/>
  <c r="BB36" i="3"/>
  <c r="G36" i="3"/>
  <c r="BA36" i="3" s="1"/>
  <c r="BE34" i="3"/>
  <c r="BD34" i="3"/>
  <c r="BC34" i="3"/>
  <c r="BB34" i="3"/>
  <c r="G34" i="3"/>
  <c r="BA34" i="3" s="1"/>
  <c r="BE32" i="3"/>
  <c r="BD32" i="3"/>
  <c r="BC32" i="3"/>
  <c r="BB32" i="3"/>
  <c r="G32" i="3"/>
  <c r="BA32" i="3" s="1"/>
  <c r="BE29" i="3"/>
  <c r="BD29" i="3"/>
  <c r="BC29" i="3"/>
  <c r="BB29" i="3"/>
  <c r="G29" i="3"/>
  <c r="BA29" i="3" s="1"/>
  <c r="BA48" i="3" s="1"/>
  <c r="E8" i="2" s="1"/>
  <c r="B8" i="2"/>
  <c r="A8" i="2"/>
  <c r="BE48" i="3"/>
  <c r="I8" i="2" s="1"/>
  <c r="BD48" i="3"/>
  <c r="H8" i="2" s="1"/>
  <c r="BC48" i="3"/>
  <c r="G8" i="2" s="1"/>
  <c r="BB48" i="3"/>
  <c r="F8" i="2" s="1"/>
  <c r="G48" i="3"/>
  <c r="C48" i="3"/>
  <c r="BE26" i="3"/>
  <c r="BD26" i="3"/>
  <c r="BC26" i="3"/>
  <c r="BB26" i="3"/>
  <c r="G26" i="3"/>
  <c r="BA26" i="3" s="1"/>
  <c r="BE25" i="3"/>
  <c r="BD25" i="3"/>
  <c r="BC25" i="3"/>
  <c r="BB25" i="3"/>
  <c r="G25" i="3"/>
  <c r="BA25" i="3" s="1"/>
  <c r="BE24" i="3"/>
  <c r="BD24" i="3"/>
  <c r="BC24" i="3"/>
  <c r="BB24" i="3"/>
  <c r="G24" i="3"/>
  <c r="BA24" i="3" s="1"/>
  <c r="BE21" i="3"/>
  <c r="BD21" i="3"/>
  <c r="BC21" i="3"/>
  <c r="BB21" i="3"/>
  <c r="G21" i="3"/>
  <c r="BA21" i="3" s="1"/>
  <c r="BE18" i="3"/>
  <c r="BD18" i="3"/>
  <c r="BC18" i="3"/>
  <c r="BB18" i="3"/>
  <c r="G18" i="3"/>
  <c r="BA18" i="3" s="1"/>
  <c r="BE17" i="3"/>
  <c r="BD17" i="3"/>
  <c r="BC17" i="3"/>
  <c r="BB17" i="3"/>
  <c r="G17" i="3"/>
  <c r="BA17" i="3" s="1"/>
  <c r="BE16" i="3"/>
  <c r="BD16" i="3"/>
  <c r="BC16" i="3"/>
  <c r="BB16" i="3"/>
  <c r="G16" i="3"/>
  <c r="BA16" i="3" s="1"/>
  <c r="BE15" i="3"/>
  <c r="BD15" i="3"/>
  <c r="BC15" i="3"/>
  <c r="BB15" i="3"/>
  <c r="G15" i="3"/>
  <c r="BA15" i="3" s="1"/>
  <c r="BA27" i="3" s="1"/>
  <c r="E7" i="2" s="1"/>
  <c r="E13" i="2" s="1"/>
  <c r="C15" i="1" s="1"/>
  <c r="BE14" i="3"/>
  <c r="BD14" i="3"/>
  <c r="BC14" i="3"/>
  <c r="BB14" i="3"/>
  <c r="BA14" i="3"/>
  <c r="G14" i="3"/>
  <c r="BE13" i="3"/>
  <c r="BD13" i="3"/>
  <c r="BC13" i="3"/>
  <c r="BB13" i="3"/>
  <c r="BA13" i="3"/>
  <c r="G13" i="3"/>
  <c r="BE11" i="3"/>
  <c r="BD11" i="3"/>
  <c r="BC11" i="3"/>
  <c r="BB11" i="3"/>
  <c r="BA11" i="3"/>
  <c r="G11" i="3"/>
  <c r="BE10" i="3"/>
  <c r="BD10" i="3"/>
  <c r="BC10" i="3"/>
  <c r="BB10" i="3"/>
  <c r="BA10" i="3"/>
  <c r="G10" i="3"/>
  <c r="BE9" i="3"/>
  <c r="BD9" i="3"/>
  <c r="BC9" i="3"/>
  <c r="BB9" i="3"/>
  <c r="BA9" i="3"/>
  <c r="G9" i="3"/>
  <c r="BE8" i="3"/>
  <c r="BD8" i="3"/>
  <c r="BC8" i="3"/>
  <c r="BB8" i="3"/>
  <c r="BA8" i="3"/>
  <c r="G8" i="3"/>
  <c r="B7" i="2"/>
  <c r="A7" i="2"/>
  <c r="BE27" i="3"/>
  <c r="I7" i="2" s="1"/>
  <c r="I13" i="2" s="1"/>
  <c r="C21" i="1" s="1"/>
  <c r="BD27" i="3"/>
  <c r="H7" i="2" s="1"/>
  <c r="H13" i="2" s="1"/>
  <c r="C17" i="1" s="1"/>
  <c r="BC27" i="3"/>
  <c r="G7" i="2" s="1"/>
  <c r="G13" i="2" s="1"/>
  <c r="C18" i="1" s="1"/>
  <c r="BB27" i="3"/>
  <c r="F7" i="2" s="1"/>
  <c r="F13" i="2" s="1"/>
  <c r="C16" i="1" s="1"/>
  <c r="G27" i="3"/>
  <c r="C27" i="3"/>
  <c r="E4" i="3"/>
  <c r="C4" i="3"/>
  <c r="F3" i="3"/>
  <c r="C3" i="3"/>
  <c r="H19" i="2"/>
  <c r="I18" i="2"/>
  <c r="G18" i="2"/>
  <c r="C2" i="2"/>
  <c r="C1" i="2"/>
  <c r="C33" i="1"/>
  <c r="F33" i="1" s="1"/>
  <c r="C31" i="1"/>
  <c r="G23" i="1"/>
  <c r="G22" i="1"/>
  <c r="C9" i="1"/>
  <c r="G7" i="1"/>
  <c r="D2" i="1"/>
  <c r="C2" i="1"/>
  <c r="F31" i="1" l="1"/>
  <c r="C19" i="1"/>
  <c r="C22" i="1" s="1"/>
  <c r="C23" i="1" s="1"/>
  <c r="F30" i="1" s="1"/>
  <c r="G54" i="3"/>
  <c r="G57" i="3"/>
  <c r="G71" i="3"/>
  <c r="F34" i="1" l="1"/>
</calcChain>
</file>

<file path=xl/sharedStrings.xml><?xml version="1.0" encoding="utf-8"?>
<sst xmlns="http://schemas.openxmlformats.org/spreadsheetml/2006/main" count="270" uniqueCount="188">
  <si>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</si>
  <si>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</si>
  <si>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</si>
  <si>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</si>
  <si>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</si>
  <si>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</si>
  <si>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</si>
  <si>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</si>
  <si>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</si>
  <si>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</si>
  <si>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</si>
  <si>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</si>
  <si>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</si>
  <si>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</si>
  <si>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</si>
  <si>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</si>
  <si>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</si>
  <si>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</si>
  <si>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</si>
  <si>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</si>
  <si>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</si>
  <si>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</si>
  <si>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</si>
  <si>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</si>
  <si>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</si>
  <si>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</si>
  <si>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</si>
  <si>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</si>
  <si>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</si>
  <si>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</si>
  <si>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</si>
  <si>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</si>
  <si>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</si>
  <si>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</si>
  <si>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</si>
  <si>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</si>
  <si>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</si>
  <si>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</si>
  <si>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</si>
  <si>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</si>
  <si>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</si>
  <si>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</si>
  <si>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</si>
  <si>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</si>
  <si>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</si>
  <si>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</si>
  <si>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</si>
  <si>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</si>
  <si>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</si>
  <si>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</si>
  <si>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</si>
  <si>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</si>
  <si>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</si>
  <si>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</si>
  <si>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</si>
  <si>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</si>
  <si>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</si>
  <si>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</si>
  <si>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</si>
  <si>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</si>
  <si>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</si>
  <si>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</si>
  <si>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</si>
  <si>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</si>
  <si>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</si>
  <si>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</si>
  <si>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</si>
  <si>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</si>
  <si>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</si>
  <si>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</si>
  <si>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</si>
  <si>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</si>
  <si>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</si>
  <si>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</si>
  <si>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</si>
  <si>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</si>
  <si>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SLEPÝ ROZPOČET</t>
  </si>
  <si>
    <t>Slepý rozpočet</t>
  </si>
  <si>
    <t>229</t>
  </si>
  <si>
    <t>Demolice zemědělské usedlosti, Únanov 76</t>
  </si>
  <si>
    <t>01</t>
  </si>
  <si>
    <t>Demolice</t>
  </si>
  <si>
    <t>221014</t>
  </si>
  <si>
    <t>Demolice Únanov</t>
  </si>
  <si>
    <t>111201101R00</t>
  </si>
  <si>
    <t xml:space="preserve">Odstranění křovin i s kořeny na ploše do 1000 m2 </t>
  </si>
  <si>
    <t>m2</t>
  </si>
  <si>
    <t>112101101R00</t>
  </si>
  <si>
    <t xml:space="preserve">Kácení stromů listnatých o průměru kmene 10-30 cm </t>
  </si>
  <si>
    <t>kus</t>
  </si>
  <si>
    <t>112201101R00</t>
  </si>
  <si>
    <t xml:space="preserve">Odstranění pařezů pod úrovní, o průměru 10 - 30 cm </t>
  </si>
  <si>
    <t>122201102R00</t>
  </si>
  <si>
    <t xml:space="preserve">Odkopávky nezapažené v hor. 3 do 1000 m3 </t>
  </si>
  <si>
    <t>m3</t>
  </si>
  <si>
    <t>(1212-378)*0,4</t>
  </si>
  <si>
    <t>122201109R00</t>
  </si>
  <si>
    <t xml:space="preserve">Příplatek za lepivost - odkopávky v hor. 3 </t>
  </si>
  <si>
    <t>162301401R00</t>
  </si>
  <si>
    <t xml:space="preserve">Vod.přemístění větví listnatých, D 30cm  do 5000 m </t>
  </si>
  <si>
    <t>162301411R00</t>
  </si>
  <si>
    <t xml:space="preserve">Vod.přemístění kmenů listnatých, D 30cm  do 5000 m </t>
  </si>
  <si>
    <t>162301421R00</t>
  </si>
  <si>
    <t xml:space="preserve">Vodorovné přemístění pařezů  D 30 cm do 5000 m </t>
  </si>
  <si>
    <t>162301501R00</t>
  </si>
  <si>
    <t xml:space="preserve">Vodorovné přemístění křovin do  5000 m </t>
  </si>
  <si>
    <t>162401102R00</t>
  </si>
  <si>
    <t xml:space="preserve">Vodorovné přemístění výkopku z hor.1-4 do 2000 m </t>
  </si>
  <si>
    <t>ornice se uskladní na katastru obce</t>
  </si>
  <si>
    <t>(1212-378)*0,15</t>
  </si>
  <si>
    <t>162601101R00</t>
  </si>
  <si>
    <t xml:space="preserve">Vodorovné přemístění výkopku z hor.1-4 do 4000 m </t>
  </si>
  <si>
    <t>(1212-378)*0,25</t>
  </si>
  <si>
    <t>10/1,8</t>
  </si>
  <si>
    <t>162702292R00</t>
  </si>
  <si>
    <t xml:space="preserve">Poplatek za skládku: větve a kulatiny </t>
  </si>
  <si>
    <t>t</t>
  </si>
  <si>
    <t>181101101R00</t>
  </si>
  <si>
    <t xml:space="preserve">Úprava pláně v zářezech v hor. 1-4, bez zhutnění </t>
  </si>
  <si>
    <t>199000002R00</t>
  </si>
  <si>
    <t xml:space="preserve">Poplatek za skládku horniny 1- 4 </t>
  </si>
  <si>
    <t>97</t>
  </si>
  <si>
    <t>Prorážení otvorů</t>
  </si>
  <si>
    <t>979083112R00</t>
  </si>
  <si>
    <t xml:space="preserve">Vodorovné přemístění suti na skládku do 1000 m </t>
  </si>
  <si>
    <t>dřevo odvoz na pozemek obce cca 400m</t>
  </si>
  <si>
    <t>dřevo:10-2</t>
  </si>
  <si>
    <t>979083117R00</t>
  </si>
  <si>
    <t xml:space="preserve">Vodorovné přemístění suti na skládku do 6000 m </t>
  </si>
  <si>
    <t>0,05*3+670+2+0,5+0,1+0,5</t>
  </si>
  <si>
    <t>979083191R00</t>
  </si>
  <si>
    <t xml:space="preserve">Příplatek za dalších započatých 1000 m nad 6000 m </t>
  </si>
  <si>
    <t>673,25*7</t>
  </si>
  <si>
    <t>979951112R00</t>
  </si>
  <si>
    <t xml:space="preserve">Výkup kovů - železný šrot tl. nad 4 mm </t>
  </si>
  <si>
    <t>0,05+2</t>
  </si>
  <si>
    <t>979990001R00</t>
  </si>
  <si>
    <t>Poplatek za skládku stavební suti komunální odpad</t>
  </si>
  <si>
    <t>0,05+0,5+0,5</t>
  </si>
  <si>
    <t>979990102R00</t>
  </si>
  <si>
    <t xml:space="preserve">Poplat.za sklád.suti-směs bet.a cihel nad 30x30cm </t>
  </si>
  <si>
    <t>budovy:670</t>
  </si>
  <si>
    <t>zděný plot:25*1,8</t>
  </si>
  <si>
    <t>zpevněné plochy:25*2,2</t>
  </si>
  <si>
    <t>979990113R00</t>
  </si>
  <si>
    <t xml:space="preserve">Poplatek za skládku suti-obal.kam-asfalt nad 30x30 </t>
  </si>
  <si>
    <t>979990163R00</t>
  </si>
  <si>
    <t xml:space="preserve">Poplatek za skládku suti - plast+sklo </t>
  </si>
  <si>
    <t>10-8</t>
  </si>
  <si>
    <t>979990191R00</t>
  </si>
  <si>
    <t xml:space="preserve">Poplatek za skládku suti - plastové výrobky </t>
  </si>
  <si>
    <t>98</t>
  </si>
  <si>
    <t>981011314R00</t>
  </si>
  <si>
    <t xml:space="preserve">Demolice budov,zdivo,podíl kce.do 25%,MVC,post.roz </t>
  </si>
  <si>
    <t>budovy:2328</t>
  </si>
  <si>
    <t>zděný plot:25</t>
  </si>
  <si>
    <t>zpevněné plochy:25</t>
  </si>
  <si>
    <t>99</t>
  </si>
  <si>
    <t>Staveništní přesun hmot</t>
  </si>
  <si>
    <t>998981123R00</t>
  </si>
  <si>
    <t xml:space="preserve">Přesun hmot demolice postup. rozebíráním v. do 21m </t>
  </si>
  <si>
    <t>799</t>
  </si>
  <si>
    <t>Ostatní</t>
  </si>
  <si>
    <t>799001</t>
  </si>
  <si>
    <t>Odpojení inženýrských sítí - vodovod DN 32 dl. 6m demontáž, zazátkování, zásyp</t>
  </si>
  <si>
    <t>soubor</t>
  </si>
  <si>
    <t>799002</t>
  </si>
  <si>
    <t>Odpojení inženýrských sítí - kanalizace dl. 10m, demontáž, zazátkování, zásyp</t>
  </si>
  <si>
    <t>799003</t>
  </si>
  <si>
    <t>Odpojení inženýrských sítí - plynovod DN 20 dl. 3m demontáž, zazátkování, zásyp</t>
  </si>
  <si>
    <t>799004</t>
  </si>
  <si>
    <t>Odpojení inženýrských sítí - silnoproud dl. 1m NAVY-J 4x95 - demontáž, zásyp</t>
  </si>
  <si>
    <t>799005</t>
  </si>
  <si>
    <t>Odpojení inženýrských sítí - sdělovací vedení dl. 5m - demontáž, zásyp</t>
  </si>
  <si>
    <t>799100</t>
  </si>
  <si>
    <t>Oprava dotčených staveb přilehlých k objektu - oprava zdiva, omítka, nátěr, lešení</t>
  </si>
  <si>
    <t xml:space="preserve">vč. očištění nebo otlučení zdiva, příp. jiné vyrovnání </t>
  </si>
  <si>
    <t>štít objektu č.77:40</t>
  </si>
  <si>
    <t>stěna dvorního traktu:62</t>
  </si>
  <si>
    <t>799101</t>
  </si>
  <si>
    <t>Oprava dotčených staveb přilehlých k objektu -keramická střešní krytina režná, laťování, lešení</t>
  </si>
  <si>
    <t>vč. detailů napojení příp. lemování</t>
  </si>
  <si>
    <t>doplnění části souvrství střechy:11*0,8</t>
  </si>
  <si>
    <t>VN</t>
  </si>
  <si>
    <t>Vedlejší náklady</t>
  </si>
  <si>
    <t>001</t>
  </si>
  <si>
    <t>Zařízení staveniště - spotřeba médií, chemické WC oplocení, kropení, pojištění apod.</t>
  </si>
  <si>
    <t>kpl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</si>
</sst>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5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2" fillId="0" borderId="0" xfId="1" applyFont="1" applyAlignment="1">
      <alignment horizontal="center"/>
    </xf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" fillId="0" borderId="0" xfId="1" applyNumberFormat="1"/>
    <xf numFmtId="0" fontId="15" fillId="0" borderId="0" xfId="1" applyFont="1"/>
    <xf numFmtId="0" fontId="16" fillId="0" borderId="59" xfId="1" applyFont="1" applyBorder="1" applyAlignment="1">
      <alignment horizontal="center" vertical="top"/>
    </xf>
    <xf numFmtId="49" fontId="16" fillId="0" borderId="59" xfId="1" applyNumberFormat="1" applyFont="1" applyBorder="1" applyAlignment="1">
      <alignment horizontal="left" vertical="top"/>
    </xf>
    <xf numFmtId="0" fontId="16" fillId="0" borderId="59" xfId="1" applyFont="1" applyBorder="1" applyAlignment="1">
      <alignment vertical="top" wrapText="1"/>
    </xf>
    <xf numFmtId="49" fontId="16" fillId="0" borderId="59" xfId="1" applyNumberFormat="1" applyFont="1" applyBorder="1" applyAlignment="1">
      <alignment horizontal="center" shrinkToFit="1"/>
    </xf>
    <xf numFmtId="4" fontId="16" fillId="0" borderId="59" xfId="1" applyNumberFormat="1" applyFont="1" applyBorder="1" applyAlignment="1">
      <alignment horizontal="right"/>
    </xf>
    <xf numFmtId="4" fontId="16" fillId="0" borderId="59" xfId="1" applyNumberFormat="1" applyFont="1" applyBorder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7" fillId="3" borderId="34" xfId="1" applyNumberFormat="1" applyFont="1" applyFill="1" applyBorder="1" applyAlignment="1">
      <alignment horizontal="left" wrapText="1" indent="1"/>
    </xf>
    <xf numFmtId="0" fontId="18" fillId="0" borderId="0" xfId="0" applyNumberFormat="1" applyFont="1"/>
    <xf numFmtId="0" fontId="18" fillId="0" borderId="13" xfId="0" applyNumberFormat="1" applyFont="1" applyBorder="1"/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23" fillId="0" borderId="0" xfId="1" applyFont="1" applyAlignment="1"/>
    <xf numFmtId="0" fontId="1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16" fontId="19" fillId="0" borderId="0" xfId="1" applyNumberFormat="1" applyFont="1" applyAlignment="1">
      <alignment wrapTex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76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221014</v>
      </c>
      <c r="D2" s="5" t="str">
        <f>Rekapitulace!G2</f>
        <v>Demolice Únanov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80</v>
      </c>
      <c r="B5" s="18"/>
      <c r="C5" s="19" t="s">
        <v>81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78</v>
      </c>
      <c r="B7" s="25"/>
      <c r="C7" s="26" t="s">
        <v>79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 x14ac:dyDescent="0.2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 x14ac:dyDescent="0.2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 x14ac:dyDescent="0.2">
      <c r="A11" s="29" t="s">
        <v>15</v>
      </c>
      <c r="B11" s="13"/>
      <c r="C11" s="30"/>
      <c r="D11" s="30"/>
      <c r="E11" s="30"/>
      <c r="F11" s="41" t="s">
        <v>16</v>
      </c>
      <c r="G11" s="42"/>
      <c r="H11" s="37"/>
      <c r="BA11" s="43"/>
      <c r="BB11" s="43"/>
      <c r="BC11" s="43"/>
      <c r="BD11" s="43"/>
      <c r="BE11" s="43"/>
    </row>
    <row r="12" spans="1:57" ht="12.75" customHeight="1" x14ac:dyDescent="0.2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 x14ac:dyDescent="0.25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 x14ac:dyDescent="0.25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 x14ac:dyDescent="0.2">
      <c r="A15" s="57"/>
      <c r="B15" s="58" t="s">
        <v>22</v>
      </c>
      <c r="C15" s="59">
        <f>HSV</f>
        <v>0</v>
      </c>
      <c r="D15" s="60"/>
      <c r="E15" s="61"/>
      <c r="F15" s="62"/>
      <c r="G15" s="59"/>
    </row>
    <row r="16" spans="1:57" ht="15.95" customHeight="1" x14ac:dyDescent="0.2">
      <c r="A16" s="57" t="s">
        <v>23</v>
      </c>
      <c r="B16" s="58" t="s">
        <v>24</v>
      </c>
      <c r="C16" s="59">
        <f>PSV</f>
        <v>0</v>
      </c>
      <c r="D16" s="9"/>
      <c r="E16" s="63"/>
      <c r="F16" s="64"/>
      <c r="G16" s="59"/>
    </row>
    <row r="17" spans="1:7" ht="15.95" customHeight="1" x14ac:dyDescent="0.2">
      <c r="A17" s="57" t="s">
        <v>25</v>
      </c>
      <c r="B17" s="58" t="s">
        <v>26</v>
      </c>
      <c r="C17" s="59">
        <f>Mont</f>
        <v>0</v>
      </c>
      <c r="D17" s="9"/>
      <c r="E17" s="63"/>
      <c r="F17" s="64"/>
      <c r="G17" s="59"/>
    </row>
    <row r="18" spans="1:7" ht="15.95" customHeight="1" x14ac:dyDescent="0.2">
      <c r="A18" s="65" t="s">
        <v>27</v>
      </c>
      <c r="B18" s="66" t="s">
        <v>28</v>
      </c>
      <c r="C18" s="59">
        <f>Dodavka</f>
        <v>0</v>
      </c>
      <c r="D18" s="9"/>
      <c r="E18" s="63"/>
      <c r="F18" s="64"/>
      <c r="G18" s="59"/>
    </row>
    <row r="19" spans="1:7" ht="15.95" customHeight="1" x14ac:dyDescent="0.2">
      <c r="A19" s="67" t="s">
        <v>29</v>
      </c>
      <c r="B19" s="58"/>
      <c r="C19" s="59">
        <f>SUM(C15:C18)</f>
        <v>0</v>
      </c>
      <c r="D19" s="9"/>
      <c r="E19" s="63"/>
      <c r="F19" s="64"/>
      <c r="G19" s="59"/>
    </row>
    <row r="20" spans="1:7" ht="15.95" customHeight="1" x14ac:dyDescent="0.2">
      <c r="A20" s="67"/>
      <c r="B20" s="58"/>
      <c r="C20" s="59"/>
      <c r="D20" s="9"/>
      <c r="E20" s="63"/>
      <c r="F20" s="64"/>
      <c r="G20" s="59"/>
    </row>
    <row r="21" spans="1:7" ht="15.95" customHeight="1" x14ac:dyDescent="0.2">
      <c r="A21" s="67" t="s">
        <v>30</v>
      </c>
      <c r="B21" s="58"/>
      <c r="C21" s="59">
        <f>HZS</f>
        <v>0</v>
      </c>
      <c r="D21" s="9"/>
      <c r="E21" s="63"/>
      <c r="F21" s="64"/>
      <c r="G21" s="59"/>
    </row>
    <row r="22" spans="1:7" ht="15.95" customHeight="1" x14ac:dyDescent="0.2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 x14ac:dyDescent="0.25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 x14ac:dyDescent="0.2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 x14ac:dyDescent="0.2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 x14ac:dyDescent="0.2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 x14ac:dyDescent="0.2">
      <c r="A27" s="68"/>
      <c r="B27" s="86"/>
      <c r="C27" s="81"/>
      <c r="D27" s="69"/>
      <c r="E27" s="82"/>
      <c r="F27" s="83"/>
      <c r="G27" s="84"/>
    </row>
    <row r="28" spans="1:7" x14ac:dyDescent="0.2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 x14ac:dyDescent="0.2">
      <c r="A29" s="68"/>
      <c r="B29" s="69"/>
      <c r="C29" s="88"/>
      <c r="D29" s="89"/>
      <c r="E29" s="88"/>
      <c r="F29" s="69"/>
      <c r="G29" s="84"/>
    </row>
    <row r="30" spans="1:7" x14ac:dyDescent="0.2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 x14ac:dyDescent="0.2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 x14ac:dyDescent="0.2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 x14ac:dyDescent="0.2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 x14ac:dyDescent="0.3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 x14ac:dyDescent="0.2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 x14ac:dyDescent="0.2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 x14ac:dyDescent="0.2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 x14ac:dyDescent="0.2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 x14ac:dyDescent="0.2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 x14ac:dyDescent="0.2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 x14ac:dyDescent="0.2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 x14ac:dyDescent="0.2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 x14ac:dyDescent="0.2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 x14ac:dyDescent="0.2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 x14ac:dyDescent="0.2">
      <c r="B46" s="107"/>
      <c r="C46" s="107"/>
      <c r="D46" s="107"/>
      <c r="E46" s="107"/>
      <c r="F46" s="107"/>
      <c r="G46" s="107"/>
    </row>
    <row r="47" spans="1:8" x14ac:dyDescent="0.2">
      <c r="B47" s="107"/>
      <c r="C47" s="107"/>
      <c r="D47" s="107"/>
      <c r="E47" s="107"/>
      <c r="F47" s="107"/>
      <c r="G47" s="107"/>
    </row>
    <row r="48" spans="1:8" x14ac:dyDescent="0.2">
      <c r="B48" s="107"/>
      <c r="C48" s="107"/>
      <c r="D48" s="107"/>
      <c r="E48" s="107"/>
      <c r="F48" s="107"/>
      <c r="G48" s="107"/>
    </row>
    <row r="49" spans="2:7" x14ac:dyDescent="0.2">
      <c r="B49" s="107"/>
      <c r="C49" s="107"/>
      <c r="D49" s="107"/>
      <c r="E49" s="107"/>
      <c r="F49" s="107"/>
      <c r="G49" s="107"/>
    </row>
    <row r="50" spans="2:7" x14ac:dyDescent="0.2">
      <c r="B50" s="107"/>
      <c r="C50" s="107"/>
      <c r="D50" s="107"/>
      <c r="E50" s="107"/>
      <c r="F50" s="107"/>
      <c r="G50" s="107"/>
    </row>
    <row r="51" spans="2:7" x14ac:dyDescent="0.2">
      <c r="B51" s="107"/>
      <c r="C51" s="107"/>
      <c r="D51" s="107"/>
      <c r="E51" s="107"/>
      <c r="F51" s="107"/>
      <c r="G51" s="107"/>
    </row>
    <row r="52" spans="2:7" x14ac:dyDescent="0.2">
      <c r="B52" s="107"/>
      <c r="C52" s="107"/>
      <c r="D52" s="107"/>
      <c r="E52" s="107"/>
      <c r="F52" s="107"/>
      <c r="G52" s="107"/>
    </row>
    <row r="53" spans="2:7" x14ac:dyDescent="0.2">
      <c r="B53" s="107"/>
      <c r="C53" s="107"/>
      <c r="D53" s="107"/>
      <c r="E53" s="107"/>
      <c r="F53" s="107"/>
      <c r="G53" s="107"/>
    </row>
    <row r="54" spans="2:7" x14ac:dyDescent="0.2">
      <c r="B54" s="107"/>
      <c r="C54" s="107"/>
      <c r="D54" s="107"/>
      <c r="E54" s="107"/>
      <c r="F54" s="107"/>
      <c r="G54" s="107"/>
    </row>
    <row r="55" spans="2:7" x14ac:dyDescent="0.2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0"/>
  <sheetViews>
    <sheetView workbookViewId="0">
      <selection activeCell="A18" sqref="A1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08" t="s">
        <v>48</v>
      </c>
      <c r="B1" s="109"/>
      <c r="C1" s="110" t="str">
        <f>CONCATENATE(cislostavby," ",nazevstavby)</f>
        <v>229 Demolice zemědělské usedlosti, Únanov 76</v>
      </c>
      <c r="D1" s="111"/>
      <c r="E1" s="112"/>
      <c r="F1" s="111"/>
      <c r="G1" s="113" t="s">
        <v>49</v>
      </c>
      <c r="H1" s="114" t="s">
        <v>82</v>
      </c>
      <c r="I1" s="115"/>
    </row>
    <row r="2" spans="1:57" ht="13.5" thickBot="1" x14ac:dyDescent="0.25">
      <c r="A2" s="116" t="s">
        <v>50</v>
      </c>
      <c r="B2" s="117"/>
      <c r="C2" s="118" t="str">
        <f>CONCATENATE(cisloobjektu," ",nazevobjektu)</f>
        <v>01 Demolice</v>
      </c>
      <c r="D2" s="119"/>
      <c r="E2" s="120"/>
      <c r="F2" s="119"/>
      <c r="G2" s="121" t="s">
        <v>83</v>
      </c>
      <c r="H2" s="122"/>
      <c r="I2" s="123"/>
    </row>
    <row r="3" spans="1:57" ht="13.5" thickTop="1" x14ac:dyDescent="0.2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 x14ac:dyDescent="0.25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5" thickBot="1" x14ac:dyDescent="0.25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5" thickBot="1" x14ac:dyDescent="0.25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 x14ac:dyDescent="0.2">
      <c r="A7" s="230" t="str">
        <f>Položky!B7</f>
        <v>1</v>
      </c>
      <c r="B7" s="133" t="str">
        <f>Položky!C7</f>
        <v>Zemní práce</v>
      </c>
      <c r="C7" s="69"/>
      <c r="D7" s="134"/>
      <c r="E7" s="231">
        <f>Položky!BA27</f>
        <v>0</v>
      </c>
      <c r="F7" s="232">
        <f>Položky!BB27</f>
        <v>0</v>
      </c>
      <c r="G7" s="232">
        <f>Položky!BC27</f>
        <v>0</v>
      </c>
      <c r="H7" s="232">
        <f>Položky!BD27</f>
        <v>0</v>
      </c>
      <c r="I7" s="233">
        <f>Položky!BE27</f>
        <v>0</v>
      </c>
    </row>
    <row r="8" spans="1:57" s="37" customFormat="1" x14ac:dyDescent="0.2">
      <c r="A8" s="230" t="str">
        <f>Položky!B28</f>
        <v>97</v>
      </c>
      <c r="B8" s="133" t="str">
        <f>Položky!C28</f>
        <v>Prorážení otvorů</v>
      </c>
      <c r="C8" s="69"/>
      <c r="D8" s="134"/>
      <c r="E8" s="231">
        <f>Položky!BA48</f>
        <v>0</v>
      </c>
      <c r="F8" s="232">
        <f>Položky!BB48</f>
        <v>0</v>
      </c>
      <c r="G8" s="232">
        <f>Položky!BC48</f>
        <v>0</v>
      </c>
      <c r="H8" s="232">
        <f>Položky!BD48</f>
        <v>0</v>
      </c>
      <c r="I8" s="233">
        <f>Položky!BE48</f>
        <v>0</v>
      </c>
    </row>
    <row r="9" spans="1:57" s="37" customFormat="1" x14ac:dyDescent="0.2">
      <c r="A9" s="230" t="str">
        <f>Položky!B49</f>
        <v>98</v>
      </c>
      <c r="B9" s="133" t="str">
        <f>Položky!C49</f>
        <v>Demolice</v>
      </c>
      <c r="C9" s="69"/>
      <c r="D9" s="134"/>
      <c r="E9" s="231">
        <f>Položky!BA54</f>
        <v>0</v>
      </c>
      <c r="F9" s="232">
        <f>Položky!BB54</f>
        <v>0</v>
      </c>
      <c r="G9" s="232">
        <f>Položky!BC54</f>
        <v>0</v>
      </c>
      <c r="H9" s="232">
        <f>Položky!BD54</f>
        <v>0</v>
      </c>
      <c r="I9" s="233">
        <f>Položky!BE54</f>
        <v>0</v>
      </c>
    </row>
    <row r="10" spans="1:57" s="37" customFormat="1" x14ac:dyDescent="0.2">
      <c r="A10" s="230" t="str">
        <f>Položky!B55</f>
        <v>99</v>
      </c>
      <c r="B10" s="133" t="str">
        <f>Položky!C55</f>
        <v>Staveništní přesun hmot</v>
      </c>
      <c r="C10" s="69"/>
      <c r="D10" s="134"/>
      <c r="E10" s="231">
        <f>Položky!BA57</f>
        <v>0</v>
      </c>
      <c r="F10" s="232">
        <f>Položky!BB57</f>
        <v>0</v>
      </c>
      <c r="G10" s="232">
        <f>Položky!BC57</f>
        <v>0</v>
      </c>
      <c r="H10" s="232">
        <f>Položky!BD57</f>
        <v>0</v>
      </c>
      <c r="I10" s="233">
        <f>Položky!BE57</f>
        <v>0</v>
      </c>
    </row>
    <row r="11" spans="1:57" s="37" customFormat="1" x14ac:dyDescent="0.2">
      <c r="A11" s="230" t="str">
        <f>Položky!B58</f>
        <v>799</v>
      </c>
      <c r="B11" s="133" t="str">
        <f>Položky!C58</f>
        <v>Ostatní</v>
      </c>
      <c r="C11" s="69"/>
      <c r="D11" s="134"/>
      <c r="E11" s="231">
        <f>Položky!BA71</f>
        <v>0</v>
      </c>
      <c r="F11" s="232">
        <f>Položky!BB71</f>
        <v>0</v>
      </c>
      <c r="G11" s="232">
        <f>Položky!BC71</f>
        <v>0</v>
      </c>
      <c r="H11" s="232">
        <f>Položky!BD71</f>
        <v>0</v>
      </c>
      <c r="I11" s="233">
        <f>Položky!BE71</f>
        <v>0</v>
      </c>
    </row>
    <row r="12" spans="1:57" s="37" customFormat="1" ht="13.5" thickBot="1" x14ac:dyDescent="0.25">
      <c r="A12" s="230" t="str">
        <f>Položky!B72</f>
        <v>VN</v>
      </c>
      <c r="B12" s="133" t="str">
        <f>Položky!C72</f>
        <v>Vedlejší náklady</v>
      </c>
      <c r="C12" s="69"/>
      <c r="D12" s="134"/>
      <c r="E12" s="231">
        <f>Položky!BA74</f>
        <v>0</v>
      </c>
      <c r="F12" s="232">
        <f>Položky!BB74</f>
        <v>0</v>
      </c>
      <c r="G12" s="232">
        <f>Položky!BC74</f>
        <v>0</v>
      </c>
      <c r="H12" s="232">
        <f>Položky!BD74</f>
        <v>0</v>
      </c>
      <c r="I12" s="233">
        <f>Položky!BE74</f>
        <v>0</v>
      </c>
    </row>
    <row r="13" spans="1:57" s="141" customFormat="1" ht="13.5" thickBot="1" x14ac:dyDescent="0.25">
      <c r="A13" s="135"/>
      <c r="B13" s="136" t="s">
        <v>57</v>
      </c>
      <c r="C13" s="136"/>
      <c r="D13" s="137"/>
      <c r="E13" s="138">
        <f>SUM(E7:E12)</f>
        <v>0</v>
      </c>
      <c r="F13" s="139">
        <f>SUM(F7:F12)</f>
        <v>0</v>
      </c>
      <c r="G13" s="139">
        <f>SUM(G7:G12)</f>
        <v>0</v>
      </c>
      <c r="H13" s="139">
        <f>SUM(H7:H12)</f>
        <v>0</v>
      </c>
      <c r="I13" s="140">
        <f>SUM(I7:I12)</f>
        <v>0</v>
      </c>
    </row>
    <row r="14" spans="1:57" x14ac:dyDescent="0.2">
      <c r="A14" s="69"/>
      <c r="B14" s="69"/>
      <c r="C14" s="69"/>
      <c r="D14" s="69"/>
      <c r="E14" s="69"/>
      <c r="F14" s="69"/>
      <c r="G14" s="69"/>
      <c r="H14" s="69"/>
      <c r="I14" s="69"/>
    </row>
    <row r="15" spans="1:57" ht="19.5" customHeight="1" x14ac:dyDescent="0.25">
      <c r="A15" s="125" t="s">
        <v>58</v>
      </c>
      <c r="B15" s="125"/>
      <c r="C15" s="125"/>
      <c r="D15" s="125"/>
      <c r="E15" s="125"/>
      <c r="F15" s="125"/>
      <c r="G15" s="142"/>
      <c r="H15" s="125"/>
      <c r="I15" s="125"/>
      <c r="BA15" s="43"/>
      <c r="BB15" s="43"/>
      <c r="BC15" s="43"/>
      <c r="BD15" s="43"/>
      <c r="BE15" s="43"/>
    </row>
    <row r="16" spans="1:57" ht="13.5" thickBot="1" x14ac:dyDescent="0.25">
      <c r="A16" s="82"/>
      <c r="B16" s="82"/>
      <c r="C16" s="82"/>
      <c r="D16" s="82"/>
      <c r="E16" s="82"/>
      <c r="F16" s="82"/>
      <c r="G16" s="82"/>
      <c r="H16" s="82"/>
      <c r="I16" s="82"/>
    </row>
    <row r="17" spans="1:53" x14ac:dyDescent="0.2">
      <c r="A17" s="76" t="s">
        <v>59</v>
      </c>
      <c r="B17" s="77"/>
      <c r="C17" s="77"/>
      <c r="D17" s="143"/>
      <c r="E17" s="144" t="s">
        <v>60</v>
      </c>
      <c r="F17" s="145" t="s">
        <v>61</v>
      </c>
      <c r="G17" s="146" t="s">
        <v>62</v>
      </c>
      <c r="H17" s="147"/>
      <c r="I17" s="148" t="s">
        <v>60</v>
      </c>
    </row>
    <row r="18" spans="1:53" x14ac:dyDescent="0.2">
      <c r="A18" s="67"/>
      <c r="B18" s="58"/>
      <c r="C18" s="58"/>
      <c r="D18" s="149"/>
      <c r="E18" s="150"/>
      <c r="F18" s="151"/>
      <c r="G18" s="152">
        <f>CHOOSE(BA18+1,HSV+PSV,HSV+PSV+Mont,HSV+PSV+Dodavka+Mont,HSV,PSV,Mont,Dodavka,Mont+Dodavka,0)</f>
        <v>0</v>
      </c>
      <c r="H18" s="153"/>
      <c r="I18" s="154">
        <f>E18+F18*G18/100</f>
        <v>0</v>
      </c>
      <c r="BA18">
        <v>8</v>
      </c>
    </row>
    <row r="19" spans="1:53" ht="13.5" thickBot="1" x14ac:dyDescent="0.25">
      <c r="A19" s="155"/>
      <c r="B19" s="156" t="s">
        <v>63</v>
      </c>
      <c r="C19" s="157"/>
      <c r="D19" s="158"/>
      <c r="E19" s="159"/>
      <c r="F19" s="160"/>
      <c r="G19" s="160"/>
      <c r="H19" s="161">
        <f>SUM(H18:H18)</f>
        <v>0</v>
      </c>
      <c r="I19" s="162"/>
    </row>
    <row r="21" spans="1:53" x14ac:dyDescent="0.2">
      <c r="B21" s="141"/>
      <c r="F21" s="163"/>
      <c r="G21" s="164"/>
      <c r="H21" s="164"/>
      <c r="I21" s="165"/>
    </row>
    <row r="22" spans="1:53" x14ac:dyDescent="0.2">
      <c r="F22" s="163"/>
      <c r="G22" s="164"/>
      <c r="H22" s="164"/>
      <c r="I22" s="165"/>
    </row>
    <row r="23" spans="1:53" x14ac:dyDescent="0.2">
      <c r="F23" s="163"/>
      <c r="G23" s="164"/>
      <c r="H23" s="164"/>
      <c r="I23" s="165"/>
    </row>
    <row r="24" spans="1:53" x14ac:dyDescent="0.2">
      <c r="F24" s="163"/>
      <c r="G24" s="164"/>
      <c r="H24" s="164"/>
      <c r="I24" s="165"/>
    </row>
    <row r="25" spans="1:53" x14ac:dyDescent="0.2">
      <c r="F25" s="163"/>
      <c r="G25" s="164"/>
      <c r="H25" s="164"/>
      <c r="I25" s="165"/>
    </row>
    <row r="26" spans="1:53" x14ac:dyDescent="0.2">
      <c r="F26" s="163"/>
      <c r="G26" s="164"/>
      <c r="H26" s="164"/>
      <c r="I26" s="165"/>
    </row>
    <row r="27" spans="1:53" x14ac:dyDescent="0.2">
      <c r="F27" s="163"/>
      <c r="G27" s="164"/>
      <c r="H27" s="164"/>
      <c r="I27" s="165"/>
    </row>
    <row r="28" spans="1:53" x14ac:dyDescent="0.2">
      <c r="F28" s="163"/>
      <c r="G28" s="164"/>
      <c r="H28" s="164"/>
      <c r="I28" s="165"/>
    </row>
    <row r="29" spans="1:53" x14ac:dyDescent="0.2">
      <c r="F29" s="163"/>
      <c r="G29" s="164"/>
      <c r="H29" s="164"/>
      <c r="I29" s="165"/>
    </row>
    <row r="30" spans="1:53" x14ac:dyDescent="0.2">
      <c r="F30" s="163"/>
      <c r="G30" s="164"/>
      <c r="H30" s="164"/>
      <c r="I30" s="165"/>
    </row>
    <row r="31" spans="1:53" x14ac:dyDescent="0.2">
      <c r="F31" s="163"/>
      <c r="G31" s="164"/>
      <c r="H31" s="164"/>
      <c r="I31" s="165"/>
    </row>
    <row r="32" spans="1:53" x14ac:dyDescent="0.2">
      <c r="F32" s="163"/>
      <c r="G32" s="164"/>
      <c r="H32" s="164"/>
      <c r="I32" s="165"/>
    </row>
    <row r="33" spans="6:9" x14ac:dyDescent="0.2">
      <c r="F33" s="163"/>
      <c r="G33" s="164"/>
      <c r="H33" s="164"/>
      <c r="I33" s="165"/>
    </row>
    <row r="34" spans="6:9" x14ac:dyDescent="0.2">
      <c r="F34" s="163"/>
      <c r="G34" s="164"/>
      <c r="H34" s="164"/>
      <c r="I34" s="165"/>
    </row>
    <row r="35" spans="6:9" x14ac:dyDescent="0.2">
      <c r="F35" s="163"/>
      <c r="G35" s="164"/>
      <c r="H35" s="164"/>
      <c r="I35" s="165"/>
    </row>
    <row r="36" spans="6:9" x14ac:dyDescent="0.2">
      <c r="F36" s="163"/>
      <c r="G36" s="164"/>
      <c r="H36" s="164"/>
      <c r="I36" s="165"/>
    </row>
    <row r="37" spans="6:9" x14ac:dyDescent="0.2">
      <c r="F37" s="163"/>
      <c r="G37" s="164"/>
      <c r="H37" s="164"/>
      <c r="I37" s="165"/>
    </row>
    <row r="38" spans="6:9" x14ac:dyDescent="0.2">
      <c r="F38" s="163"/>
      <c r="G38" s="164"/>
      <c r="H38" s="164"/>
      <c r="I38" s="165"/>
    </row>
    <row r="39" spans="6:9" x14ac:dyDescent="0.2">
      <c r="F39" s="163"/>
      <c r="G39" s="164"/>
      <c r="H39" s="164"/>
      <c r="I39" s="165"/>
    </row>
    <row r="40" spans="6:9" x14ac:dyDescent="0.2">
      <c r="F40" s="163"/>
      <c r="G40" s="164"/>
      <c r="H40" s="164"/>
      <c r="I40" s="165"/>
    </row>
    <row r="41" spans="6:9" x14ac:dyDescent="0.2">
      <c r="F41" s="163"/>
      <c r="G41" s="164"/>
      <c r="H41" s="164"/>
      <c r="I41" s="165"/>
    </row>
    <row r="42" spans="6:9" x14ac:dyDescent="0.2">
      <c r="F42" s="163"/>
      <c r="G42" s="164"/>
      <c r="H42" s="164"/>
      <c r="I42" s="165"/>
    </row>
    <row r="43" spans="6:9" x14ac:dyDescent="0.2">
      <c r="F43" s="163"/>
      <c r="G43" s="164"/>
      <c r="H43" s="164"/>
      <c r="I43" s="165"/>
    </row>
    <row r="44" spans="6:9" x14ac:dyDescent="0.2">
      <c r="F44" s="163"/>
      <c r="G44" s="164"/>
      <c r="H44" s="164"/>
      <c r="I44" s="165"/>
    </row>
    <row r="45" spans="6:9" x14ac:dyDescent="0.2">
      <c r="F45" s="163"/>
      <c r="G45" s="164"/>
      <c r="H45" s="164"/>
      <c r="I45" s="165"/>
    </row>
    <row r="46" spans="6:9" x14ac:dyDescent="0.2">
      <c r="F46" s="163"/>
      <c r="G46" s="164"/>
      <c r="H46" s="164"/>
      <c r="I46" s="165"/>
    </row>
    <row r="47" spans="6:9" x14ac:dyDescent="0.2">
      <c r="F47" s="163"/>
      <c r="G47" s="164"/>
      <c r="H47" s="164"/>
      <c r="I47" s="165"/>
    </row>
    <row r="48" spans="6:9" x14ac:dyDescent="0.2">
      <c r="F48" s="163"/>
      <c r="G48" s="164"/>
      <c r="H48" s="164"/>
      <c r="I48" s="165"/>
    </row>
    <row r="49" spans="6:9" x14ac:dyDescent="0.2">
      <c r="F49" s="163"/>
      <c r="G49" s="164"/>
      <c r="H49" s="164"/>
      <c r="I49" s="165"/>
    </row>
    <row r="50" spans="6:9" x14ac:dyDescent="0.2">
      <c r="F50" s="163"/>
      <c r="G50" s="164"/>
      <c r="H50" s="164"/>
      <c r="I50" s="165"/>
    </row>
    <row r="51" spans="6:9" x14ac:dyDescent="0.2">
      <c r="F51" s="163"/>
      <c r="G51" s="164"/>
      <c r="H51" s="164"/>
      <c r="I51" s="165"/>
    </row>
    <row r="52" spans="6:9" x14ac:dyDescent="0.2">
      <c r="F52" s="163"/>
      <c r="G52" s="164"/>
      <c r="H52" s="164"/>
      <c r="I52" s="165"/>
    </row>
    <row r="53" spans="6:9" x14ac:dyDescent="0.2">
      <c r="F53" s="163"/>
      <c r="G53" s="164"/>
      <c r="H53" s="164"/>
      <c r="I53" s="165"/>
    </row>
    <row r="54" spans="6:9" x14ac:dyDescent="0.2">
      <c r="F54" s="163"/>
      <c r="G54" s="164"/>
      <c r="H54" s="164"/>
      <c r="I54" s="165"/>
    </row>
    <row r="55" spans="6:9" x14ac:dyDescent="0.2">
      <c r="F55" s="163"/>
      <c r="G55" s="164"/>
      <c r="H55" s="164"/>
      <c r="I55" s="165"/>
    </row>
    <row r="56" spans="6:9" x14ac:dyDescent="0.2">
      <c r="F56" s="163"/>
      <c r="G56" s="164"/>
      <c r="H56" s="164"/>
      <c r="I56" s="165"/>
    </row>
    <row r="57" spans="6:9" x14ac:dyDescent="0.2">
      <c r="F57" s="163"/>
      <c r="G57" s="164"/>
      <c r="H57" s="164"/>
      <c r="I57" s="165"/>
    </row>
    <row r="58" spans="6:9" x14ac:dyDescent="0.2">
      <c r="F58" s="163"/>
      <c r="G58" s="164"/>
      <c r="H58" s="164"/>
      <c r="I58" s="165"/>
    </row>
    <row r="59" spans="6:9" x14ac:dyDescent="0.2">
      <c r="F59" s="163"/>
      <c r="G59" s="164"/>
      <c r="H59" s="164"/>
      <c r="I59" s="165"/>
    </row>
    <row r="60" spans="6:9" x14ac:dyDescent="0.2">
      <c r="F60" s="163"/>
      <c r="G60" s="164"/>
      <c r="H60" s="164"/>
      <c r="I60" s="165"/>
    </row>
    <row r="61" spans="6:9" x14ac:dyDescent="0.2">
      <c r="F61" s="163"/>
      <c r="G61" s="164"/>
      <c r="H61" s="164"/>
      <c r="I61" s="165"/>
    </row>
    <row r="62" spans="6:9" x14ac:dyDescent="0.2">
      <c r="F62" s="163"/>
      <c r="G62" s="164"/>
      <c r="H62" s="164"/>
      <c r="I62" s="165"/>
    </row>
    <row r="63" spans="6:9" x14ac:dyDescent="0.2">
      <c r="F63" s="163"/>
      <c r="G63" s="164"/>
      <c r="H63" s="164"/>
      <c r="I63" s="165"/>
    </row>
    <row r="64" spans="6:9" x14ac:dyDescent="0.2">
      <c r="F64" s="163"/>
      <c r="G64" s="164"/>
      <c r="H64" s="164"/>
      <c r="I64" s="165"/>
    </row>
    <row r="65" spans="6:9" x14ac:dyDescent="0.2">
      <c r="F65" s="163"/>
      <c r="G65" s="164"/>
      <c r="H65" s="164"/>
      <c r="I65" s="165"/>
    </row>
    <row r="66" spans="6:9" x14ac:dyDescent="0.2">
      <c r="F66" s="163"/>
      <c r="G66" s="164"/>
      <c r="H66" s="164"/>
      <c r="I66" s="165"/>
    </row>
    <row r="67" spans="6:9" x14ac:dyDescent="0.2">
      <c r="F67" s="163"/>
      <c r="G67" s="164"/>
      <c r="H67" s="164"/>
      <c r="I67" s="165"/>
    </row>
    <row r="68" spans="6:9" x14ac:dyDescent="0.2">
      <c r="F68" s="163"/>
      <c r="G68" s="164"/>
      <c r="H68" s="164"/>
      <c r="I68" s="165"/>
    </row>
    <row r="69" spans="6:9" x14ac:dyDescent="0.2">
      <c r="F69" s="163"/>
      <c r="G69" s="164"/>
      <c r="H69" s="164"/>
      <c r="I69" s="165"/>
    </row>
    <row r="70" spans="6:9" x14ac:dyDescent="0.2">
      <c r="F70" s="163"/>
      <c r="G70" s="164"/>
      <c r="H70" s="164"/>
      <c r="I70" s="165"/>
    </row>
  </sheetData>
  <mergeCells count="4">
    <mergeCell ref="A1:B1"/>
    <mergeCell ref="A2:B2"/>
    <mergeCell ref="G2:I2"/>
    <mergeCell ref="H19:I19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47"/>
  <sheetViews>
    <sheetView showGridLines="0" showZeros="0" zoomScaleNormal="100" workbookViewId="0">
      <selection activeCell="A74" sqref="A74:IV76"/>
    </sheetView>
  </sheetViews>
  <sheetFormatPr defaultRowHeight="12.75" x14ac:dyDescent="0.2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24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 x14ac:dyDescent="0.25">
      <c r="A1" s="166" t="s">
        <v>77</v>
      </c>
      <c r="B1" s="166"/>
      <c r="C1" s="166"/>
      <c r="D1" s="166"/>
      <c r="E1" s="166"/>
      <c r="F1" s="166"/>
      <c r="G1" s="166"/>
    </row>
    <row r="2" spans="1:104" ht="14.25" customHeight="1" thickBot="1" x14ac:dyDescent="0.25">
      <c r="A2" s="168"/>
      <c r="B2" s="169"/>
      <c r="C2" s="170"/>
      <c r="D2" s="170"/>
      <c r="E2" s="171"/>
      <c r="F2" s="170"/>
      <c r="G2" s="170"/>
    </row>
    <row r="3" spans="1:104" ht="13.5" thickTop="1" x14ac:dyDescent="0.2">
      <c r="A3" s="108" t="s">
        <v>48</v>
      </c>
      <c r="B3" s="109"/>
      <c r="C3" s="110" t="str">
        <f>CONCATENATE(cislostavby," ",nazevstavby)</f>
        <v>229 Demolice zemědělské usedlosti, Únanov 76</v>
      </c>
      <c r="D3" s="172"/>
      <c r="E3" s="173" t="s">
        <v>64</v>
      </c>
      <c r="F3" s="174" t="str">
        <f>Rekapitulace!H1</f>
        <v>221014</v>
      </c>
      <c r="G3" s="175"/>
    </row>
    <row r="4" spans="1:104" ht="13.5" thickBot="1" x14ac:dyDescent="0.25">
      <c r="A4" s="176" t="s">
        <v>50</v>
      </c>
      <c r="B4" s="117"/>
      <c r="C4" s="118" t="str">
        <f>CONCATENATE(cisloobjektu," ",nazevobjektu)</f>
        <v>01 Demolice</v>
      </c>
      <c r="D4" s="177"/>
      <c r="E4" s="178" t="str">
        <f>Rekapitulace!G2</f>
        <v>Demolice Únanov</v>
      </c>
      <c r="F4" s="179"/>
      <c r="G4" s="180"/>
    </row>
    <row r="5" spans="1:104" ht="13.5" thickTop="1" x14ac:dyDescent="0.2">
      <c r="A5" s="181"/>
      <c r="B5" s="168"/>
      <c r="C5" s="168"/>
      <c r="D5" s="168"/>
      <c r="E5" s="182"/>
      <c r="F5" s="168"/>
      <c r="G5" s="183"/>
    </row>
    <row r="6" spans="1:104" x14ac:dyDescent="0.2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 x14ac:dyDescent="0.2">
      <c r="A7" s="188" t="s">
        <v>72</v>
      </c>
      <c r="B7" s="189" t="s">
        <v>73</v>
      </c>
      <c r="C7" s="190" t="s">
        <v>74</v>
      </c>
      <c r="D7" s="191"/>
      <c r="E7" s="192"/>
      <c r="F7" s="192"/>
      <c r="G7" s="193"/>
      <c r="H7" s="194"/>
      <c r="I7" s="194"/>
      <c r="O7" s="195">
        <v>1</v>
      </c>
    </row>
    <row r="8" spans="1:104" x14ac:dyDescent="0.2">
      <c r="A8" s="196">
        <v>1</v>
      </c>
      <c r="B8" s="197" t="s">
        <v>84</v>
      </c>
      <c r="C8" s="198" t="s">
        <v>85</v>
      </c>
      <c r="D8" s="199" t="s">
        <v>86</v>
      </c>
      <c r="E8" s="200">
        <v>20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1</v>
      </c>
      <c r="AC8" s="167">
        <v>1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195">
        <v>1</v>
      </c>
      <c r="CB8" s="195">
        <v>1</v>
      </c>
      <c r="CZ8" s="167">
        <v>0</v>
      </c>
    </row>
    <row r="9" spans="1:104" x14ac:dyDescent="0.2">
      <c r="A9" s="196">
        <v>2</v>
      </c>
      <c r="B9" s="197" t="s">
        <v>87</v>
      </c>
      <c r="C9" s="198" t="s">
        <v>88</v>
      </c>
      <c r="D9" s="199" t="s">
        <v>89</v>
      </c>
      <c r="E9" s="200">
        <v>1</v>
      </c>
      <c r="F9" s="200">
        <v>0</v>
      </c>
      <c r="G9" s="201">
        <f>E9*F9</f>
        <v>0</v>
      </c>
      <c r="O9" s="195">
        <v>2</v>
      </c>
      <c r="AA9" s="167">
        <v>1</v>
      </c>
      <c r="AB9" s="167">
        <v>1</v>
      </c>
      <c r="AC9" s="167">
        <v>1</v>
      </c>
      <c r="AZ9" s="167">
        <v>1</v>
      </c>
      <c r="BA9" s="167">
        <f>IF(AZ9=1,G9,0)</f>
        <v>0</v>
      </c>
      <c r="BB9" s="167">
        <f>IF(AZ9=2,G9,0)</f>
        <v>0</v>
      </c>
      <c r="BC9" s="167">
        <f>IF(AZ9=3,G9,0)</f>
        <v>0</v>
      </c>
      <c r="BD9" s="167">
        <f>IF(AZ9=4,G9,0)</f>
        <v>0</v>
      </c>
      <c r="BE9" s="167">
        <f>IF(AZ9=5,G9,0)</f>
        <v>0</v>
      </c>
      <c r="CA9" s="195">
        <v>1</v>
      </c>
      <c r="CB9" s="195">
        <v>1</v>
      </c>
      <c r="CZ9" s="167">
        <v>0</v>
      </c>
    </row>
    <row r="10" spans="1:104" x14ac:dyDescent="0.2">
      <c r="A10" s="196">
        <v>3</v>
      </c>
      <c r="B10" s="197" t="s">
        <v>90</v>
      </c>
      <c r="C10" s="198" t="s">
        <v>91</v>
      </c>
      <c r="D10" s="199" t="s">
        <v>89</v>
      </c>
      <c r="E10" s="200">
        <v>1</v>
      </c>
      <c r="F10" s="200">
        <v>0</v>
      </c>
      <c r="G10" s="201">
        <f>E10*F10</f>
        <v>0</v>
      </c>
      <c r="O10" s="195">
        <v>2</v>
      </c>
      <c r="AA10" s="167">
        <v>1</v>
      </c>
      <c r="AB10" s="167">
        <v>1</v>
      </c>
      <c r="AC10" s="167">
        <v>1</v>
      </c>
      <c r="AZ10" s="167">
        <v>1</v>
      </c>
      <c r="BA10" s="167">
        <f>IF(AZ10=1,G10,0)</f>
        <v>0</v>
      </c>
      <c r="BB10" s="167">
        <f>IF(AZ10=2,G10,0)</f>
        <v>0</v>
      </c>
      <c r="BC10" s="167">
        <f>IF(AZ10=3,G10,0)</f>
        <v>0</v>
      </c>
      <c r="BD10" s="167">
        <f>IF(AZ10=4,G10,0)</f>
        <v>0</v>
      </c>
      <c r="BE10" s="167">
        <f>IF(AZ10=5,G10,0)</f>
        <v>0</v>
      </c>
      <c r="CA10" s="195">
        <v>1</v>
      </c>
      <c r="CB10" s="195">
        <v>1</v>
      </c>
      <c r="CZ10" s="167">
        <v>5.0000000000000002E-5</v>
      </c>
    </row>
    <row r="11" spans="1:104" x14ac:dyDescent="0.2">
      <c r="A11" s="196">
        <v>4</v>
      </c>
      <c r="B11" s="197" t="s">
        <v>92</v>
      </c>
      <c r="C11" s="198" t="s">
        <v>93</v>
      </c>
      <c r="D11" s="199" t="s">
        <v>94</v>
      </c>
      <c r="E11" s="200">
        <v>333.6</v>
      </c>
      <c r="F11" s="200">
        <v>0</v>
      </c>
      <c r="G11" s="201">
        <f>E11*F11</f>
        <v>0</v>
      </c>
      <c r="O11" s="195">
        <v>2</v>
      </c>
      <c r="AA11" s="167">
        <v>1</v>
      </c>
      <c r="AB11" s="167">
        <v>1</v>
      </c>
      <c r="AC11" s="167">
        <v>1</v>
      </c>
      <c r="AZ11" s="167">
        <v>1</v>
      </c>
      <c r="BA11" s="167">
        <f>IF(AZ11=1,G11,0)</f>
        <v>0</v>
      </c>
      <c r="BB11" s="167">
        <f>IF(AZ11=2,G11,0)</f>
        <v>0</v>
      </c>
      <c r="BC11" s="167">
        <f>IF(AZ11=3,G11,0)</f>
        <v>0</v>
      </c>
      <c r="BD11" s="167">
        <f>IF(AZ11=4,G11,0)</f>
        <v>0</v>
      </c>
      <c r="BE11" s="167">
        <f>IF(AZ11=5,G11,0)</f>
        <v>0</v>
      </c>
      <c r="CA11" s="195">
        <v>1</v>
      </c>
      <c r="CB11" s="195">
        <v>1</v>
      </c>
      <c r="CZ11" s="167">
        <v>0</v>
      </c>
    </row>
    <row r="12" spans="1:104" x14ac:dyDescent="0.2">
      <c r="A12" s="202"/>
      <c r="B12" s="208"/>
      <c r="C12" s="209" t="s">
        <v>95</v>
      </c>
      <c r="D12" s="210"/>
      <c r="E12" s="211">
        <v>333.6</v>
      </c>
      <c r="F12" s="212"/>
      <c r="G12" s="213"/>
      <c r="M12" s="207" t="s">
        <v>95</v>
      </c>
      <c r="O12" s="195"/>
    </row>
    <row r="13" spans="1:104" x14ac:dyDescent="0.2">
      <c r="A13" s="196">
        <v>5</v>
      </c>
      <c r="B13" s="197" t="s">
        <v>96</v>
      </c>
      <c r="C13" s="198" t="s">
        <v>97</v>
      </c>
      <c r="D13" s="199" t="s">
        <v>94</v>
      </c>
      <c r="E13" s="200">
        <v>333.6</v>
      </c>
      <c r="F13" s="200">
        <v>0</v>
      </c>
      <c r="G13" s="201">
        <f>E13*F13</f>
        <v>0</v>
      </c>
      <c r="O13" s="195">
        <v>2</v>
      </c>
      <c r="AA13" s="167">
        <v>1</v>
      </c>
      <c r="AB13" s="167">
        <v>1</v>
      </c>
      <c r="AC13" s="167">
        <v>1</v>
      </c>
      <c r="AZ13" s="167">
        <v>1</v>
      </c>
      <c r="BA13" s="167">
        <f>IF(AZ13=1,G13,0)</f>
        <v>0</v>
      </c>
      <c r="BB13" s="167">
        <f>IF(AZ13=2,G13,0)</f>
        <v>0</v>
      </c>
      <c r="BC13" s="167">
        <f>IF(AZ13=3,G13,0)</f>
        <v>0</v>
      </c>
      <c r="BD13" s="167">
        <f>IF(AZ13=4,G13,0)</f>
        <v>0</v>
      </c>
      <c r="BE13" s="167">
        <f>IF(AZ13=5,G13,0)</f>
        <v>0</v>
      </c>
      <c r="CA13" s="195">
        <v>1</v>
      </c>
      <c r="CB13" s="195">
        <v>1</v>
      </c>
      <c r="CZ13" s="167">
        <v>0</v>
      </c>
    </row>
    <row r="14" spans="1:104" x14ac:dyDescent="0.2">
      <c r="A14" s="196">
        <v>6</v>
      </c>
      <c r="B14" s="197" t="s">
        <v>98</v>
      </c>
      <c r="C14" s="198" t="s">
        <v>99</v>
      </c>
      <c r="D14" s="199" t="s">
        <v>89</v>
      </c>
      <c r="E14" s="200">
        <v>10</v>
      </c>
      <c r="F14" s="200">
        <v>0</v>
      </c>
      <c r="G14" s="201">
        <f>E14*F14</f>
        <v>0</v>
      </c>
      <c r="O14" s="195">
        <v>2</v>
      </c>
      <c r="AA14" s="167">
        <v>1</v>
      </c>
      <c r="AB14" s="167">
        <v>1</v>
      </c>
      <c r="AC14" s="167">
        <v>1</v>
      </c>
      <c r="AZ14" s="167">
        <v>1</v>
      </c>
      <c r="BA14" s="167">
        <f>IF(AZ14=1,G14,0)</f>
        <v>0</v>
      </c>
      <c r="BB14" s="167">
        <f>IF(AZ14=2,G14,0)</f>
        <v>0</v>
      </c>
      <c r="BC14" s="167">
        <f>IF(AZ14=3,G14,0)</f>
        <v>0</v>
      </c>
      <c r="BD14" s="167">
        <f>IF(AZ14=4,G14,0)</f>
        <v>0</v>
      </c>
      <c r="BE14" s="167">
        <f>IF(AZ14=5,G14,0)</f>
        <v>0</v>
      </c>
      <c r="CA14" s="195">
        <v>1</v>
      </c>
      <c r="CB14" s="195">
        <v>1</v>
      </c>
      <c r="CZ14" s="167">
        <v>0</v>
      </c>
    </row>
    <row r="15" spans="1:104" x14ac:dyDescent="0.2">
      <c r="A15" s="196">
        <v>7</v>
      </c>
      <c r="B15" s="197" t="s">
        <v>100</v>
      </c>
      <c r="C15" s="198" t="s">
        <v>101</v>
      </c>
      <c r="D15" s="199" t="s">
        <v>89</v>
      </c>
      <c r="E15" s="200">
        <v>1</v>
      </c>
      <c r="F15" s="200">
        <v>0</v>
      </c>
      <c r="G15" s="201">
        <f>E15*F15</f>
        <v>0</v>
      </c>
      <c r="O15" s="195">
        <v>2</v>
      </c>
      <c r="AA15" s="167">
        <v>1</v>
      </c>
      <c r="AB15" s="167">
        <v>1</v>
      </c>
      <c r="AC15" s="167">
        <v>1</v>
      </c>
      <c r="AZ15" s="167">
        <v>1</v>
      </c>
      <c r="BA15" s="167">
        <f>IF(AZ15=1,G15,0)</f>
        <v>0</v>
      </c>
      <c r="BB15" s="167">
        <f>IF(AZ15=2,G15,0)</f>
        <v>0</v>
      </c>
      <c r="BC15" s="167">
        <f>IF(AZ15=3,G15,0)</f>
        <v>0</v>
      </c>
      <c r="BD15" s="167">
        <f>IF(AZ15=4,G15,0)</f>
        <v>0</v>
      </c>
      <c r="BE15" s="167">
        <f>IF(AZ15=5,G15,0)</f>
        <v>0</v>
      </c>
      <c r="CA15" s="195">
        <v>1</v>
      </c>
      <c r="CB15" s="195">
        <v>1</v>
      </c>
      <c r="CZ15" s="167">
        <v>0</v>
      </c>
    </row>
    <row r="16" spans="1:104" x14ac:dyDescent="0.2">
      <c r="A16" s="196">
        <v>8</v>
      </c>
      <c r="B16" s="197" t="s">
        <v>102</v>
      </c>
      <c r="C16" s="198" t="s">
        <v>103</v>
      </c>
      <c r="D16" s="199" t="s">
        <v>89</v>
      </c>
      <c r="E16" s="200">
        <v>1</v>
      </c>
      <c r="F16" s="200">
        <v>0</v>
      </c>
      <c r="G16" s="201">
        <f>E16*F16</f>
        <v>0</v>
      </c>
      <c r="O16" s="195">
        <v>2</v>
      </c>
      <c r="AA16" s="167">
        <v>1</v>
      </c>
      <c r="AB16" s="167">
        <v>1</v>
      </c>
      <c r="AC16" s="167">
        <v>1</v>
      </c>
      <c r="AZ16" s="167">
        <v>1</v>
      </c>
      <c r="BA16" s="167">
        <f>IF(AZ16=1,G16,0)</f>
        <v>0</v>
      </c>
      <c r="BB16" s="167">
        <f>IF(AZ16=2,G16,0)</f>
        <v>0</v>
      </c>
      <c r="BC16" s="167">
        <f>IF(AZ16=3,G16,0)</f>
        <v>0</v>
      </c>
      <c r="BD16" s="167">
        <f>IF(AZ16=4,G16,0)</f>
        <v>0</v>
      </c>
      <c r="BE16" s="167">
        <f>IF(AZ16=5,G16,0)</f>
        <v>0</v>
      </c>
      <c r="CA16" s="195">
        <v>1</v>
      </c>
      <c r="CB16" s="195">
        <v>1</v>
      </c>
      <c r="CZ16" s="167">
        <v>0</v>
      </c>
    </row>
    <row r="17" spans="1:104" x14ac:dyDescent="0.2">
      <c r="A17" s="196">
        <v>9</v>
      </c>
      <c r="B17" s="197" t="s">
        <v>104</v>
      </c>
      <c r="C17" s="198" t="s">
        <v>105</v>
      </c>
      <c r="D17" s="199" t="s">
        <v>86</v>
      </c>
      <c r="E17" s="200">
        <v>20</v>
      </c>
      <c r="F17" s="200">
        <v>0</v>
      </c>
      <c r="G17" s="201">
        <f>E17*F17</f>
        <v>0</v>
      </c>
      <c r="O17" s="195">
        <v>2</v>
      </c>
      <c r="AA17" s="167">
        <v>1</v>
      </c>
      <c r="AB17" s="167">
        <v>1</v>
      </c>
      <c r="AC17" s="167">
        <v>1</v>
      </c>
      <c r="AZ17" s="167">
        <v>1</v>
      </c>
      <c r="BA17" s="167">
        <f>IF(AZ17=1,G17,0)</f>
        <v>0</v>
      </c>
      <c r="BB17" s="167">
        <f>IF(AZ17=2,G17,0)</f>
        <v>0</v>
      </c>
      <c r="BC17" s="167">
        <f>IF(AZ17=3,G17,0)</f>
        <v>0</v>
      </c>
      <c r="BD17" s="167">
        <f>IF(AZ17=4,G17,0)</f>
        <v>0</v>
      </c>
      <c r="BE17" s="167">
        <f>IF(AZ17=5,G17,0)</f>
        <v>0</v>
      </c>
      <c r="CA17" s="195">
        <v>1</v>
      </c>
      <c r="CB17" s="195">
        <v>1</v>
      </c>
      <c r="CZ17" s="167">
        <v>0</v>
      </c>
    </row>
    <row r="18" spans="1:104" x14ac:dyDescent="0.2">
      <c r="A18" s="196">
        <v>10</v>
      </c>
      <c r="B18" s="197" t="s">
        <v>106</v>
      </c>
      <c r="C18" s="198" t="s">
        <v>107</v>
      </c>
      <c r="D18" s="199" t="s">
        <v>94</v>
      </c>
      <c r="E18" s="200">
        <v>125.1</v>
      </c>
      <c r="F18" s="200">
        <v>0</v>
      </c>
      <c r="G18" s="201">
        <f>E18*F18</f>
        <v>0</v>
      </c>
      <c r="O18" s="195">
        <v>2</v>
      </c>
      <c r="AA18" s="167">
        <v>1</v>
      </c>
      <c r="AB18" s="167">
        <v>1</v>
      </c>
      <c r="AC18" s="167">
        <v>1</v>
      </c>
      <c r="AZ18" s="167">
        <v>1</v>
      </c>
      <c r="BA18" s="167">
        <f>IF(AZ18=1,G18,0)</f>
        <v>0</v>
      </c>
      <c r="BB18" s="167">
        <f>IF(AZ18=2,G18,0)</f>
        <v>0</v>
      </c>
      <c r="BC18" s="167">
        <f>IF(AZ18=3,G18,0)</f>
        <v>0</v>
      </c>
      <c r="BD18" s="167">
        <f>IF(AZ18=4,G18,0)</f>
        <v>0</v>
      </c>
      <c r="BE18" s="167">
        <f>IF(AZ18=5,G18,0)</f>
        <v>0</v>
      </c>
      <c r="CA18" s="195">
        <v>1</v>
      </c>
      <c r="CB18" s="195">
        <v>1</v>
      </c>
      <c r="CZ18" s="167">
        <v>0</v>
      </c>
    </row>
    <row r="19" spans="1:104" x14ac:dyDescent="0.2">
      <c r="A19" s="202"/>
      <c r="B19" s="203"/>
      <c r="C19" s="204" t="s">
        <v>108</v>
      </c>
      <c r="D19" s="205"/>
      <c r="E19" s="205"/>
      <c r="F19" s="205"/>
      <c r="G19" s="206"/>
      <c r="L19" s="207" t="s">
        <v>108</v>
      </c>
      <c r="O19" s="195">
        <v>3</v>
      </c>
    </row>
    <row r="20" spans="1:104" x14ac:dyDescent="0.2">
      <c r="A20" s="202"/>
      <c r="B20" s="208"/>
      <c r="C20" s="209" t="s">
        <v>109</v>
      </c>
      <c r="D20" s="210"/>
      <c r="E20" s="211">
        <v>125.1</v>
      </c>
      <c r="F20" s="212"/>
      <c r="G20" s="213"/>
      <c r="M20" s="207" t="s">
        <v>109</v>
      </c>
      <c r="O20" s="195"/>
    </row>
    <row r="21" spans="1:104" x14ac:dyDescent="0.2">
      <c r="A21" s="196">
        <v>11</v>
      </c>
      <c r="B21" s="197" t="s">
        <v>110</v>
      </c>
      <c r="C21" s="198" t="s">
        <v>111</v>
      </c>
      <c r="D21" s="199" t="s">
        <v>94</v>
      </c>
      <c r="E21" s="200">
        <v>214.0556</v>
      </c>
      <c r="F21" s="200">
        <v>0</v>
      </c>
      <c r="G21" s="201">
        <f>E21*F21</f>
        <v>0</v>
      </c>
      <c r="O21" s="195">
        <v>2</v>
      </c>
      <c r="AA21" s="167">
        <v>1</v>
      </c>
      <c r="AB21" s="167">
        <v>1</v>
      </c>
      <c r="AC21" s="167">
        <v>1</v>
      </c>
      <c r="AZ21" s="167">
        <v>1</v>
      </c>
      <c r="BA21" s="167">
        <f>IF(AZ21=1,G21,0)</f>
        <v>0</v>
      </c>
      <c r="BB21" s="167">
        <f>IF(AZ21=2,G21,0)</f>
        <v>0</v>
      </c>
      <c r="BC21" s="167">
        <f>IF(AZ21=3,G21,0)</f>
        <v>0</v>
      </c>
      <c r="BD21" s="167">
        <f>IF(AZ21=4,G21,0)</f>
        <v>0</v>
      </c>
      <c r="BE21" s="167">
        <f>IF(AZ21=5,G21,0)</f>
        <v>0</v>
      </c>
      <c r="CA21" s="195">
        <v>1</v>
      </c>
      <c r="CB21" s="195">
        <v>1</v>
      </c>
      <c r="CZ21" s="167">
        <v>0</v>
      </c>
    </row>
    <row r="22" spans="1:104" x14ac:dyDescent="0.2">
      <c r="A22" s="202"/>
      <c r="B22" s="208"/>
      <c r="C22" s="209" t="s">
        <v>112</v>
      </c>
      <c r="D22" s="210"/>
      <c r="E22" s="211">
        <v>208.5</v>
      </c>
      <c r="F22" s="212"/>
      <c r="G22" s="213"/>
      <c r="M22" s="207" t="s">
        <v>112</v>
      </c>
      <c r="O22" s="195"/>
    </row>
    <row r="23" spans="1:104" x14ac:dyDescent="0.2">
      <c r="A23" s="202"/>
      <c r="B23" s="208"/>
      <c r="C23" s="209" t="s">
        <v>113</v>
      </c>
      <c r="D23" s="210"/>
      <c r="E23" s="211">
        <v>5.5556000000000001</v>
      </c>
      <c r="F23" s="212"/>
      <c r="G23" s="213"/>
      <c r="M23" s="207" t="s">
        <v>113</v>
      </c>
      <c r="O23" s="195"/>
    </row>
    <row r="24" spans="1:104" x14ac:dyDescent="0.2">
      <c r="A24" s="196">
        <v>12</v>
      </c>
      <c r="B24" s="197" t="s">
        <v>114</v>
      </c>
      <c r="C24" s="198" t="s">
        <v>115</v>
      </c>
      <c r="D24" s="199" t="s">
        <v>116</v>
      </c>
      <c r="E24" s="200">
        <v>1</v>
      </c>
      <c r="F24" s="200">
        <v>0</v>
      </c>
      <c r="G24" s="201">
        <f>E24*F24</f>
        <v>0</v>
      </c>
      <c r="O24" s="195">
        <v>2</v>
      </c>
      <c r="AA24" s="167">
        <v>1</v>
      </c>
      <c r="AB24" s="167">
        <v>1</v>
      </c>
      <c r="AC24" s="167">
        <v>1</v>
      </c>
      <c r="AZ24" s="167">
        <v>1</v>
      </c>
      <c r="BA24" s="167">
        <f>IF(AZ24=1,G24,0)</f>
        <v>0</v>
      </c>
      <c r="BB24" s="167">
        <f>IF(AZ24=2,G24,0)</f>
        <v>0</v>
      </c>
      <c r="BC24" s="167">
        <f>IF(AZ24=3,G24,0)</f>
        <v>0</v>
      </c>
      <c r="BD24" s="167">
        <f>IF(AZ24=4,G24,0)</f>
        <v>0</v>
      </c>
      <c r="BE24" s="167">
        <f>IF(AZ24=5,G24,0)</f>
        <v>0</v>
      </c>
      <c r="CA24" s="195">
        <v>1</v>
      </c>
      <c r="CB24" s="195">
        <v>1</v>
      </c>
      <c r="CZ24" s="167">
        <v>0</v>
      </c>
    </row>
    <row r="25" spans="1:104" x14ac:dyDescent="0.2">
      <c r="A25" s="196">
        <v>13</v>
      </c>
      <c r="B25" s="197" t="s">
        <v>117</v>
      </c>
      <c r="C25" s="198" t="s">
        <v>118</v>
      </c>
      <c r="D25" s="199" t="s">
        <v>86</v>
      </c>
      <c r="E25" s="200">
        <v>1212</v>
      </c>
      <c r="F25" s="200">
        <v>0</v>
      </c>
      <c r="G25" s="201">
        <f>E25*F25</f>
        <v>0</v>
      </c>
      <c r="O25" s="195">
        <v>2</v>
      </c>
      <c r="AA25" s="167">
        <v>1</v>
      </c>
      <c r="AB25" s="167">
        <v>1</v>
      </c>
      <c r="AC25" s="167">
        <v>1</v>
      </c>
      <c r="AZ25" s="167">
        <v>1</v>
      </c>
      <c r="BA25" s="167">
        <f>IF(AZ25=1,G25,0)</f>
        <v>0</v>
      </c>
      <c r="BB25" s="167">
        <f>IF(AZ25=2,G25,0)</f>
        <v>0</v>
      </c>
      <c r="BC25" s="167">
        <f>IF(AZ25=3,G25,0)</f>
        <v>0</v>
      </c>
      <c r="BD25" s="167">
        <f>IF(AZ25=4,G25,0)</f>
        <v>0</v>
      </c>
      <c r="BE25" s="167">
        <f>IF(AZ25=5,G25,0)</f>
        <v>0</v>
      </c>
      <c r="CA25" s="195">
        <v>1</v>
      </c>
      <c r="CB25" s="195">
        <v>1</v>
      </c>
      <c r="CZ25" s="167">
        <v>0</v>
      </c>
    </row>
    <row r="26" spans="1:104" x14ac:dyDescent="0.2">
      <c r="A26" s="196">
        <v>14</v>
      </c>
      <c r="B26" s="197" t="s">
        <v>119</v>
      </c>
      <c r="C26" s="198" t="s">
        <v>120</v>
      </c>
      <c r="D26" s="199" t="s">
        <v>94</v>
      </c>
      <c r="E26" s="200">
        <v>214.0556</v>
      </c>
      <c r="F26" s="200">
        <v>0</v>
      </c>
      <c r="G26" s="201">
        <f>E26*F26</f>
        <v>0</v>
      </c>
      <c r="O26" s="195">
        <v>2</v>
      </c>
      <c r="AA26" s="167">
        <v>1</v>
      </c>
      <c r="AB26" s="167">
        <v>1</v>
      </c>
      <c r="AC26" s="167">
        <v>1</v>
      </c>
      <c r="AZ26" s="167">
        <v>1</v>
      </c>
      <c r="BA26" s="167">
        <f>IF(AZ26=1,G26,0)</f>
        <v>0</v>
      </c>
      <c r="BB26" s="167">
        <f>IF(AZ26=2,G26,0)</f>
        <v>0</v>
      </c>
      <c r="BC26" s="167">
        <f>IF(AZ26=3,G26,0)</f>
        <v>0</v>
      </c>
      <c r="BD26" s="167">
        <f>IF(AZ26=4,G26,0)</f>
        <v>0</v>
      </c>
      <c r="BE26" s="167">
        <f>IF(AZ26=5,G26,0)</f>
        <v>0</v>
      </c>
      <c r="CA26" s="195">
        <v>1</v>
      </c>
      <c r="CB26" s="195">
        <v>1</v>
      </c>
      <c r="CZ26" s="167">
        <v>0</v>
      </c>
    </row>
    <row r="27" spans="1:104" x14ac:dyDescent="0.2">
      <c r="A27" s="214"/>
      <c r="B27" s="215" t="s">
        <v>75</v>
      </c>
      <c r="C27" s="216" t="str">
        <f>CONCATENATE(B7," ",C7)</f>
        <v>1 Zemní práce</v>
      </c>
      <c r="D27" s="217"/>
      <c r="E27" s="218"/>
      <c r="F27" s="219"/>
      <c r="G27" s="220">
        <f>SUM(G7:G26)</f>
        <v>0</v>
      </c>
      <c r="O27" s="195">
        <v>4</v>
      </c>
      <c r="BA27" s="221">
        <f>SUM(BA7:BA26)</f>
        <v>0</v>
      </c>
      <c r="BB27" s="221">
        <f>SUM(BB7:BB26)</f>
        <v>0</v>
      </c>
      <c r="BC27" s="221">
        <f>SUM(BC7:BC26)</f>
        <v>0</v>
      </c>
      <c r="BD27" s="221">
        <f>SUM(BD7:BD26)</f>
        <v>0</v>
      </c>
      <c r="BE27" s="221">
        <f>SUM(BE7:BE26)</f>
        <v>0</v>
      </c>
    </row>
    <row r="28" spans="1:104" x14ac:dyDescent="0.2">
      <c r="A28" s="188" t="s">
        <v>72</v>
      </c>
      <c r="B28" s="189" t="s">
        <v>121</v>
      </c>
      <c r="C28" s="190" t="s">
        <v>122</v>
      </c>
      <c r="D28" s="191"/>
      <c r="E28" s="192"/>
      <c r="F28" s="192"/>
      <c r="G28" s="193"/>
      <c r="H28" s="194"/>
      <c r="I28" s="194"/>
      <c r="O28" s="195">
        <v>1</v>
      </c>
    </row>
    <row r="29" spans="1:104" x14ac:dyDescent="0.2">
      <c r="A29" s="196">
        <v>15</v>
      </c>
      <c r="B29" s="197" t="s">
        <v>123</v>
      </c>
      <c r="C29" s="198" t="s">
        <v>124</v>
      </c>
      <c r="D29" s="199" t="s">
        <v>116</v>
      </c>
      <c r="E29" s="200">
        <v>8</v>
      </c>
      <c r="F29" s="200">
        <v>0</v>
      </c>
      <c r="G29" s="201">
        <f>E29*F29</f>
        <v>0</v>
      </c>
      <c r="O29" s="195">
        <v>2</v>
      </c>
      <c r="AA29" s="167">
        <v>1</v>
      </c>
      <c r="AB29" s="167">
        <v>3</v>
      </c>
      <c r="AC29" s="167">
        <v>3</v>
      </c>
      <c r="AZ29" s="167">
        <v>1</v>
      </c>
      <c r="BA29" s="167">
        <f>IF(AZ29=1,G29,0)</f>
        <v>0</v>
      </c>
      <c r="BB29" s="167">
        <f>IF(AZ29=2,G29,0)</f>
        <v>0</v>
      </c>
      <c r="BC29" s="167">
        <f>IF(AZ29=3,G29,0)</f>
        <v>0</v>
      </c>
      <c r="BD29" s="167">
        <f>IF(AZ29=4,G29,0)</f>
        <v>0</v>
      </c>
      <c r="BE29" s="167">
        <f>IF(AZ29=5,G29,0)</f>
        <v>0</v>
      </c>
      <c r="CA29" s="195">
        <v>1</v>
      </c>
      <c r="CB29" s="195">
        <v>3</v>
      </c>
      <c r="CZ29" s="167">
        <v>0</v>
      </c>
    </row>
    <row r="30" spans="1:104" x14ac:dyDescent="0.2">
      <c r="A30" s="202"/>
      <c r="B30" s="203"/>
      <c r="C30" s="204" t="s">
        <v>125</v>
      </c>
      <c r="D30" s="205"/>
      <c r="E30" s="205"/>
      <c r="F30" s="205"/>
      <c r="G30" s="206"/>
      <c r="L30" s="207" t="s">
        <v>125</v>
      </c>
      <c r="O30" s="195">
        <v>3</v>
      </c>
    </row>
    <row r="31" spans="1:104" x14ac:dyDescent="0.2">
      <c r="A31" s="202"/>
      <c r="B31" s="208"/>
      <c r="C31" s="209" t="s">
        <v>126</v>
      </c>
      <c r="D31" s="210"/>
      <c r="E31" s="211">
        <v>8</v>
      </c>
      <c r="F31" s="212"/>
      <c r="G31" s="213"/>
      <c r="M31" s="207" t="s">
        <v>126</v>
      </c>
      <c r="O31" s="195"/>
    </row>
    <row r="32" spans="1:104" x14ac:dyDescent="0.2">
      <c r="A32" s="196">
        <v>16</v>
      </c>
      <c r="B32" s="197" t="s">
        <v>127</v>
      </c>
      <c r="C32" s="198" t="s">
        <v>128</v>
      </c>
      <c r="D32" s="199" t="s">
        <v>116</v>
      </c>
      <c r="E32" s="200">
        <v>673.25</v>
      </c>
      <c r="F32" s="200">
        <v>0</v>
      </c>
      <c r="G32" s="201">
        <f>E32*F32</f>
        <v>0</v>
      </c>
      <c r="O32" s="195">
        <v>2</v>
      </c>
      <c r="AA32" s="167">
        <v>1</v>
      </c>
      <c r="AB32" s="167">
        <v>3</v>
      </c>
      <c r="AC32" s="167">
        <v>3</v>
      </c>
      <c r="AZ32" s="167">
        <v>1</v>
      </c>
      <c r="BA32" s="167">
        <f>IF(AZ32=1,G32,0)</f>
        <v>0</v>
      </c>
      <c r="BB32" s="167">
        <f>IF(AZ32=2,G32,0)</f>
        <v>0</v>
      </c>
      <c r="BC32" s="167">
        <f>IF(AZ32=3,G32,0)</f>
        <v>0</v>
      </c>
      <c r="BD32" s="167">
        <f>IF(AZ32=4,G32,0)</f>
        <v>0</v>
      </c>
      <c r="BE32" s="167">
        <f>IF(AZ32=5,G32,0)</f>
        <v>0</v>
      </c>
      <c r="CA32" s="195">
        <v>1</v>
      </c>
      <c r="CB32" s="195">
        <v>3</v>
      </c>
      <c r="CZ32" s="167">
        <v>0</v>
      </c>
    </row>
    <row r="33" spans="1:104" x14ac:dyDescent="0.2">
      <c r="A33" s="202"/>
      <c r="B33" s="208"/>
      <c r="C33" s="209" t="s">
        <v>129</v>
      </c>
      <c r="D33" s="210"/>
      <c r="E33" s="211">
        <v>673.25</v>
      </c>
      <c r="F33" s="212"/>
      <c r="G33" s="213"/>
      <c r="M33" s="207" t="s">
        <v>129</v>
      </c>
      <c r="O33" s="195"/>
    </row>
    <row r="34" spans="1:104" x14ac:dyDescent="0.2">
      <c r="A34" s="196">
        <v>17</v>
      </c>
      <c r="B34" s="197" t="s">
        <v>130</v>
      </c>
      <c r="C34" s="198" t="s">
        <v>131</v>
      </c>
      <c r="D34" s="199" t="s">
        <v>116</v>
      </c>
      <c r="E34" s="200">
        <v>4712.75</v>
      </c>
      <c r="F34" s="200">
        <v>0</v>
      </c>
      <c r="G34" s="201">
        <f>E34*F34</f>
        <v>0</v>
      </c>
      <c r="O34" s="195">
        <v>2</v>
      </c>
      <c r="AA34" s="167">
        <v>1</v>
      </c>
      <c r="AB34" s="167">
        <v>3</v>
      </c>
      <c r="AC34" s="167">
        <v>3</v>
      </c>
      <c r="AZ34" s="167">
        <v>1</v>
      </c>
      <c r="BA34" s="167">
        <f>IF(AZ34=1,G34,0)</f>
        <v>0</v>
      </c>
      <c r="BB34" s="167">
        <f>IF(AZ34=2,G34,0)</f>
        <v>0</v>
      </c>
      <c r="BC34" s="167">
        <f>IF(AZ34=3,G34,0)</f>
        <v>0</v>
      </c>
      <c r="BD34" s="167">
        <f>IF(AZ34=4,G34,0)</f>
        <v>0</v>
      </c>
      <c r="BE34" s="167">
        <f>IF(AZ34=5,G34,0)</f>
        <v>0</v>
      </c>
      <c r="CA34" s="195">
        <v>1</v>
      </c>
      <c r="CB34" s="195">
        <v>3</v>
      </c>
      <c r="CZ34" s="167">
        <v>0</v>
      </c>
    </row>
    <row r="35" spans="1:104" x14ac:dyDescent="0.2">
      <c r="A35" s="202"/>
      <c r="B35" s="208"/>
      <c r="C35" s="209" t="s">
        <v>132</v>
      </c>
      <c r="D35" s="210"/>
      <c r="E35" s="211">
        <v>4712.75</v>
      </c>
      <c r="F35" s="212"/>
      <c r="G35" s="213"/>
      <c r="M35" s="207" t="s">
        <v>132</v>
      </c>
      <c r="O35" s="195"/>
    </row>
    <row r="36" spans="1:104" x14ac:dyDescent="0.2">
      <c r="A36" s="196">
        <v>18</v>
      </c>
      <c r="B36" s="197" t="s">
        <v>133</v>
      </c>
      <c r="C36" s="198" t="s">
        <v>134</v>
      </c>
      <c r="D36" s="199" t="s">
        <v>116</v>
      </c>
      <c r="E36" s="200">
        <v>2.0499999999999998</v>
      </c>
      <c r="F36" s="200">
        <v>0</v>
      </c>
      <c r="G36" s="201">
        <f>E36*F36</f>
        <v>0</v>
      </c>
      <c r="O36" s="195">
        <v>2</v>
      </c>
      <c r="AA36" s="167">
        <v>1</v>
      </c>
      <c r="AB36" s="167">
        <v>3</v>
      </c>
      <c r="AC36" s="167">
        <v>3</v>
      </c>
      <c r="AZ36" s="167">
        <v>1</v>
      </c>
      <c r="BA36" s="167">
        <f>IF(AZ36=1,G36,0)</f>
        <v>0</v>
      </c>
      <c r="BB36" s="167">
        <f>IF(AZ36=2,G36,0)</f>
        <v>0</v>
      </c>
      <c r="BC36" s="167">
        <f>IF(AZ36=3,G36,0)</f>
        <v>0</v>
      </c>
      <c r="BD36" s="167">
        <f>IF(AZ36=4,G36,0)</f>
        <v>0</v>
      </c>
      <c r="BE36" s="167">
        <f>IF(AZ36=5,G36,0)</f>
        <v>0</v>
      </c>
      <c r="CA36" s="195">
        <v>1</v>
      </c>
      <c r="CB36" s="195">
        <v>3</v>
      </c>
      <c r="CZ36" s="167">
        <v>0</v>
      </c>
    </row>
    <row r="37" spans="1:104" x14ac:dyDescent="0.2">
      <c r="A37" s="202"/>
      <c r="B37" s="208"/>
      <c r="C37" s="209" t="s">
        <v>135</v>
      </c>
      <c r="D37" s="210"/>
      <c r="E37" s="211">
        <v>2.0499999999999998</v>
      </c>
      <c r="F37" s="212"/>
      <c r="G37" s="213"/>
      <c r="M37" s="207" t="s">
        <v>135</v>
      </c>
      <c r="O37" s="195"/>
    </row>
    <row r="38" spans="1:104" x14ac:dyDescent="0.2">
      <c r="A38" s="196">
        <v>19</v>
      </c>
      <c r="B38" s="197" t="s">
        <v>136</v>
      </c>
      <c r="C38" s="198" t="s">
        <v>137</v>
      </c>
      <c r="D38" s="199" t="s">
        <v>116</v>
      </c>
      <c r="E38" s="200">
        <v>1.05</v>
      </c>
      <c r="F38" s="200">
        <v>0</v>
      </c>
      <c r="G38" s="201">
        <f>E38*F38</f>
        <v>0</v>
      </c>
      <c r="O38" s="195">
        <v>2</v>
      </c>
      <c r="AA38" s="167">
        <v>1</v>
      </c>
      <c r="AB38" s="167">
        <v>3</v>
      </c>
      <c r="AC38" s="167">
        <v>3</v>
      </c>
      <c r="AZ38" s="167">
        <v>1</v>
      </c>
      <c r="BA38" s="167">
        <f>IF(AZ38=1,G38,0)</f>
        <v>0</v>
      </c>
      <c r="BB38" s="167">
        <f>IF(AZ38=2,G38,0)</f>
        <v>0</v>
      </c>
      <c r="BC38" s="167">
        <f>IF(AZ38=3,G38,0)</f>
        <v>0</v>
      </c>
      <c r="BD38" s="167">
        <f>IF(AZ38=4,G38,0)</f>
        <v>0</v>
      </c>
      <c r="BE38" s="167">
        <f>IF(AZ38=5,G38,0)</f>
        <v>0</v>
      </c>
      <c r="CA38" s="195">
        <v>1</v>
      </c>
      <c r="CB38" s="195">
        <v>3</v>
      </c>
      <c r="CZ38" s="167">
        <v>0</v>
      </c>
    </row>
    <row r="39" spans="1:104" x14ac:dyDescent="0.2">
      <c r="A39" s="202"/>
      <c r="B39" s="208"/>
      <c r="C39" s="209" t="s">
        <v>138</v>
      </c>
      <c r="D39" s="210"/>
      <c r="E39" s="211">
        <v>1.05</v>
      </c>
      <c r="F39" s="212"/>
      <c r="G39" s="213"/>
      <c r="M39" s="207" t="s">
        <v>138</v>
      </c>
      <c r="O39" s="195"/>
    </row>
    <row r="40" spans="1:104" x14ac:dyDescent="0.2">
      <c r="A40" s="196">
        <v>20</v>
      </c>
      <c r="B40" s="197" t="s">
        <v>139</v>
      </c>
      <c r="C40" s="198" t="s">
        <v>140</v>
      </c>
      <c r="D40" s="199" t="s">
        <v>116</v>
      </c>
      <c r="E40" s="200">
        <v>770</v>
      </c>
      <c r="F40" s="200">
        <v>0</v>
      </c>
      <c r="G40" s="201">
        <f>E40*F40</f>
        <v>0</v>
      </c>
      <c r="O40" s="195">
        <v>2</v>
      </c>
      <c r="AA40" s="167">
        <v>1</v>
      </c>
      <c r="AB40" s="167">
        <v>3</v>
      </c>
      <c r="AC40" s="167">
        <v>3</v>
      </c>
      <c r="AZ40" s="167">
        <v>1</v>
      </c>
      <c r="BA40" s="167">
        <f>IF(AZ40=1,G40,0)</f>
        <v>0</v>
      </c>
      <c r="BB40" s="167">
        <f>IF(AZ40=2,G40,0)</f>
        <v>0</v>
      </c>
      <c r="BC40" s="167">
        <f>IF(AZ40=3,G40,0)</f>
        <v>0</v>
      </c>
      <c r="BD40" s="167">
        <f>IF(AZ40=4,G40,0)</f>
        <v>0</v>
      </c>
      <c r="BE40" s="167">
        <f>IF(AZ40=5,G40,0)</f>
        <v>0</v>
      </c>
      <c r="CA40" s="195">
        <v>1</v>
      </c>
      <c r="CB40" s="195">
        <v>3</v>
      </c>
      <c r="CZ40" s="167">
        <v>0</v>
      </c>
    </row>
    <row r="41" spans="1:104" x14ac:dyDescent="0.2">
      <c r="A41" s="202"/>
      <c r="B41" s="208"/>
      <c r="C41" s="209" t="s">
        <v>141</v>
      </c>
      <c r="D41" s="210"/>
      <c r="E41" s="211">
        <v>670</v>
      </c>
      <c r="F41" s="212"/>
      <c r="G41" s="213"/>
      <c r="M41" s="207" t="s">
        <v>141</v>
      </c>
      <c r="O41" s="195"/>
    </row>
    <row r="42" spans="1:104" x14ac:dyDescent="0.2">
      <c r="A42" s="202"/>
      <c r="B42" s="208"/>
      <c r="C42" s="209" t="s">
        <v>142</v>
      </c>
      <c r="D42" s="210"/>
      <c r="E42" s="211">
        <v>45</v>
      </c>
      <c r="F42" s="212"/>
      <c r="G42" s="213"/>
      <c r="M42" s="207" t="s">
        <v>142</v>
      </c>
      <c r="O42" s="195"/>
    </row>
    <row r="43" spans="1:104" x14ac:dyDescent="0.2">
      <c r="A43" s="202"/>
      <c r="B43" s="208"/>
      <c r="C43" s="209" t="s">
        <v>143</v>
      </c>
      <c r="D43" s="210"/>
      <c r="E43" s="211">
        <v>55</v>
      </c>
      <c r="F43" s="212"/>
      <c r="G43" s="213"/>
      <c r="M43" s="207" t="s">
        <v>143</v>
      </c>
      <c r="O43" s="195"/>
    </row>
    <row r="44" spans="1:104" x14ac:dyDescent="0.2">
      <c r="A44" s="196">
        <v>21</v>
      </c>
      <c r="B44" s="197" t="s">
        <v>144</v>
      </c>
      <c r="C44" s="198" t="s">
        <v>145</v>
      </c>
      <c r="D44" s="199" t="s">
        <v>116</v>
      </c>
      <c r="E44" s="200">
        <v>0.1</v>
      </c>
      <c r="F44" s="200">
        <v>0</v>
      </c>
      <c r="G44" s="201">
        <f>E44*F44</f>
        <v>0</v>
      </c>
      <c r="O44" s="195">
        <v>2</v>
      </c>
      <c r="AA44" s="167">
        <v>1</v>
      </c>
      <c r="AB44" s="167">
        <v>3</v>
      </c>
      <c r="AC44" s="167">
        <v>3</v>
      </c>
      <c r="AZ44" s="167">
        <v>1</v>
      </c>
      <c r="BA44" s="167">
        <f>IF(AZ44=1,G44,0)</f>
        <v>0</v>
      </c>
      <c r="BB44" s="167">
        <f>IF(AZ44=2,G44,0)</f>
        <v>0</v>
      </c>
      <c r="BC44" s="167">
        <f>IF(AZ44=3,G44,0)</f>
        <v>0</v>
      </c>
      <c r="BD44" s="167">
        <f>IF(AZ44=4,G44,0)</f>
        <v>0</v>
      </c>
      <c r="BE44" s="167">
        <f>IF(AZ44=5,G44,0)</f>
        <v>0</v>
      </c>
      <c r="CA44" s="195">
        <v>1</v>
      </c>
      <c r="CB44" s="195">
        <v>3</v>
      </c>
      <c r="CZ44" s="167">
        <v>0</v>
      </c>
    </row>
    <row r="45" spans="1:104" x14ac:dyDescent="0.2">
      <c r="A45" s="196">
        <v>22</v>
      </c>
      <c r="B45" s="197" t="s">
        <v>146</v>
      </c>
      <c r="C45" s="198" t="s">
        <v>147</v>
      </c>
      <c r="D45" s="199" t="s">
        <v>116</v>
      </c>
      <c r="E45" s="200">
        <v>2</v>
      </c>
      <c r="F45" s="200">
        <v>0</v>
      </c>
      <c r="G45" s="201">
        <f>E45*F45</f>
        <v>0</v>
      </c>
      <c r="O45" s="195">
        <v>2</v>
      </c>
      <c r="AA45" s="167">
        <v>1</v>
      </c>
      <c r="AB45" s="167">
        <v>3</v>
      </c>
      <c r="AC45" s="167">
        <v>3</v>
      </c>
      <c r="AZ45" s="167">
        <v>1</v>
      </c>
      <c r="BA45" s="167">
        <f>IF(AZ45=1,G45,0)</f>
        <v>0</v>
      </c>
      <c r="BB45" s="167">
        <f>IF(AZ45=2,G45,0)</f>
        <v>0</v>
      </c>
      <c r="BC45" s="167">
        <f>IF(AZ45=3,G45,0)</f>
        <v>0</v>
      </c>
      <c r="BD45" s="167">
        <f>IF(AZ45=4,G45,0)</f>
        <v>0</v>
      </c>
      <c r="BE45" s="167">
        <f>IF(AZ45=5,G45,0)</f>
        <v>0</v>
      </c>
      <c r="CA45" s="195">
        <v>1</v>
      </c>
      <c r="CB45" s="195">
        <v>3</v>
      </c>
      <c r="CZ45" s="167">
        <v>0</v>
      </c>
    </row>
    <row r="46" spans="1:104" x14ac:dyDescent="0.2">
      <c r="A46" s="202"/>
      <c r="B46" s="208"/>
      <c r="C46" s="209" t="s">
        <v>148</v>
      </c>
      <c r="D46" s="210"/>
      <c r="E46" s="211">
        <v>2</v>
      </c>
      <c r="F46" s="212"/>
      <c r="G46" s="213"/>
      <c r="M46" s="234">
        <v>44842</v>
      </c>
      <c r="O46" s="195"/>
    </row>
    <row r="47" spans="1:104" x14ac:dyDescent="0.2">
      <c r="A47" s="196">
        <v>23</v>
      </c>
      <c r="B47" s="197" t="s">
        <v>149</v>
      </c>
      <c r="C47" s="198" t="s">
        <v>150</v>
      </c>
      <c r="D47" s="199" t="s">
        <v>116</v>
      </c>
      <c r="E47" s="200">
        <v>0.05</v>
      </c>
      <c r="F47" s="200">
        <v>0</v>
      </c>
      <c r="G47" s="201">
        <f>E47*F47</f>
        <v>0</v>
      </c>
      <c r="O47" s="195">
        <v>2</v>
      </c>
      <c r="AA47" s="167">
        <v>1</v>
      </c>
      <c r="AB47" s="167">
        <v>3</v>
      </c>
      <c r="AC47" s="167">
        <v>3</v>
      </c>
      <c r="AZ47" s="167">
        <v>1</v>
      </c>
      <c r="BA47" s="167">
        <f>IF(AZ47=1,G47,0)</f>
        <v>0</v>
      </c>
      <c r="BB47" s="167">
        <f>IF(AZ47=2,G47,0)</f>
        <v>0</v>
      </c>
      <c r="BC47" s="167">
        <f>IF(AZ47=3,G47,0)</f>
        <v>0</v>
      </c>
      <c r="BD47" s="167">
        <f>IF(AZ47=4,G47,0)</f>
        <v>0</v>
      </c>
      <c r="BE47" s="167">
        <f>IF(AZ47=5,G47,0)</f>
        <v>0</v>
      </c>
      <c r="CA47" s="195">
        <v>1</v>
      </c>
      <c r="CB47" s="195">
        <v>3</v>
      </c>
      <c r="CZ47" s="167">
        <v>0</v>
      </c>
    </row>
    <row r="48" spans="1:104" x14ac:dyDescent="0.2">
      <c r="A48" s="214"/>
      <c r="B48" s="215" t="s">
        <v>75</v>
      </c>
      <c r="C48" s="216" t="str">
        <f>CONCATENATE(B28," ",C28)</f>
        <v>97 Prorážení otvorů</v>
      </c>
      <c r="D48" s="217"/>
      <c r="E48" s="218"/>
      <c r="F48" s="219"/>
      <c r="G48" s="220">
        <f>SUM(G28:G47)</f>
        <v>0</v>
      </c>
      <c r="O48" s="195">
        <v>4</v>
      </c>
      <c r="BA48" s="221">
        <f>SUM(BA28:BA47)</f>
        <v>0</v>
      </c>
      <c r="BB48" s="221">
        <f>SUM(BB28:BB47)</f>
        <v>0</v>
      </c>
      <c r="BC48" s="221">
        <f>SUM(BC28:BC47)</f>
        <v>0</v>
      </c>
      <c r="BD48" s="221">
        <f>SUM(BD28:BD47)</f>
        <v>0</v>
      </c>
      <c r="BE48" s="221">
        <f>SUM(BE28:BE47)</f>
        <v>0</v>
      </c>
    </row>
    <row r="49" spans="1:104" x14ac:dyDescent="0.2">
      <c r="A49" s="188" t="s">
        <v>72</v>
      </c>
      <c r="B49" s="189" t="s">
        <v>151</v>
      </c>
      <c r="C49" s="190" t="s">
        <v>81</v>
      </c>
      <c r="D49" s="191"/>
      <c r="E49" s="192"/>
      <c r="F49" s="192"/>
      <c r="G49" s="193"/>
      <c r="H49" s="194"/>
      <c r="I49" s="194"/>
      <c r="O49" s="195">
        <v>1</v>
      </c>
    </row>
    <row r="50" spans="1:104" x14ac:dyDescent="0.2">
      <c r="A50" s="196">
        <v>24</v>
      </c>
      <c r="B50" s="197" t="s">
        <v>152</v>
      </c>
      <c r="C50" s="198" t="s">
        <v>153</v>
      </c>
      <c r="D50" s="199" t="s">
        <v>94</v>
      </c>
      <c r="E50" s="200">
        <v>2378</v>
      </c>
      <c r="F50" s="200">
        <v>0</v>
      </c>
      <c r="G50" s="201">
        <f>E50*F50</f>
        <v>0</v>
      </c>
      <c r="O50" s="195">
        <v>2</v>
      </c>
      <c r="AA50" s="167">
        <v>1</v>
      </c>
      <c r="AB50" s="167">
        <v>1</v>
      </c>
      <c r="AC50" s="167">
        <v>1</v>
      </c>
      <c r="AZ50" s="167">
        <v>1</v>
      </c>
      <c r="BA50" s="167">
        <f>IF(AZ50=1,G50,0)</f>
        <v>0</v>
      </c>
      <c r="BB50" s="167">
        <f>IF(AZ50=2,G50,0)</f>
        <v>0</v>
      </c>
      <c r="BC50" s="167">
        <f>IF(AZ50=3,G50,0)</f>
        <v>0</v>
      </c>
      <c r="BD50" s="167">
        <f>IF(AZ50=4,G50,0)</f>
        <v>0</v>
      </c>
      <c r="BE50" s="167">
        <f>IF(AZ50=5,G50,0)</f>
        <v>0</v>
      </c>
      <c r="CA50" s="195">
        <v>1</v>
      </c>
      <c r="CB50" s="195">
        <v>1</v>
      </c>
      <c r="CZ50" s="167">
        <v>8.9999999999999998E-4</v>
      </c>
    </row>
    <row r="51" spans="1:104" x14ac:dyDescent="0.2">
      <c r="A51" s="202"/>
      <c r="B51" s="208"/>
      <c r="C51" s="209" t="s">
        <v>154</v>
      </c>
      <c r="D51" s="210"/>
      <c r="E51" s="211">
        <v>2328</v>
      </c>
      <c r="F51" s="212"/>
      <c r="G51" s="213"/>
      <c r="M51" s="207" t="s">
        <v>154</v>
      </c>
      <c r="O51" s="195"/>
    </row>
    <row r="52" spans="1:104" x14ac:dyDescent="0.2">
      <c r="A52" s="202"/>
      <c r="B52" s="208"/>
      <c r="C52" s="209" t="s">
        <v>155</v>
      </c>
      <c r="D52" s="210"/>
      <c r="E52" s="211">
        <v>25</v>
      </c>
      <c r="F52" s="212"/>
      <c r="G52" s="213"/>
      <c r="M52" s="207" t="s">
        <v>155</v>
      </c>
      <c r="O52" s="195"/>
    </row>
    <row r="53" spans="1:104" x14ac:dyDescent="0.2">
      <c r="A53" s="202"/>
      <c r="B53" s="208"/>
      <c r="C53" s="209" t="s">
        <v>156</v>
      </c>
      <c r="D53" s="210"/>
      <c r="E53" s="211">
        <v>25</v>
      </c>
      <c r="F53" s="212"/>
      <c r="G53" s="213"/>
      <c r="M53" s="207" t="s">
        <v>156</v>
      </c>
      <c r="O53" s="195"/>
    </row>
    <row r="54" spans="1:104" x14ac:dyDescent="0.2">
      <c r="A54" s="214"/>
      <c r="B54" s="215" t="s">
        <v>75</v>
      </c>
      <c r="C54" s="216" t="str">
        <f>CONCATENATE(B49," ",C49)</f>
        <v>98 Demolice</v>
      </c>
      <c r="D54" s="217"/>
      <c r="E54" s="218"/>
      <c r="F54" s="219"/>
      <c r="G54" s="220">
        <f>SUM(G49:G53)</f>
        <v>0</v>
      </c>
      <c r="O54" s="195">
        <v>4</v>
      </c>
      <c r="BA54" s="221">
        <f>SUM(BA49:BA53)</f>
        <v>0</v>
      </c>
      <c r="BB54" s="221">
        <f>SUM(BB49:BB53)</f>
        <v>0</v>
      </c>
      <c r="BC54" s="221">
        <f>SUM(BC49:BC53)</f>
        <v>0</v>
      </c>
      <c r="BD54" s="221">
        <f>SUM(BD49:BD53)</f>
        <v>0</v>
      </c>
      <c r="BE54" s="221">
        <f>SUM(BE49:BE53)</f>
        <v>0</v>
      </c>
    </row>
    <row r="55" spans="1:104" x14ac:dyDescent="0.2">
      <c r="A55" s="188" t="s">
        <v>72</v>
      </c>
      <c r="B55" s="189" t="s">
        <v>157</v>
      </c>
      <c r="C55" s="190" t="s">
        <v>158</v>
      </c>
      <c r="D55" s="191"/>
      <c r="E55" s="192"/>
      <c r="F55" s="192"/>
      <c r="G55" s="193"/>
      <c r="H55" s="194"/>
      <c r="I55" s="194"/>
      <c r="O55" s="195">
        <v>1</v>
      </c>
    </row>
    <row r="56" spans="1:104" x14ac:dyDescent="0.2">
      <c r="A56" s="196">
        <v>25</v>
      </c>
      <c r="B56" s="197" t="s">
        <v>159</v>
      </c>
      <c r="C56" s="198" t="s">
        <v>160</v>
      </c>
      <c r="D56" s="199" t="s">
        <v>116</v>
      </c>
      <c r="E56" s="200">
        <v>2.14025</v>
      </c>
      <c r="F56" s="200">
        <v>0</v>
      </c>
      <c r="G56" s="201">
        <f>E56*F56</f>
        <v>0</v>
      </c>
      <c r="O56" s="195">
        <v>2</v>
      </c>
      <c r="AA56" s="167">
        <v>7</v>
      </c>
      <c r="AB56" s="167">
        <v>1</v>
      </c>
      <c r="AC56" s="167">
        <v>2</v>
      </c>
      <c r="AZ56" s="167">
        <v>1</v>
      </c>
      <c r="BA56" s="167">
        <f>IF(AZ56=1,G56,0)</f>
        <v>0</v>
      </c>
      <c r="BB56" s="167">
        <f>IF(AZ56=2,G56,0)</f>
        <v>0</v>
      </c>
      <c r="BC56" s="167">
        <f>IF(AZ56=3,G56,0)</f>
        <v>0</v>
      </c>
      <c r="BD56" s="167">
        <f>IF(AZ56=4,G56,0)</f>
        <v>0</v>
      </c>
      <c r="BE56" s="167">
        <f>IF(AZ56=5,G56,0)</f>
        <v>0</v>
      </c>
      <c r="CA56" s="195">
        <v>7</v>
      </c>
      <c r="CB56" s="195">
        <v>1</v>
      </c>
      <c r="CZ56" s="167">
        <v>0</v>
      </c>
    </row>
    <row r="57" spans="1:104" x14ac:dyDescent="0.2">
      <c r="A57" s="214"/>
      <c r="B57" s="215" t="s">
        <v>75</v>
      </c>
      <c r="C57" s="216" t="str">
        <f>CONCATENATE(B55," ",C55)</f>
        <v>99 Staveništní přesun hmot</v>
      </c>
      <c r="D57" s="217"/>
      <c r="E57" s="218"/>
      <c r="F57" s="219"/>
      <c r="G57" s="220">
        <f>SUM(G55:G56)</f>
        <v>0</v>
      </c>
      <c r="O57" s="195">
        <v>4</v>
      </c>
      <c r="BA57" s="221">
        <f>SUM(BA55:BA56)</f>
        <v>0</v>
      </c>
      <c r="BB57" s="221">
        <f>SUM(BB55:BB56)</f>
        <v>0</v>
      </c>
      <c r="BC57" s="221">
        <f>SUM(BC55:BC56)</f>
        <v>0</v>
      </c>
      <c r="BD57" s="221">
        <f>SUM(BD55:BD56)</f>
        <v>0</v>
      </c>
      <c r="BE57" s="221">
        <f>SUM(BE55:BE56)</f>
        <v>0</v>
      </c>
    </row>
    <row r="58" spans="1:104" x14ac:dyDescent="0.2">
      <c r="A58" s="188" t="s">
        <v>72</v>
      </c>
      <c r="B58" s="189" t="s">
        <v>161</v>
      </c>
      <c r="C58" s="190" t="s">
        <v>162</v>
      </c>
      <c r="D58" s="191"/>
      <c r="E58" s="192"/>
      <c r="F58" s="192"/>
      <c r="G58" s="193"/>
      <c r="H58" s="194"/>
      <c r="I58" s="194"/>
      <c r="O58" s="195">
        <v>1</v>
      </c>
    </row>
    <row r="59" spans="1:104" ht="22.5" x14ac:dyDescent="0.2">
      <c r="A59" s="196">
        <v>26</v>
      </c>
      <c r="B59" s="197" t="s">
        <v>163</v>
      </c>
      <c r="C59" s="198" t="s">
        <v>164</v>
      </c>
      <c r="D59" s="199" t="s">
        <v>165</v>
      </c>
      <c r="E59" s="200">
        <v>1</v>
      </c>
      <c r="F59" s="200">
        <v>0</v>
      </c>
      <c r="G59" s="201">
        <f>E59*F59</f>
        <v>0</v>
      </c>
      <c r="O59" s="195">
        <v>2</v>
      </c>
      <c r="AA59" s="167">
        <v>12</v>
      </c>
      <c r="AB59" s="167">
        <v>0</v>
      </c>
      <c r="AC59" s="167">
        <v>15</v>
      </c>
      <c r="AZ59" s="167">
        <v>2</v>
      </c>
      <c r="BA59" s="167">
        <f>IF(AZ59=1,G59,0)</f>
        <v>0</v>
      </c>
      <c r="BB59" s="167">
        <f>IF(AZ59=2,G59,0)</f>
        <v>0</v>
      </c>
      <c r="BC59" s="167">
        <f>IF(AZ59=3,G59,0)</f>
        <v>0</v>
      </c>
      <c r="BD59" s="167">
        <f>IF(AZ59=4,G59,0)</f>
        <v>0</v>
      </c>
      <c r="BE59" s="167">
        <f>IF(AZ59=5,G59,0)</f>
        <v>0</v>
      </c>
      <c r="CA59" s="195">
        <v>12</v>
      </c>
      <c r="CB59" s="195">
        <v>0</v>
      </c>
      <c r="CZ59" s="167">
        <v>0</v>
      </c>
    </row>
    <row r="60" spans="1:104" ht="22.5" x14ac:dyDescent="0.2">
      <c r="A60" s="196">
        <v>27</v>
      </c>
      <c r="B60" s="197" t="s">
        <v>166</v>
      </c>
      <c r="C60" s="198" t="s">
        <v>167</v>
      </c>
      <c r="D60" s="199" t="s">
        <v>165</v>
      </c>
      <c r="E60" s="200">
        <v>1</v>
      </c>
      <c r="F60" s="200">
        <v>0</v>
      </c>
      <c r="G60" s="201">
        <f>E60*F60</f>
        <v>0</v>
      </c>
      <c r="O60" s="195">
        <v>2</v>
      </c>
      <c r="AA60" s="167">
        <v>12</v>
      </c>
      <c r="AB60" s="167">
        <v>0</v>
      </c>
      <c r="AC60" s="167">
        <v>16</v>
      </c>
      <c r="AZ60" s="167">
        <v>2</v>
      </c>
      <c r="BA60" s="167">
        <f>IF(AZ60=1,G60,0)</f>
        <v>0</v>
      </c>
      <c r="BB60" s="167">
        <f>IF(AZ60=2,G60,0)</f>
        <v>0</v>
      </c>
      <c r="BC60" s="167">
        <f>IF(AZ60=3,G60,0)</f>
        <v>0</v>
      </c>
      <c r="BD60" s="167">
        <f>IF(AZ60=4,G60,0)</f>
        <v>0</v>
      </c>
      <c r="BE60" s="167">
        <f>IF(AZ60=5,G60,0)</f>
        <v>0</v>
      </c>
      <c r="CA60" s="195">
        <v>12</v>
      </c>
      <c r="CB60" s="195">
        <v>0</v>
      </c>
      <c r="CZ60" s="167">
        <v>0</v>
      </c>
    </row>
    <row r="61" spans="1:104" ht="22.5" x14ac:dyDescent="0.2">
      <c r="A61" s="196">
        <v>28</v>
      </c>
      <c r="B61" s="197" t="s">
        <v>168</v>
      </c>
      <c r="C61" s="198" t="s">
        <v>169</v>
      </c>
      <c r="D61" s="199" t="s">
        <v>165</v>
      </c>
      <c r="E61" s="200">
        <v>1</v>
      </c>
      <c r="F61" s="200">
        <v>0</v>
      </c>
      <c r="G61" s="201">
        <f>E61*F61</f>
        <v>0</v>
      </c>
      <c r="O61" s="195">
        <v>2</v>
      </c>
      <c r="AA61" s="167">
        <v>12</v>
      </c>
      <c r="AB61" s="167">
        <v>0</v>
      </c>
      <c r="AC61" s="167">
        <v>17</v>
      </c>
      <c r="AZ61" s="167">
        <v>2</v>
      </c>
      <c r="BA61" s="167">
        <f>IF(AZ61=1,G61,0)</f>
        <v>0</v>
      </c>
      <c r="BB61" s="167">
        <f>IF(AZ61=2,G61,0)</f>
        <v>0</v>
      </c>
      <c r="BC61" s="167">
        <f>IF(AZ61=3,G61,0)</f>
        <v>0</v>
      </c>
      <c r="BD61" s="167">
        <f>IF(AZ61=4,G61,0)</f>
        <v>0</v>
      </c>
      <c r="BE61" s="167">
        <f>IF(AZ61=5,G61,0)</f>
        <v>0</v>
      </c>
      <c r="CA61" s="195">
        <v>12</v>
      </c>
      <c r="CB61" s="195">
        <v>0</v>
      </c>
      <c r="CZ61" s="167">
        <v>0</v>
      </c>
    </row>
    <row r="62" spans="1:104" ht="22.5" x14ac:dyDescent="0.2">
      <c r="A62" s="196">
        <v>29</v>
      </c>
      <c r="B62" s="197" t="s">
        <v>170</v>
      </c>
      <c r="C62" s="198" t="s">
        <v>171</v>
      </c>
      <c r="D62" s="199" t="s">
        <v>165</v>
      </c>
      <c r="E62" s="200">
        <v>1</v>
      </c>
      <c r="F62" s="200">
        <v>0</v>
      </c>
      <c r="G62" s="201">
        <f>E62*F62</f>
        <v>0</v>
      </c>
      <c r="O62" s="195">
        <v>2</v>
      </c>
      <c r="AA62" s="167">
        <v>12</v>
      </c>
      <c r="AB62" s="167">
        <v>0</v>
      </c>
      <c r="AC62" s="167">
        <v>14</v>
      </c>
      <c r="AZ62" s="167">
        <v>2</v>
      </c>
      <c r="BA62" s="167">
        <f>IF(AZ62=1,G62,0)</f>
        <v>0</v>
      </c>
      <c r="BB62" s="167">
        <f>IF(AZ62=2,G62,0)</f>
        <v>0</v>
      </c>
      <c r="BC62" s="167">
        <f>IF(AZ62=3,G62,0)</f>
        <v>0</v>
      </c>
      <c r="BD62" s="167">
        <f>IF(AZ62=4,G62,0)</f>
        <v>0</v>
      </c>
      <c r="BE62" s="167">
        <f>IF(AZ62=5,G62,0)</f>
        <v>0</v>
      </c>
      <c r="CA62" s="195">
        <v>12</v>
      </c>
      <c r="CB62" s="195">
        <v>0</v>
      </c>
      <c r="CZ62" s="167">
        <v>0</v>
      </c>
    </row>
    <row r="63" spans="1:104" ht="22.5" x14ac:dyDescent="0.2">
      <c r="A63" s="196">
        <v>30</v>
      </c>
      <c r="B63" s="197" t="s">
        <v>172</v>
      </c>
      <c r="C63" s="198" t="s">
        <v>173</v>
      </c>
      <c r="D63" s="199" t="s">
        <v>165</v>
      </c>
      <c r="E63" s="200">
        <v>1</v>
      </c>
      <c r="F63" s="200">
        <v>0</v>
      </c>
      <c r="G63" s="201">
        <f>E63*F63</f>
        <v>0</v>
      </c>
      <c r="O63" s="195">
        <v>2</v>
      </c>
      <c r="AA63" s="167">
        <v>12</v>
      </c>
      <c r="AB63" s="167">
        <v>0</v>
      </c>
      <c r="AC63" s="167">
        <v>18</v>
      </c>
      <c r="AZ63" s="167">
        <v>2</v>
      </c>
      <c r="BA63" s="167">
        <f>IF(AZ63=1,G63,0)</f>
        <v>0</v>
      </c>
      <c r="BB63" s="167">
        <f>IF(AZ63=2,G63,0)</f>
        <v>0</v>
      </c>
      <c r="BC63" s="167">
        <f>IF(AZ63=3,G63,0)</f>
        <v>0</v>
      </c>
      <c r="BD63" s="167">
        <f>IF(AZ63=4,G63,0)</f>
        <v>0</v>
      </c>
      <c r="BE63" s="167">
        <f>IF(AZ63=5,G63,0)</f>
        <v>0</v>
      </c>
      <c r="CA63" s="195">
        <v>12</v>
      </c>
      <c r="CB63" s="195">
        <v>0</v>
      </c>
      <c r="CZ63" s="167">
        <v>0</v>
      </c>
    </row>
    <row r="64" spans="1:104" ht="22.5" x14ac:dyDescent="0.2">
      <c r="A64" s="196">
        <v>31</v>
      </c>
      <c r="B64" s="197" t="s">
        <v>174</v>
      </c>
      <c r="C64" s="198" t="s">
        <v>175</v>
      </c>
      <c r="D64" s="199" t="s">
        <v>86</v>
      </c>
      <c r="E64" s="200">
        <v>102</v>
      </c>
      <c r="F64" s="200">
        <v>0</v>
      </c>
      <c r="G64" s="201">
        <f>E64*F64</f>
        <v>0</v>
      </c>
      <c r="O64" s="195">
        <v>2</v>
      </c>
      <c r="AA64" s="167">
        <v>12</v>
      </c>
      <c r="AB64" s="167">
        <v>0</v>
      </c>
      <c r="AC64" s="167">
        <v>23</v>
      </c>
      <c r="AZ64" s="167">
        <v>2</v>
      </c>
      <c r="BA64" s="167">
        <f>IF(AZ64=1,G64,0)</f>
        <v>0</v>
      </c>
      <c r="BB64" s="167">
        <f>IF(AZ64=2,G64,0)</f>
        <v>0</v>
      </c>
      <c r="BC64" s="167">
        <f>IF(AZ64=3,G64,0)</f>
        <v>0</v>
      </c>
      <c r="BD64" s="167">
        <f>IF(AZ64=4,G64,0)</f>
        <v>0</v>
      </c>
      <c r="BE64" s="167">
        <f>IF(AZ64=5,G64,0)</f>
        <v>0</v>
      </c>
      <c r="CA64" s="195">
        <v>12</v>
      </c>
      <c r="CB64" s="195">
        <v>0</v>
      </c>
      <c r="CZ64" s="167">
        <v>0</v>
      </c>
    </row>
    <row r="65" spans="1:104" x14ac:dyDescent="0.2">
      <c r="A65" s="202"/>
      <c r="B65" s="203"/>
      <c r="C65" s="204" t="s">
        <v>176</v>
      </c>
      <c r="D65" s="205"/>
      <c r="E65" s="205"/>
      <c r="F65" s="205"/>
      <c r="G65" s="206"/>
      <c r="L65" s="207" t="s">
        <v>176</v>
      </c>
      <c r="O65" s="195">
        <v>3</v>
      </c>
    </row>
    <row r="66" spans="1:104" x14ac:dyDescent="0.2">
      <c r="A66" s="202"/>
      <c r="B66" s="208"/>
      <c r="C66" s="209" t="s">
        <v>177</v>
      </c>
      <c r="D66" s="210"/>
      <c r="E66" s="211">
        <v>40</v>
      </c>
      <c r="F66" s="212"/>
      <c r="G66" s="213"/>
      <c r="M66" s="207" t="s">
        <v>177</v>
      </c>
      <c r="O66" s="195"/>
    </row>
    <row r="67" spans="1:104" x14ac:dyDescent="0.2">
      <c r="A67" s="202"/>
      <c r="B67" s="208"/>
      <c r="C67" s="209" t="s">
        <v>178</v>
      </c>
      <c r="D67" s="210"/>
      <c r="E67" s="211">
        <v>62</v>
      </c>
      <c r="F67" s="212"/>
      <c r="G67" s="213"/>
      <c r="M67" s="207" t="s">
        <v>178</v>
      </c>
      <c r="O67" s="195"/>
    </row>
    <row r="68" spans="1:104" ht="22.5" x14ac:dyDescent="0.2">
      <c r="A68" s="196">
        <v>32</v>
      </c>
      <c r="B68" s="197" t="s">
        <v>179</v>
      </c>
      <c r="C68" s="198" t="s">
        <v>180</v>
      </c>
      <c r="D68" s="199" t="s">
        <v>86</v>
      </c>
      <c r="E68" s="200">
        <v>8.8000000000000007</v>
      </c>
      <c r="F68" s="200">
        <v>0</v>
      </c>
      <c r="G68" s="201">
        <f>E68*F68</f>
        <v>0</v>
      </c>
      <c r="O68" s="195">
        <v>2</v>
      </c>
      <c r="AA68" s="167">
        <v>12</v>
      </c>
      <c r="AB68" s="167">
        <v>0</v>
      </c>
      <c r="AC68" s="167">
        <v>37</v>
      </c>
      <c r="AZ68" s="167">
        <v>2</v>
      </c>
      <c r="BA68" s="167">
        <f>IF(AZ68=1,G68,0)</f>
        <v>0</v>
      </c>
      <c r="BB68" s="167">
        <f>IF(AZ68=2,G68,0)</f>
        <v>0</v>
      </c>
      <c r="BC68" s="167">
        <f>IF(AZ68=3,G68,0)</f>
        <v>0</v>
      </c>
      <c r="BD68" s="167">
        <f>IF(AZ68=4,G68,0)</f>
        <v>0</v>
      </c>
      <c r="BE68" s="167">
        <f>IF(AZ68=5,G68,0)</f>
        <v>0</v>
      </c>
      <c r="CA68" s="195">
        <v>12</v>
      </c>
      <c r="CB68" s="195">
        <v>0</v>
      </c>
      <c r="CZ68" s="167">
        <v>0</v>
      </c>
    </row>
    <row r="69" spans="1:104" x14ac:dyDescent="0.2">
      <c r="A69" s="202"/>
      <c r="B69" s="203"/>
      <c r="C69" s="204" t="s">
        <v>181</v>
      </c>
      <c r="D69" s="205"/>
      <c r="E69" s="205"/>
      <c r="F69" s="205"/>
      <c r="G69" s="206"/>
      <c r="L69" s="207" t="s">
        <v>181</v>
      </c>
      <c r="O69" s="195">
        <v>3</v>
      </c>
    </row>
    <row r="70" spans="1:104" x14ac:dyDescent="0.2">
      <c r="A70" s="202"/>
      <c r="B70" s="208"/>
      <c r="C70" s="209" t="s">
        <v>182</v>
      </c>
      <c r="D70" s="210"/>
      <c r="E70" s="211">
        <v>8.8000000000000007</v>
      </c>
      <c r="F70" s="212"/>
      <c r="G70" s="213"/>
      <c r="M70" s="207" t="s">
        <v>182</v>
      </c>
      <c r="O70" s="195"/>
    </row>
    <row r="71" spans="1:104" x14ac:dyDescent="0.2">
      <c r="A71" s="214"/>
      <c r="B71" s="215" t="s">
        <v>75</v>
      </c>
      <c r="C71" s="216" t="str">
        <f>CONCATENATE(B58," ",C58)</f>
        <v>799 Ostatní</v>
      </c>
      <c r="D71" s="217"/>
      <c r="E71" s="218"/>
      <c r="F71" s="219"/>
      <c r="G71" s="220">
        <f>SUM(G58:G70)</f>
        <v>0</v>
      </c>
      <c r="O71" s="195">
        <v>4</v>
      </c>
      <c r="BA71" s="221">
        <f>SUM(BA58:BA70)</f>
        <v>0</v>
      </c>
      <c r="BB71" s="221">
        <f>SUM(BB58:BB70)</f>
        <v>0</v>
      </c>
      <c r="BC71" s="221">
        <f>SUM(BC58:BC70)</f>
        <v>0</v>
      </c>
      <c r="BD71" s="221">
        <f>SUM(BD58:BD70)</f>
        <v>0</v>
      </c>
      <c r="BE71" s="221">
        <f>SUM(BE58:BE70)</f>
        <v>0</v>
      </c>
    </row>
    <row r="72" spans="1:104" x14ac:dyDescent="0.2">
      <c r="A72" s="188" t="s">
        <v>72</v>
      </c>
      <c r="B72" s="189" t="s">
        <v>183</v>
      </c>
      <c r="C72" s="190" t="s">
        <v>184</v>
      </c>
      <c r="D72" s="191"/>
      <c r="E72" s="192"/>
      <c r="F72" s="192"/>
      <c r="G72" s="193"/>
      <c r="H72" s="194"/>
      <c r="I72" s="194"/>
      <c r="O72" s="195">
        <v>1</v>
      </c>
    </row>
    <row r="73" spans="1:104" ht="22.5" x14ac:dyDescent="0.2">
      <c r="A73" s="196">
        <v>33</v>
      </c>
      <c r="B73" s="197" t="s">
        <v>185</v>
      </c>
      <c r="C73" s="198" t="s">
        <v>186</v>
      </c>
      <c r="D73" s="199" t="s">
        <v>187</v>
      </c>
      <c r="E73" s="200">
        <v>1</v>
      </c>
      <c r="F73" s="200">
        <v>0</v>
      </c>
      <c r="G73" s="201">
        <f>E73*F73</f>
        <v>0</v>
      </c>
      <c r="O73" s="195">
        <v>2</v>
      </c>
      <c r="AA73" s="167">
        <v>12</v>
      </c>
      <c r="AB73" s="167">
        <v>0</v>
      </c>
      <c r="AC73" s="167">
        <v>22</v>
      </c>
      <c r="AZ73" s="167">
        <v>4</v>
      </c>
      <c r="BA73" s="167">
        <f>IF(AZ73=1,G73,0)</f>
        <v>0</v>
      </c>
      <c r="BB73" s="167">
        <f>IF(AZ73=2,G73,0)</f>
        <v>0</v>
      </c>
      <c r="BC73" s="167">
        <f>IF(AZ73=3,G73,0)</f>
        <v>0</v>
      </c>
      <c r="BD73" s="167">
        <f>IF(AZ73=4,G73,0)</f>
        <v>0</v>
      </c>
      <c r="BE73" s="167">
        <f>IF(AZ73=5,G73,0)</f>
        <v>0</v>
      </c>
      <c r="CA73" s="195">
        <v>12</v>
      </c>
      <c r="CB73" s="195">
        <v>0</v>
      </c>
      <c r="CZ73" s="167">
        <v>0</v>
      </c>
    </row>
    <row r="74" spans="1:104" x14ac:dyDescent="0.2">
      <c r="A74" s="214"/>
      <c r="B74" s="215" t="s">
        <v>75</v>
      </c>
      <c r="C74" s="216" t="str">
        <f>CONCATENATE(B72," ",C72)</f>
        <v>VN Vedlejší náklady</v>
      </c>
      <c r="D74" s="217"/>
      <c r="E74" s="218"/>
      <c r="F74" s="219"/>
      <c r="G74" s="220">
        <f>SUM(G72:G73)</f>
        <v>0</v>
      </c>
      <c r="O74" s="195">
        <v>4</v>
      </c>
      <c r="BA74" s="221">
        <f>SUM(BA72:BA73)</f>
        <v>0</v>
      </c>
      <c r="BB74" s="221">
        <f>SUM(BB72:BB73)</f>
        <v>0</v>
      </c>
      <c r="BC74" s="221">
        <f>SUM(BC72:BC73)</f>
        <v>0</v>
      </c>
      <c r="BD74" s="221">
        <f>SUM(BD72:BD73)</f>
        <v>0</v>
      </c>
      <c r="BE74" s="221">
        <f>SUM(BE72:BE73)</f>
        <v>0</v>
      </c>
    </row>
    <row r="75" spans="1:104" x14ac:dyDescent="0.2">
      <c r="E75" s="167"/>
    </row>
    <row r="76" spans="1:104" x14ac:dyDescent="0.2">
      <c r="E76" s="167"/>
    </row>
    <row r="77" spans="1:104" x14ac:dyDescent="0.2">
      <c r="E77" s="167"/>
    </row>
    <row r="78" spans="1:104" x14ac:dyDescent="0.2">
      <c r="E78" s="167"/>
    </row>
    <row r="79" spans="1:104" x14ac:dyDescent="0.2">
      <c r="E79" s="167"/>
    </row>
    <row r="80" spans="1:104" x14ac:dyDescent="0.2">
      <c r="E80" s="167"/>
    </row>
    <row r="81" spans="5:5" x14ac:dyDescent="0.2">
      <c r="E81" s="167"/>
    </row>
    <row r="82" spans="5:5" x14ac:dyDescent="0.2">
      <c r="E82" s="167"/>
    </row>
    <row r="83" spans="5:5" x14ac:dyDescent="0.2">
      <c r="E83" s="167"/>
    </row>
    <row r="84" spans="5:5" x14ac:dyDescent="0.2">
      <c r="E84" s="167"/>
    </row>
    <row r="85" spans="5:5" x14ac:dyDescent="0.2">
      <c r="E85" s="167"/>
    </row>
    <row r="86" spans="5:5" x14ac:dyDescent="0.2">
      <c r="E86" s="167"/>
    </row>
    <row r="87" spans="5:5" x14ac:dyDescent="0.2">
      <c r="E87" s="167"/>
    </row>
    <row r="88" spans="5:5" x14ac:dyDescent="0.2">
      <c r="E88" s="167"/>
    </row>
    <row r="89" spans="5:5" x14ac:dyDescent="0.2">
      <c r="E89" s="167"/>
    </row>
    <row r="90" spans="5:5" x14ac:dyDescent="0.2">
      <c r="E90" s="167"/>
    </row>
    <row r="91" spans="5:5" x14ac:dyDescent="0.2">
      <c r="E91" s="167"/>
    </row>
    <row r="92" spans="5:5" x14ac:dyDescent="0.2">
      <c r="E92" s="167"/>
    </row>
    <row r="93" spans="5:5" x14ac:dyDescent="0.2">
      <c r="E93" s="167"/>
    </row>
    <row r="94" spans="5:5" x14ac:dyDescent="0.2">
      <c r="E94" s="167"/>
    </row>
    <row r="95" spans="5:5" x14ac:dyDescent="0.2">
      <c r="E95" s="167"/>
    </row>
    <row r="96" spans="5:5" x14ac:dyDescent="0.2">
      <c r="E96" s="167"/>
    </row>
    <row r="97" spans="1:7" x14ac:dyDescent="0.2">
      <c r="E97" s="167"/>
    </row>
    <row r="98" spans="1:7" x14ac:dyDescent="0.2">
      <c r="A98" s="222"/>
      <c r="B98" s="222"/>
      <c r="C98" s="222"/>
      <c r="D98" s="222"/>
      <c r="E98" s="222"/>
      <c r="F98" s="222"/>
      <c r="G98" s="222"/>
    </row>
    <row r="99" spans="1:7" x14ac:dyDescent="0.2">
      <c r="A99" s="222"/>
      <c r="B99" s="222"/>
      <c r="C99" s="222"/>
      <c r="D99" s="222"/>
      <c r="E99" s="222"/>
      <c r="F99" s="222"/>
      <c r="G99" s="222"/>
    </row>
    <row r="100" spans="1:7" x14ac:dyDescent="0.2">
      <c r="A100" s="222"/>
      <c r="B100" s="222"/>
      <c r="C100" s="222"/>
      <c r="D100" s="222"/>
      <c r="E100" s="222"/>
      <c r="F100" s="222"/>
      <c r="G100" s="222"/>
    </row>
    <row r="101" spans="1:7" x14ac:dyDescent="0.2">
      <c r="A101" s="222"/>
      <c r="B101" s="222"/>
      <c r="C101" s="222"/>
      <c r="D101" s="222"/>
      <c r="E101" s="222"/>
      <c r="F101" s="222"/>
      <c r="G101" s="222"/>
    </row>
    <row r="102" spans="1:7" x14ac:dyDescent="0.2">
      <c r="E102" s="167"/>
    </row>
    <row r="103" spans="1:7" x14ac:dyDescent="0.2">
      <c r="E103" s="167"/>
    </row>
    <row r="104" spans="1:7" x14ac:dyDescent="0.2">
      <c r="E104" s="167"/>
    </row>
    <row r="105" spans="1:7" x14ac:dyDescent="0.2">
      <c r="E105" s="167"/>
    </row>
    <row r="106" spans="1:7" x14ac:dyDescent="0.2">
      <c r="E106" s="167"/>
    </row>
    <row r="107" spans="1:7" x14ac:dyDescent="0.2">
      <c r="E107" s="167"/>
    </row>
    <row r="108" spans="1:7" x14ac:dyDescent="0.2">
      <c r="E108" s="167"/>
    </row>
    <row r="109" spans="1:7" x14ac:dyDescent="0.2">
      <c r="E109" s="167"/>
    </row>
    <row r="110" spans="1:7" x14ac:dyDescent="0.2">
      <c r="E110" s="167"/>
    </row>
    <row r="111" spans="1:7" x14ac:dyDescent="0.2">
      <c r="E111" s="167"/>
    </row>
    <row r="112" spans="1:7" x14ac:dyDescent="0.2">
      <c r="E112" s="167"/>
    </row>
    <row r="113" spans="5:5" x14ac:dyDescent="0.2">
      <c r="E113" s="167"/>
    </row>
    <row r="114" spans="5:5" x14ac:dyDescent="0.2">
      <c r="E114" s="167"/>
    </row>
    <row r="115" spans="5:5" x14ac:dyDescent="0.2">
      <c r="E115" s="167"/>
    </row>
    <row r="116" spans="5:5" x14ac:dyDescent="0.2">
      <c r="E116" s="167"/>
    </row>
    <row r="117" spans="5:5" x14ac:dyDescent="0.2">
      <c r="E117" s="167"/>
    </row>
    <row r="118" spans="5:5" x14ac:dyDescent="0.2">
      <c r="E118" s="167"/>
    </row>
    <row r="119" spans="5:5" x14ac:dyDescent="0.2">
      <c r="E119" s="167"/>
    </row>
    <row r="120" spans="5:5" x14ac:dyDescent="0.2">
      <c r="E120" s="167"/>
    </row>
    <row r="121" spans="5:5" x14ac:dyDescent="0.2">
      <c r="E121" s="167"/>
    </row>
    <row r="122" spans="5:5" x14ac:dyDescent="0.2">
      <c r="E122" s="167"/>
    </row>
    <row r="123" spans="5:5" x14ac:dyDescent="0.2">
      <c r="E123" s="167"/>
    </row>
    <row r="124" spans="5:5" x14ac:dyDescent="0.2">
      <c r="E124" s="167"/>
    </row>
    <row r="125" spans="5:5" x14ac:dyDescent="0.2">
      <c r="E125" s="167"/>
    </row>
    <row r="126" spans="5:5" x14ac:dyDescent="0.2">
      <c r="E126" s="167"/>
    </row>
    <row r="127" spans="5:5" x14ac:dyDescent="0.2">
      <c r="E127" s="167"/>
    </row>
    <row r="128" spans="5:5" x14ac:dyDescent="0.2">
      <c r="E128" s="167"/>
    </row>
    <row r="129" spans="1:7" x14ac:dyDescent="0.2">
      <c r="E129" s="167"/>
    </row>
    <row r="130" spans="1:7" x14ac:dyDescent="0.2">
      <c r="E130" s="167"/>
    </row>
    <row r="131" spans="1:7" x14ac:dyDescent="0.2">
      <c r="E131" s="167"/>
    </row>
    <row r="132" spans="1:7" x14ac:dyDescent="0.2">
      <c r="E132" s="167"/>
    </row>
    <row r="133" spans="1:7" x14ac:dyDescent="0.2">
      <c r="A133" s="223"/>
      <c r="B133" s="223"/>
    </row>
    <row r="134" spans="1:7" x14ac:dyDescent="0.2">
      <c r="A134" s="222"/>
      <c r="B134" s="222"/>
      <c r="C134" s="225"/>
      <c r="D134" s="225"/>
      <c r="E134" s="226"/>
      <c r="F134" s="225"/>
      <c r="G134" s="227"/>
    </row>
    <row r="135" spans="1:7" x14ac:dyDescent="0.2">
      <c r="A135" s="228"/>
      <c r="B135" s="228"/>
      <c r="C135" s="222"/>
      <c r="D135" s="222"/>
      <c r="E135" s="229"/>
      <c r="F135" s="222"/>
      <c r="G135" s="222"/>
    </row>
    <row r="136" spans="1:7" x14ac:dyDescent="0.2">
      <c r="A136" s="222"/>
      <c r="B136" s="222"/>
      <c r="C136" s="222"/>
      <c r="D136" s="222"/>
      <c r="E136" s="229"/>
      <c r="F136" s="222"/>
      <c r="G136" s="222"/>
    </row>
    <row r="137" spans="1:7" x14ac:dyDescent="0.2">
      <c r="A137" s="222"/>
      <c r="B137" s="222"/>
      <c r="C137" s="222"/>
      <c r="D137" s="222"/>
      <c r="E137" s="229"/>
      <c r="F137" s="222"/>
      <c r="G137" s="222"/>
    </row>
    <row r="138" spans="1:7" x14ac:dyDescent="0.2">
      <c r="A138" s="222"/>
      <c r="B138" s="222"/>
      <c r="C138" s="222"/>
      <c r="D138" s="222"/>
      <c r="E138" s="229"/>
      <c r="F138" s="222"/>
      <c r="G138" s="222"/>
    </row>
    <row r="139" spans="1:7" x14ac:dyDescent="0.2">
      <c r="A139" s="222"/>
      <c r="B139" s="222"/>
      <c r="C139" s="222"/>
      <c r="D139" s="222"/>
      <c r="E139" s="229"/>
      <c r="F139" s="222"/>
      <c r="G139" s="222"/>
    </row>
    <row r="140" spans="1:7" x14ac:dyDescent="0.2">
      <c r="A140" s="222"/>
      <c r="B140" s="222"/>
      <c r="C140" s="222"/>
      <c r="D140" s="222"/>
      <c r="E140" s="229"/>
      <c r="F140" s="222"/>
      <c r="G140" s="222"/>
    </row>
    <row r="141" spans="1:7" x14ac:dyDescent="0.2">
      <c r="A141" s="222"/>
      <c r="B141" s="222"/>
      <c r="C141" s="222"/>
      <c r="D141" s="222"/>
      <c r="E141" s="229"/>
      <c r="F141" s="222"/>
      <c r="G141" s="222"/>
    </row>
    <row r="142" spans="1:7" x14ac:dyDescent="0.2">
      <c r="A142" s="222"/>
      <c r="B142" s="222"/>
      <c r="C142" s="222"/>
      <c r="D142" s="222"/>
      <c r="E142" s="229"/>
      <c r="F142" s="222"/>
      <c r="G142" s="222"/>
    </row>
    <row r="143" spans="1:7" x14ac:dyDescent="0.2">
      <c r="A143" s="222"/>
      <c r="B143" s="222"/>
      <c r="C143" s="222"/>
      <c r="D143" s="222"/>
      <c r="E143" s="229"/>
      <c r="F143" s="222"/>
      <c r="G143" s="222"/>
    </row>
    <row r="144" spans="1:7" x14ac:dyDescent="0.2">
      <c r="A144" s="222"/>
      <c r="B144" s="222"/>
      <c r="C144" s="222"/>
      <c r="D144" s="222"/>
      <c r="E144" s="229"/>
      <c r="F144" s="222"/>
      <c r="G144" s="222"/>
    </row>
    <row r="145" spans="1:7" x14ac:dyDescent="0.2">
      <c r="A145" s="222"/>
      <c r="B145" s="222"/>
      <c r="C145" s="222"/>
      <c r="D145" s="222"/>
      <c r="E145" s="229"/>
      <c r="F145" s="222"/>
      <c r="G145" s="222"/>
    </row>
    <row r="146" spans="1:7" x14ac:dyDescent="0.2">
      <c r="A146" s="222"/>
      <c r="B146" s="222"/>
      <c r="C146" s="222"/>
      <c r="D146" s="222"/>
      <c r="E146" s="229"/>
      <c r="F146" s="222"/>
      <c r="G146" s="222"/>
    </row>
    <row r="147" spans="1:7" x14ac:dyDescent="0.2">
      <c r="A147" s="222"/>
      <c r="B147" s="222"/>
      <c r="C147" s="222"/>
      <c r="D147" s="222"/>
      <c r="E147" s="229"/>
      <c r="F147" s="222"/>
      <c r="G147" s="222"/>
    </row>
  </sheetData>
  <mergeCells count="27">
    <mergeCell ref="C65:G65"/>
    <mergeCell ref="C66:D66"/>
    <mergeCell ref="C67:D67"/>
    <mergeCell ref="C69:G69"/>
    <mergeCell ref="C70:D70"/>
    <mergeCell ref="C42:D42"/>
    <mergeCell ref="C43:D43"/>
    <mergeCell ref="C46:D46"/>
    <mergeCell ref="C51:D51"/>
    <mergeCell ref="C52:D52"/>
    <mergeCell ref="C53:D53"/>
    <mergeCell ref="C23:D23"/>
    <mergeCell ref="C30:G30"/>
    <mergeCell ref="C31:D31"/>
    <mergeCell ref="C33:D33"/>
    <mergeCell ref="C35:D35"/>
    <mergeCell ref="C37:D37"/>
    <mergeCell ref="C39:D39"/>
    <mergeCell ref="C41:D41"/>
    <mergeCell ref="A1:G1"/>
    <mergeCell ref="A3:B3"/>
    <mergeCell ref="A4:B4"/>
    <mergeCell ref="E4:G4"/>
    <mergeCell ref="C12:D12"/>
    <mergeCell ref="C19:G19"/>
    <mergeCell ref="C20:D20"/>
    <mergeCell ref="C22:D22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2022-10-18T15:06:10Z</dcterms:created>
  <dcterms:modified xsi:type="dcterms:W3CDTF">2022-10-18T15:06:26Z</dcterms:modified>
</cp:coreProperties>
</file>