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02.PCW10-OL1563.000\Desktop\Tatiana\5.NLZ\DNS\2023\1_2_2023_Stavebne a elektromonazne prace na mest.drahe\8.ZAKAZKY\1.Trakcne kable_D.Hony\2.Vyzva\FINAL_10.11.2023\"/>
    </mc:Choice>
  </mc:AlternateContent>
  <xr:revisionPtr revIDLastSave="0" documentId="8_{FB1DA86A-F7A6-4751-884F-02C48B71D9D0}" xr6:coauthVersionLast="47" xr6:coauthVersionMax="47" xr10:uidLastSave="{00000000-0000-0000-0000-000000000000}"/>
  <bookViews>
    <workbookView xWindow="-110" yWindow="-110" windowWidth="19420" windowHeight="10420" xr2:uid="{FCC509D0-7F9C-4AAA-9253-5A2FBBC6C4BB}"/>
  </bookViews>
  <sheets>
    <sheet name="TK_DH_Výkaz_Výmer" sheetId="2" r:id="rId1"/>
  </sheets>
  <definedNames>
    <definedName name="_xlnm.Print_Area" localSheetId="0">TK_DH_Výkaz_Výmer!$A$1:$H$158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2" i="2" l="1"/>
  <c r="H128" i="2"/>
  <c r="H124" i="2"/>
  <c r="H121" i="2" l="1"/>
  <c r="H125" i="2"/>
  <c r="H123" i="2"/>
  <c r="H122" i="2"/>
  <c r="H120" i="2"/>
  <c r="H119" i="2"/>
  <c r="H118" i="2"/>
  <c r="H117" i="2"/>
  <c r="H116" i="2"/>
  <c r="H129" i="2" l="1"/>
  <c r="H127" i="2"/>
  <c r="H126" i="2"/>
  <c r="H115" i="2"/>
  <c r="H92" i="2"/>
  <c r="H12" i="2"/>
  <c r="H60" i="2"/>
  <c r="H58" i="2"/>
  <c r="H114" i="2"/>
  <c r="H61" i="2" l="1"/>
  <c r="H59" i="2"/>
  <c r="H24" i="2"/>
  <c r="H50" i="2"/>
  <c r="H81" i="2"/>
  <c r="H80" i="2"/>
  <c r="H44" i="2"/>
  <c r="H43" i="2"/>
  <c r="H73" i="2"/>
  <c r="H36" i="2"/>
  <c r="H35" i="2"/>
  <c r="H21" i="2"/>
  <c r="H15" i="2"/>
  <c r="H55" i="2"/>
  <c r="H110" i="2" l="1"/>
  <c r="H109" i="2"/>
  <c r="H108" i="2"/>
  <c r="H107" i="2"/>
  <c r="H27" i="2"/>
  <c r="H23" i="2"/>
  <c r="H26" i="2"/>
  <c r="H25" i="2"/>
  <c r="H22" i="2"/>
  <c r="H20" i="2"/>
  <c r="H19" i="2"/>
  <c r="H18" i="2"/>
  <c r="H17" i="2"/>
  <c r="H53" i="2"/>
  <c r="H57" i="2"/>
  <c r="H52" i="2"/>
  <c r="H49" i="2"/>
  <c r="H51" i="2"/>
  <c r="H48" i="2"/>
  <c r="H47" i="2"/>
  <c r="H46" i="2"/>
  <c r="H45" i="2"/>
  <c r="H42" i="2"/>
  <c r="H41" i="2"/>
  <c r="H40" i="2"/>
  <c r="H39" i="2"/>
  <c r="H38" i="2"/>
  <c r="H37" i="2"/>
  <c r="H34" i="2"/>
  <c r="H33" i="2"/>
  <c r="H32" i="2"/>
  <c r="H31" i="2"/>
  <c r="H30" i="2"/>
  <c r="H29" i="2"/>
  <c r="H14" i="2"/>
  <c r="A148" i="2"/>
  <c r="D145" i="2"/>
  <c r="A145" i="2"/>
  <c r="A144" i="2"/>
  <c r="H143" i="2"/>
  <c r="H142" i="2"/>
  <c r="H140" i="2"/>
  <c r="A139" i="2"/>
  <c r="A138" i="2"/>
  <c r="D137" i="2"/>
  <c r="A137" i="2"/>
  <c r="A131" i="2"/>
  <c r="H113" i="2"/>
  <c r="H112" i="2"/>
  <c r="H111" i="2"/>
  <c r="H105" i="2"/>
  <c r="H104" i="2"/>
  <c r="H28" i="2"/>
  <c r="H16" i="2"/>
  <c r="H13" i="2"/>
  <c r="H11" i="2"/>
  <c r="H10" i="2"/>
  <c r="H8" i="2"/>
  <c r="A7" i="2"/>
  <c r="A6" i="2"/>
  <c r="A5" i="2"/>
  <c r="H9" i="2"/>
  <c r="H88" i="2" l="1"/>
  <c r="H90" i="2"/>
  <c r="H63" i="2"/>
  <c r="H64" i="2"/>
  <c r="H87" i="2"/>
  <c r="H84" i="2"/>
  <c r="H85" i="2"/>
  <c r="H86" i="2"/>
  <c r="H82" i="2"/>
  <c r="H83" i="2"/>
  <c r="H79" i="2"/>
  <c r="H78" i="2"/>
  <c r="H65" i="2"/>
  <c r="H72" i="2"/>
  <c r="H71" i="2"/>
  <c r="H66" i="2"/>
  <c r="H67" i="2"/>
  <c r="H74" i="2"/>
  <c r="H68" i="2"/>
  <c r="H75" i="2"/>
  <c r="H69" i="2"/>
  <c r="H76" i="2"/>
  <c r="H70" i="2"/>
  <c r="H77" i="2"/>
  <c r="H56" i="2"/>
  <c r="H62" i="2"/>
  <c r="H95" i="2"/>
  <c r="H96" i="2"/>
  <c r="H93" i="2"/>
  <c r="H54" i="2"/>
  <c r="A149" i="2"/>
  <c r="A8" i="2"/>
  <c r="H101" i="2" l="1"/>
  <c r="H102" i="2"/>
  <c r="H97" i="2"/>
  <c r="H100" i="2"/>
  <c r="H94" i="2"/>
  <c r="A150" i="2"/>
  <c r="A151" i="2" s="1"/>
  <c r="A9" i="2"/>
  <c r="H99" i="2" l="1"/>
  <c r="H89" i="2"/>
  <c r="H98" i="2"/>
  <c r="H91" i="2"/>
  <c r="A152" i="2"/>
  <c r="A153" i="2" s="1"/>
  <c r="A10" i="2"/>
  <c r="H103" i="2" l="1"/>
  <c r="H106" i="2"/>
  <c r="A11" i="2"/>
  <c r="H132" i="2" l="1"/>
  <c r="H133" i="2" s="1"/>
  <c r="A12" i="2"/>
  <c r="H134" i="2" l="1"/>
  <c r="H135" i="2"/>
  <c r="A13" i="2"/>
  <c r="H137" i="2" l="1"/>
  <c r="A14" i="2"/>
  <c r="A15" i="2" s="1"/>
  <c r="A16" i="2" s="1"/>
  <c r="A17" i="2" l="1"/>
  <c r="A18" i="2" l="1"/>
  <c r="G141" i="2"/>
  <c r="H141" i="2" l="1"/>
  <c r="H145" i="2" s="1"/>
  <c r="H150" i="2" s="1"/>
  <c r="A19" i="2"/>
  <c r="A20" i="2" s="1"/>
  <c r="A21" i="2" s="1"/>
  <c r="A22" i="2" s="1"/>
  <c r="H149" i="2"/>
  <c r="H151" i="2" l="1"/>
  <c r="H152" i="2" s="1"/>
  <c r="H153" i="2" s="1"/>
  <c r="A23" i="2"/>
  <c r="A24" i="2" l="1"/>
  <c r="A25" i="2" s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s="1"/>
  <c r="A37" i="2" s="1"/>
  <c r="A38" i="2" l="1"/>
  <c r="A39" i="2" s="1"/>
  <c r="A40" i="2" s="1"/>
  <c r="A41" i="2" l="1"/>
  <c r="A42" i="2" s="1"/>
  <c r="A43" i="2" s="1"/>
  <c r="A44" i="2" l="1"/>
  <c r="A45" i="2" l="1"/>
  <c r="A46" i="2" s="1"/>
  <c r="A47" i="2" s="1"/>
  <c r="A48" i="2" s="1"/>
  <c r="A50" i="2" l="1"/>
  <c r="A49" i="2"/>
  <c r="A51" i="2" s="1"/>
  <c r="A52" i="2" l="1"/>
  <c r="A53" i="2" s="1"/>
  <c r="A54" i="2" s="1"/>
  <c r="A55" i="2" l="1"/>
  <c r="A56" i="2" s="1"/>
  <c r="A57" i="2" s="1"/>
  <c r="A58" i="2" s="1"/>
  <c r="A59" i="2" s="1"/>
  <c r="A60" i="2" s="1"/>
  <c r="A61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l="1"/>
  <c r="A74" i="2" s="1"/>
  <c r="A75" i="2" s="1"/>
  <c r="A76" i="2" s="1"/>
  <c r="A77" i="2" s="1"/>
  <c r="A78" i="2" s="1"/>
  <c r="A79" i="2" s="1"/>
  <c r="A80" i="2" l="1"/>
  <c r="A81" i="2" s="1"/>
  <c r="A82" i="2" s="1"/>
  <c r="A83" i="2" l="1"/>
  <c r="A84" i="2" s="1"/>
  <c r="A85" i="2" s="1"/>
  <c r="A86" i="2" s="1"/>
  <c r="A87" i="2" s="1"/>
  <c r="A88" i="2" s="1"/>
  <c r="A89" i="2" s="1"/>
  <c r="A90" i="2" s="1"/>
  <c r="A91" i="2" s="1"/>
  <c r="A92" i="2" l="1"/>
  <c r="A93" i="2" s="1"/>
  <c r="A94" i="2" l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l="1"/>
  <c r="A107" i="2" s="1"/>
  <c r="A108" i="2" s="1"/>
  <c r="A109" i="2" s="1"/>
  <c r="A110" i="2" s="1"/>
  <c r="A111" i="2" s="1"/>
  <c r="A112" i="2" s="1"/>
  <c r="A113" i="2" l="1"/>
  <c r="A114" i="2" s="1"/>
  <c r="A115" i="2" s="1"/>
  <c r="A116" i="2" l="1"/>
  <c r="A117" i="2" s="1"/>
  <c r="A118" i="2" s="1"/>
  <c r="A119" i="2" s="1"/>
  <c r="A120" i="2" s="1"/>
  <c r="A121" i="2" l="1"/>
  <c r="A122" i="2" s="1"/>
  <c r="A123" i="2" s="1"/>
  <c r="A124" i="2" s="1"/>
  <c r="A125" i="2" s="1"/>
  <c r="A126" i="2" s="1"/>
  <c r="A127" i="2" s="1"/>
  <c r="A128" i="2" s="1"/>
  <c r="A129" i="2" s="1"/>
  <c r="A133" i="2" s="1"/>
  <c r="A134" i="2" s="1"/>
  <c r="A135" i="2" s="1"/>
  <c r="A140" i="2" l="1"/>
  <c r="A141" i="2" s="1"/>
  <c r="A142" i="2" s="1"/>
  <c r="A143" i="2" s="1"/>
</calcChain>
</file>

<file path=xl/sharedStrings.xml><?xml version="1.0" encoding="utf-8"?>
<sst xmlns="http://schemas.openxmlformats.org/spreadsheetml/2006/main" count="423" uniqueCount="165">
  <si>
    <t>m</t>
  </si>
  <si>
    <t>Stavba :</t>
  </si>
  <si>
    <t>Objekt :</t>
  </si>
  <si>
    <t>P.č.</t>
  </si>
  <si>
    <t>KCN</t>
  </si>
  <si>
    <t>Kód Položky</t>
  </si>
  <si>
    <t>Popis Položky</t>
  </si>
  <si>
    <t>MJ</t>
  </si>
  <si>
    <t>Počet</t>
  </si>
  <si>
    <t>MC</t>
  </si>
  <si>
    <t>CENA</t>
  </si>
  <si>
    <t>Materiál a práca</t>
  </si>
  <si>
    <t>Spojkovanie kábla AYKFY 1x500 vrátane materiálu spojky</t>
  </si>
  <si>
    <t>ks</t>
  </si>
  <si>
    <t>položenie trakčného kábla AYKCY 1x500 vrátane dodávky kábla a ziadenia pieskového lôžka</t>
  </si>
  <si>
    <t>ukončenie trakčného kábla AYKCY 1x500 okom vrátane dodávky oka a zapojenia</t>
  </si>
  <si>
    <t>vyspravenie existujúceho základu pre trakčný rozvádzač - TRP, TRM</t>
  </si>
  <si>
    <t>Osadenie ochranných trubiek na TS napájacieho bodu vrátane pripáskovania systémom Bandimex</t>
  </si>
  <si>
    <t>Práca elektromontéra všeobecne</t>
  </si>
  <si>
    <t>hod</t>
  </si>
  <si>
    <t>Zarezanie asfaltu do hrúbky 5 cm</t>
  </si>
  <si>
    <t>Búranie asfaltu do hrúbky 5 cm</t>
  </si>
  <si>
    <t>Zarezanie betónu do hrúbky 10 cm - chodník</t>
  </si>
  <si>
    <t>Búranie betónu do hrúbky 10 cm - chodník</t>
  </si>
  <si>
    <t>Zarezanie asfaltu do hrúbky 7 cm-cesta</t>
  </si>
  <si>
    <t>Búranie asfaltu do hrúbky 7cm-cesta</t>
  </si>
  <si>
    <t>Zarezanie betónu do hrúbky 20 cm-cesta</t>
  </si>
  <si>
    <t>Búranie betónu do hrúbky 20 cm-cesta</t>
  </si>
  <si>
    <t>Betónovanie všeobecne - cesta</t>
  </si>
  <si>
    <t>Betónovanie všeobecne - chodník</t>
  </si>
  <si>
    <t>Asfaltovanie do hrúbky 5 cm - chodník</t>
  </si>
  <si>
    <t>Asfaltovanie do hrúbky 7 cm - cesta</t>
  </si>
  <si>
    <t>Odvoz a likvidácia odpadu - betón</t>
  </si>
  <si>
    <t>t</t>
  </si>
  <si>
    <t>Odvoz a likvidácia odpadu - asfalt</t>
  </si>
  <si>
    <t>Odvoz a likvidácia odpadu - zemina</t>
  </si>
  <si>
    <t>Identifikácia káblov DPB, a.s.</t>
  </si>
  <si>
    <t>Vytýčenie káblov DPB, a.s.</t>
  </si>
  <si>
    <t>Zakrytie výkopu železnou platňou</t>
  </si>
  <si>
    <t xml:space="preserve">Odstránenie porastu </t>
  </si>
  <si>
    <t>Manipulácie v trakčnej sieti - B - príkaz</t>
  </si>
  <si>
    <t>&gt;</t>
  </si>
  <si>
    <t>spolu</t>
  </si>
  <si>
    <t>HZS a revízia</t>
  </si>
  <si>
    <t>Východisková revízia</t>
  </si>
  <si>
    <t>Zabezpečenie výkonu úradnej skúšky pre UTZE v zmysle zákona č. 513/2009 Z.z.</t>
  </si>
  <si>
    <t>Geodetické zameranie úložných zariadení v systéme SJTSK</t>
  </si>
  <si>
    <t>CENOVÁ PONUKA - REKAPITULÁCIA</t>
  </si>
  <si>
    <t>€</t>
  </si>
  <si>
    <t>...</t>
  </si>
  <si>
    <t>Celkom (bez DPH)</t>
  </si>
  <si>
    <t>DPH</t>
  </si>
  <si>
    <t>%</t>
  </si>
  <si>
    <t>Celkom (vrátane DPH)</t>
  </si>
  <si>
    <t>Osadenie trakčného rozvádzača komplet vrátane dodávky TRP so 6-mi odpojovačmi</t>
  </si>
  <si>
    <t>Výkop ryhy 0,3 x 0,7 m ručne v zeleni</t>
  </si>
  <si>
    <t>Výkop ryhy 0,45 x 0,9 m ručne v zeleni</t>
  </si>
  <si>
    <t>Výkop ryhy 0,75 x 0,9 m ručne v zeleni</t>
  </si>
  <si>
    <t>Výkop ryhy 1,2 x 0,9 m ručne v zeleni</t>
  </si>
  <si>
    <t>Výkop ryhy 1,35 x 0,9 m ručne v zeleni</t>
  </si>
  <si>
    <t>Výkop ryhy 0,9 x 1,2 m ručne v zeleni</t>
  </si>
  <si>
    <t>Zához ryhy 0,3 x 0,7 m ručne v zeleni</t>
  </si>
  <si>
    <t>Zához ryhy 0,3 x 0,55 m ručne chodnik dlažba</t>
  </si>
  <si>
    <t>Zához ryhy 0,45 x 0,9 m ručne v zeleni</t>
  </si>
  <si>
    <t>Zához ryhy 0,45 x 0,7 m ručne chodnik dlažba</t>
  </si>
  <si>
    <t>Zához ryhy 0,75 x 0,9 m ručne v zeleni</t>
  </si>
  <si>
    <t>Zához ryhy 1,2 x 0,9 m ručne v zeleni</t>
  </si>
  <si>
    <t>Zához ryhy 1,2 x 0,7 m ručne chodnik dlažba</t>
  </si>
  <si>
    <t>Zához ryhy 1,35 x 0,9 m ručne v zeleni</t>
  </si>
  <si>
    <t>Zához ryhy 1,35 x 0,7 m ručne chodnik dlažba</t>
  </si>
  <si>
    <t>Zához ryhy 0,9 x 1,2 m ručne v zeleni</t>
  </si>
  <si>
    <t>Zához ryhy 0,9 x 1,0 m ručne chodnik dlažba</t>
  </si>
  <si>
    <t>PD v stupni DSP/DRS/DSRS</t>
  </si>
  <si>
    <t>Výkop ryhy 0,3 x 0,55 m ručne chodnik dlažba/asfalt</t>
  </si>
  <si>
    <t>Výkop ryhy 0,45 x 0,7 m ručne chodnik dlažba/asfalt</t>
  </si>
  <si>
    <t>Výkop ryhy 0,75 x 0,7 m ručne chodnik dlažba/asfalt</t>
  </si>
  <si>
    <t>Výkop ryhy 1,2 x 0,7 m ručne chodnik dlažba/asfalt</t>
  </si>
  <si>
    <t>Výkop ryhy 1,35 x 0,7 m ručne chodnik dlažba/asfalt</t>
  </si>
  <si>
    <t>Výkop ryhy 0,9 x 1,0 m ručne chodnik dlažba/asfalt</t>
  </si>
  <si>
    <t>Výstražná folia položenie vrátane dodávky</t>
  </si>
  <si>
    <t>Osadenie KARI rohože vrátane dodávky</t>
  </si>
  <si>
    <t>Mechanická ochrana osadenie vrátane dodávky</t>
  </si>
  <si>
    <t>Osadenie bleskoistky napájacieho bodu na TS vrátane dodávky a zriadenia uzemnenia</t>
  </si>
  <si>
    <t>Skrinka meracej svorky uzemnenia bleskoistky</t>
  </si>
  <si>
    <t>osadenie skrinky meracej svorky uzemnenia bleskoistky</t>
  </si>
  <si>
    <t xml:space="preserve">Kábel CHBU 1x50 </t>
  </si>
  <si>
    <t xml:space="preserve">Kábel CHBU 1x120 </t>
  </si>
  <si>
    <t>Cu káblové oko lisovacie 120x16 Ku-L</t>
  </si>
  <si>
    <t>Cu káblové oko lisovacie 50x16 Ku-L</t>
  </si>
  <si>
    <t>Manipulácia kábla pred demonážou kábla ,zaistenie kábla</t>
  </si>
  <si>
    <t>Demontáž kábla s odvozom na skládku</t>
  </si>
  <si>
    <t>MatMont</t>
  </si>
  <si>
    <t>demontáž existujúceho trakčného rozvádzača - TRP, TRM</t>
  </si>
  <si>
    <t>Osadenie trakčného rozvádzača komplet vrátane dodávky TRM so 6-mi odpojovačmi</t>
  </si>
  <si>
    <t>Zriadenie uzemnenia TRP alebo TRM + dodávka (ZD 1x,  Rz=max 15 Ohm)</t>
  </si>
  <si>
    <t>Zriadenie uzemnenia NB + dodávka (ZD 2x,  Rz=max 10 Ohm)</t>
  </si>
  <si>
    <t>Príchytka gumená na CHBU 1x185 s oceľovou sťahovacou páskou montáž + dodávka</t>
  </si>
  <si>
    <t>Svorka trolejbusová kábel CHBU 1x120 - trolej 100</t>
  </si>
  <si>
    <r>
      <t>m</t>
    </r>
    <r>
      <rPr>
        <i/>
        <vertAlign val="superscript"/>
        <sz val="12"/>
        <rFont val="Times New Roman"/>
        <family val="1"/>
        <charset val="238"/>
      </rPr>
      <t>3</t>
    </r>
  </si>
  <si>
    <r>
      <t>m</t>
    </r>
    <r>
      <rPr>
        <i/>
        <vertAlign val="superscript"/>
        <sz val="12"/>
        <rFont val="Times New Roman"/>
        <family val="1"/>
        <charset val="238"/>
      </rPr>
      <t>2</t>
    </r>
  </si>
  <si>
    <t>Výkop ryhy 0,6 x 0,7 m ručne v zeleni</t>
  </si>
  <si>
    <t>Výkop ryhy 0,6 x 0,9 m ručne v zeleni</t>
  </si>
  <si>
    <t>Výkop ryhy 0,6 x 0,7 m ručne chodnik dlažba/asfalt</t>
  </si>
  <si>
    <t>Výkop ryhy 0,6 x 0,55 m ručne chodnik dlažba/asfalt</t>
  </si>
  <si>
    <t>Výkop ryhy 0,75 x 1,2 m ručne v zeleni</t>
  </si>
  <si>
    <t>Výkop ryhy 0,75 x 1,0 m ručne chodnik dlažba/asfalt</t>
  </si>
  <si>
    <t>Výkop ryhy 0,6 x 0,9 m ručne cesta AE - AE</t>
  </si>
  <si>
    <t>Výkop ryhy 0,6 x 1,1 m ručne cesta AF-AF, AG-AG, AH-AH, ACH-ACH, AJ-AJ, AK-AK, AL-AL a AM-AM</t>
  </si>
  <si>
    <t>Výkop ryhy 0,9 x 1,4 m ručne cesta U-U, V-V, W-W, X-X, Y-Y, Z-Z, AA-AA a AB-AB</t>
  </si>
  <si>
    <t>Výkop ryhy 1,05 x 1,1 m ručne cesta AC-AC a AD-AD</t>
  </si>
  <si>
    <t>Výkop ryhy 1,05 x 1,4 m ručne cesta O-O, P-P, Q-Q, R-R, S-S a T-T</t>
  </si>
  <si>
    <t>Výkop ryhy 1,2 x 1,4 m ručne cesta J-J, K-K, L-L, M-M a N-N</t>
  </si>
  <si>
    <t>Položenie chráničiek v ceste vrátane dodávky chráničiek FX-KVS D110</t>
  </si>
  <si>
    <t>Obetónovanie chráničiek v ceste</t>
  </si>
  <si>
    <t>Zához ryhy 0,6 x 0,7 m ručne v zeleni</t>
  </si>
  <si>
    <t>Zához ryhy 0,6 x 0,55m ručne chodnik dlažba</t>
  </si>
  <si>
    <t>Zához ryhy 0,6 x 0,9 m ručne v zeleni</t>
  </si>
  <si>
    <t>Zához ryhy 0,6 x 0,7 m ručne chodnik dlažba</t>
  </si>
  <si>
    <t>Zához ryhy 0,75 x 1,2 m ručne v zeleni</t>
  </si>
  <si>
    <t>Zához ryhy 0,75 x 1,0 m ručne chodnik dlažba</t>
  </si>
  <si>
    <t>Zához ryhy  0,6 x 0,9 m ručne cesta AE - AE</t>
  </si>
  <si>
    <t>Zához ryhy 0,6 x 1,1 m ručne cesta AF-AF, AG-AG, AH-AH, ACH-ACH, AJ-AJ, AK-AK, AL-AL a AM-AM</t>
  </si>
  <si>
    <t>Zához ryhy 0,9 x 1,4 m ručne cesta U-U, V-V, W-W, X-X, Y-Y, Z-Z, AA-AA a AB-AB</t>
  </si>
  <si>
    <t>Zához ryhy 1,05 x 1,1 m ručne cesta AC-AC a AD-AD</t>
  </si>
  <si>
    <t>Zához ryhy 1,05 x 1,4 m ručne cesta O-O, P-P, Q-Q, R-R, S-S a T-T</t>
  </si>
  <si>
    <t>Zához ryhy  1,2 x 1,4 m ručne cesta J-J, K-K, L-L, M-M a N-N</t>
  </si>
  <si>
    <t>Zatrávnenie ryhy - trávnikový koberec</t>
  </si>
  <si>
    <t>Dočasné dopravné značenie - prenosná zostava</t>
  </si>
  <si>
    <t>Zahumusovanie ryhy hr.10cm</t>
  </si>
  <si>
    <t>Osadenie výzbroja napájacieho bodu na TS vrátane dodávky 2 OMD 3/2000 s ručným pohonom</t>
  </si>
  <si>
    <t>Demontáž kábel.lôžka, odvoz a likvidácia</t>
  </si>
  <si>
    <t>Označenie traťových rozvádzačov - bezpečnostné nálepky + prevádzkové značenie</t>
  </si>
  <si>
    <t>Osadenie káblovej šachty OKŠ - plastová pojazďovaná 0,6 x 0,6 x 0,6 m vrátane dodávky</t>
  </si>
  <si>
    <t>Položenie optickej chráničky HDPE DuraPack 40/32 +7x10/8 do výkopu vrátane dodávky</t>
  </si>
  <si>
    <t>Optický kábel TKF, singlemód LMTC 96xSM, G.657.A1</t>
  </si>
  <si>
    <t>Zafúknutie optického kábla</t>
  </si>
  <si>
    <t>Meranie optického kábla počas montáže (pri 1310nm), po zafúknutí</t>
  </si>
  <si>
    <t>Záverečné meranie optického kábla (1310, 1550 nm) z oboch strán (priamou metódou, metódou spätného rozptylu)</t>
  </si>
  <si>
    <t>Výkop jám pre OKŠ ručne  chodník / zeleň</t>
  </si>
  <si>
    <t>MODERNIZÁCIA ROZVODOV TRAKČNÝCH KÁBLOV DPB, a.s. - DOLNÉ HONY - II. ETAPA</t>
  </si>
  <si>
    <t>Modernizácia rozvodov trakčných káblov DPB, a.s. - Dolné hony - II. etapa</t>
  </si>
  <si>
    <t>Rozoberanie a opätovné skladanie zámkovej dlažby - chodník</t>
  </si>
  <si>
    <t>Zaistenie výkopov - BOZP</t>
  </si>
  <si>
    <t xml:space="preserve">POD - vypracovanie </t>
  </si>
  <si>
    <t>zriadenie prierazu jadrovým vŕtaním priemeru D=100 mm do predajne automobilov</t>
  </si>
  <si>
    <t>zriadenie prierazu jadrovým vŕtaním priemeru D=100 mm do meniarne DH</t>
  </si>
  <si>
    <t>Osadenie výzbroja úsekového deliča na TS vrátane dodávky 2 OMD 3/2000 s ručným pohonom</t>
  </si>
  <si>
    <t>Demontáž výzbroja úsekového deliča na TS vrátane jeho likvidácie</t>
  </si>
  <si>
    <t>Odstránenie existujúceho nepotrebného trakčného stožiara vrátane jeho likvidácie a likvidácie základu</t>
  </si>
  <si>
    <t>Náter TS celkom 3x - základná vrstva - medzivrstva-vrchná vrstva - RAL 7016 vrátane dodávky farby</t>
  </si>
  <si>
    <t>Očistenie a odmastenie TS pred náterom, stupeň očistenie Sa 2 1/2 Be swepping</t>
  </si>
  <si>
    <t>Nalepenie a dodávka bezpečnostných nálepiek a nálepiek označenia TS</t>
  </si>
  <si>
    <t>osadenie kábl. prestupu syst. Roxtec "vzor DPB" vrátane dod. RS 100 AISI 316 - samotesniaca priechodka - nerez</t>
  </si>
  <si>
    <t>set</t>
  </si>
  <si>
    <t>zariadenie staveniska</t>
  </si>
  <si>
    <t>podružný materiál</t>
  </si>
  <si>
    <t>doprava</t>
  </si>
  <si>
    <t>Údržba zelene počas obdobia do ukončenia rozkopávok, polievanie, kosenie, ...cca 0,5 roka</t>
  </si>
  <si>
    <t>Výkaz - výmer</t>
  </si>
  <si>
    <t>Rozvádzač spätných káblov - RSK vrátane riadiaceho systému - dodávka a montáž</t>
  </si>
  <si>
    <t>Uchádzač (názov, sídlo):</t>
  </si>
  <si>
    <t>Spracoval / schválil:</t>
  </si>
  <si>
    <t>Dátum:</t>
  </si>
  <si>
    <t>Podpis:</t>
  </si>
  <si>
    <r>
      <rPr>
        <i/>
        <u/>
        <sz val="11"/>
        <color rgb="FFFF0000"/>
        <rFont val="Times New Roman"/>
        <family val="1"/>
        <charset val="238"/>
      </rPr>
      <t>Pozn:</t>
    </r>
    <r>
      <rPr>
        <i/>
        <sz val="11"/>
        <color rgb="FFFF0000"/>
        <rFont val="Times New Roman"/>
        <family val="1"/>
        <charset val="238"/>
      </rPr>
      <t xml:space="preserve"> Uchádzači vyplnia žlto označené polia a skontrolujú si prepočty.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</si>
</sst>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_ ;\-#,##0\ "/>
    <numFmt numFmtId="166" formatCode="_-* #,##0.00\ [$€-1]_-;\-* #,##0.00\ [$€-1]_-;_-* &quot;-&quot;??\ [$€-1]_-;_-@_-"/>
  </numFmts>
  <fonts count="14" x14ac:knownFonts="1">
    <font>
      <sz val="11"/>
      <color theme="1"/>
      <name val="Calibri"/>
      <family val="2"/>
      <charset val="238"/>
      <scheme val="minor"/>
    </font>
    <font>
      <i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vertAlign val="superscript"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0"/>
      <name val="Arial CE"/>
      <family val="2"/>
      <charset val="238"/>
    </font>
    <font>
      <b/>
      <i/>
      <sz val="24"/>
      <name val="Times New Roman"/>
      <family val="1"/>
      <charset val="238"/>
    </font>
    <font>
      <b/>
      <i/>
      <sz val="12"/>
      <name val="Tahoma"/>
      <family val="2"/>
      <charset val="238"/>
    </font>
    <font>
      <i/>
      <sz val="12"/>
      <name val="Tahoma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1"/>
      <color rgb="FFFF0000"/>
      <name val="Times New Roman"/>
      <family val="1"/>
      <charset val="238"/>
    </font>
    <font>
      <i/>
      <u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14" fontId="1" fillId="3" borderId="0" xfId="0" applyNumberFormat="1" applyFont="1" applyFill="1" applyAlignment="1" applyProtection="1">
      <alignment horizontal="left" vertical="center" wrapText="1"/>
      <protection locked="0"/>
    </xf>
    <xf numFmtId="166" fontId="10" fillId="3" borderId="1" xfId="0" applyNumberFormat="1" applyFont="1" applyFill="1" applyBorder="1" applyAlignment="1" applyProtection="1">
      <alignment horizontal="center"/>
      <protection locked="0"/>
    </xf>
    <xf numFmtId="166" fontId="11" fillId="3" borderId="1" xfId="0" applyNumberFormat="1" applyFont="1" applyFill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" fontId="1" fillId="0" borderId="1" xfId="1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</cellXfs>
  <cellStyles count="2">
    <cellStyle name="Normálna" xfId="0" builtinId="0"/>
    <cellStyle name="normálne_Vykaz vymer kosice nad jazerom" xfId="1" xr:uid="{76FA0BAD-EA88-439F-8B4D-344D53A2C6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3078-3D66-4D3D-8FD4-9B7745B3E6DA}">
  <sheetPr>
    <pageSetUpPr fitToPage="1"/>
  </sheetPr>
  <dimension ref="A1:J159"/>
  <sheetViews>
    <sheetView showGridLines="0" tabSelected="1" zoomScale="86" zoomScaleNormal="86" workbookViewId="0">
      <pane ySplit="5" topLeftCell="A6" activePane="bottomLeft" state="frozen"/>
      <selection pane="bottomLeft" activeCell="G20" sqref="G20"/>
    </sheetView>
  </sheetViews>
  <sheetFormatPr defaultRowHeight="15.75" x14ac:dyDescent="0.25"/>
  <cols>
    <col min="1" max="1" width="5.42578125" style="8" bestFit="1" customWidth="1"/>
    <col min="2" max="2" width="10.140625" style="8" bestFit="1" customWidth="1"/>
    <col min="3" max="3" width="11.140625" style="7" bestFit="1" customWidth="1"/>
    <col min="4" max="4" width="109.5703125" style="13" customWidth="1"/>
    <col min="5" max="5" width="5.7109375" style="7" customWidth="1"/>
    <col min="6" max="6" width="11.5703125" style="7" bestFit="1" customWidth="1"/>
    <col min="7" max="7" width="16.85546875" style="14" customWidth="1"/>
    <col min="8" max="8" width="15.28515625" style="7" customWidth="1"/>
    <col min="9" max="9" width="9.140625" style="7"/>
    <col min="10" max="10" width="10.5703125" style="7" customWidth="1"/>
    <col min="11" max="256" width="9.140625" style="7"/>
    <col min="257" max="258" width="4.7109375" style="7" customWidth="1"/>
    <col min="259" max="259" width="11.140625" style="7" bestFit="1" customWidth="1"/>
    <col min="260" max="260" width="83.85546875" style="7" bestFit="1" customWidth="1"/>
    <col min="261" max="261" width="5.7109375" style="7" customWidth="1"/>
    <col min="262" max="262" width="7.7109375" style="7" customWidth="1"/>
    <col min="263" max="263" width="12.42578125" style="7" bestFit="1" customWidth="1"/>
    <col min="264" max="264" width="12.42578125" style="7" customWidth="1"/>
    <col min="265" max="512" width="9.140625" style="7"/>
    <col min="513" max="514" width="4.7109375" style="7" customWidth="1"/>
    <col min="515" max="515" width="11.140625" style="7" bestFit="1" customWidth="1"/>
    <col min="516" max="516" width="83.85546875" style="7" bestFit="1" customWidth="1"/>
    <col min="517" max="517" width="5.7109375" style="7" customWidth="1"/>
    <col min="518" max="518" width="7.7109375" style="7" customWidth="1"/>
    <col min="519" max="519" width="12.42578125" style="7" bestFit="1" customWidth="1"/>
    <col min="520" max="520" width="12.42578125" style="7" customWidth="1"/>
    <col min="521" max="768" width="9.140625" style="7"/>
    <col min="769" max="770" width="4.7109375" style="7" customWidth="1"/>
    <col min="771" max="771" width="11.140625" style="7" bestFit="1" customWidth="1"/>
    <col min="772" max="772" width="83.85546875" style="7" bestFit="1" customWidth="1"/>
    <col min="773" max="773" width="5.7109375" style="7" customWidth="1"/>
    <col min="774" max="774" width="7.7109375" style="7" customWidth="1"/>
    <col min="775" max="775" width="12.42578125" style="7" bestFit="1" customWidth="1"/>
    <col min="776" max="776" width="12.42578125" style="7" customWidth="1"/>
    <col min="777" max="1024" width="9.140625" style="7"/>
    <col min="1025" max="1026" width="4.7109375" style="7" customWidth="1"/>
    <col min="1027" max="1027" width="11.140625" style="7" bestFit="1" customWidth="1"/>
    <col min="1028" max="1028" width="83.85546875" style="7" bestFit="1" customWidth="1"/>
    <col min="1029" max="1029" width="5.7109375" style="7" customWidth="1"/>
    <col min="1030" max="1030" width="7.7109375" style="7" customWidth="1"/>
    <col min="1031" max="1031" width="12.42578125" style="7" bestFit="1" customWidth="1"/>
    <col min="1032" max="1032" width="12.42578125" style="7" customWidth="1"/>
    <col min="1033" max="1280" width="9.140625" style="7"/>
    <col min="1281" max="1282" width="4.7109375" style="7" customWidth="1"/>
    <col min="1283" max="1283" width="11.140625" style="7" bestFit="1" customWidth="1"/>
    <col min="1284" max="1284" width="83.85546875" style="7" bestFit="1" customWidth="1"/>
    <col min="1285" max="1285" width="5.7109375" style="7" customWidth="1"/>
    <col min="1286" max="1286" width="7.7109375" style="7" customWidth="1"/>
    <col min="1287" max="1287" width="12.42578125" style="7" bestFit="1" customWidth="1"/>
    <col min="1288" max="1288" width="12.42578125" style="7" customWidth="1"/>
    <col min="1289" max="1536" width="9.140625" style="7"/>
    <col min="1537" max="1538" width="4.7109375" style="7" customWidth="1"/>
    <col min="1539" max="1539" width="11.140625" style="7" bestFit="1" customWidth="1"/>
    <col min="1540" max="1540" width="83.85546875" style="7" bestFit="1" customWidth="1"/>
    <col min="1541" max="1541" width="5.7109375" style="7" customWidth="1"/>
    <col min="1542" max="1542" width="7.7109375" style="7" customWidth="1"/>
    <col min="1543" max="1543" width="12.42578125" style="7" bestFit="1" customWidth="1"/>
    <col min="1544" max="1544" width="12.42578125" style="7" customWidth="1"/>
    <col min="1545" max="1792" width="9.140625" style="7"/>
    <col min="1793" max="1794" width="4.7109375" style="7" customWidth="1"/>
    <col min="1795" max="1795" width="11.140625" style="7" bestFit="1" customWidth="1"/>
    <col min="1796" max="1796" width="83.85546875" style="7" bestFit="1" customWidth="1"/>
    <col min="1797" max="1797" width="5.7109375" style="7" customWidth="1"/>
    <col min="1798" max="1798" width="7.7109375" style="7" customWidth="1"/>
    <col min="1799" max="1799" width="12.42578125" style="7" bestFit="1" customWidth="1"/>
    <col min="1800" max="1800" width="12.42578125" style="7" customWidth="1"/>
    <col min="1801" max="2048" width="9.140625" style="7"/>
    <col min="2049" max="2050" width="4.7109375" style="7" customWidth="1"/>
    <col min="2051" max="2051" width="11.140625" style="7" bestFit="1" customWidth="1"/>
    <col min="2052" max="2052" width="83.85546875" style="7" bestFit="1" customWidth="1"/>
    <col min="2053" max="2053" width="5.7109375" style="7" customWidth="1"/>
    <col min="2054" max="2054" width="7.7109375" style="7" customWidth="1"/>
    <col min="2055" max="2055" width="12.42578125" style="7" bestFit="1" customWidth="1"/>
    <col min="2056" max="2056" width="12.42578125" style="7" customWidth="1"/>
    <col min="2057" max="2304" width="9.140625" style="7"/>
    <col min="2305" max="2306" width="4.7109375" style="7" customWidth="1"/>
    <col min="2307" max="2307" width="11.140625" style="7" bestFit="1" customWidth="1"/>
    <col min="2308" max="2308" width="83.85546875" style="7" bestFit="1" customWidth="1"/>
    <col min="2309" max="2309" width="5.7109375" style="7" customWidth="1"/>
    <col min="2310" max="2310" width="7.7109375" style="7" customWidth="1"/>
    <col min="2311" max="2311" width="12.42578125" style="7" bestFit="1" customWidth="1"/>
    <col min="2312" max="2312" width="12.42578125" style="7" customWidth="1"/>
    <col min="2313" max="2560" width="9.140625" style="7"/>
    <col min="2561" max="2562" width="4.7109375" style="7" customWidth="1"/>
    <col min="2563" max="2563" width="11.140625" style="7" bestFit="1" customWidth="1"/>
    <col min="2564" max="2564" width="83.85546875" style="7" bestFit="1" customWidth="1"/>
    <col min="2565" max="2565" width="5.7109375" style="7" customWidth="1"/>
    <col min="2566" max="2566" width="7.7109375" style="7" customWidth="1"/>
    <col min="2567" max="2567" width="12.42578125" style="7" bestFit="1" customWidth="1"/>
    <col min="2568" max="2568" width="12.42578125" style="7" customWidth="1"/>
    <col min="2569" max="2816" width="9.140625" style="7"/>
    <col min="2817" max="2818" width="4.7109375" style="7" customWidth="1"/>
    <col min="2819" max="2819" width="11.140625" style="7" bestFit="1" customWidth="1"/>
    <col min="2820" max="2820" width="83.85546875" style="7" bestFit="1" customWidth="1"/>
    <col min="2821" max="2821" width="5.7109375" style="7" customWidth="1"/>
    <col min="2822" max="2822" width="7.7109375" style="7" customWidth="1"/>
    <col min="2823" max="2823" width="12.42578125" style="7" bestFit="1" customWidth="1"/>
    <col min="2824" max="2824" width="12.42578125" style="7" customWidth="1"/>
    <col min="2825" max="3072" width="9.140625" style="7"/>
    <col min="3073" max="3074" width="4.7109375" style="7" customWidth="1"/>
    <col min="3075" max="3075" width="11.140625" style="7" bestFit="1" customWidth="1"/>
    <col min="3076" max="3076" width="83.85546875" style="7" bestFit="1" customWidth="1"/>
    <col min="3077" max="3077" width="5.7109375" style="7" customWidth="1"/>
    <col min="3078" max="3078" width="7.7109375" style="7" customWidth="1"/>
    <col min="3079" max="3079" width="12.42578125" style="7" bestFit="1" customWidth="1"/>
    <col min="3080" max="3080" width="12.42578125" style="7" customWidth="1"/>
    <col min="3081" max="3328" width="9.140625" style="7"/>
    <col min="3329" max="3330" width="4.7109375" style="7" customWidth="1"/>
    <col min="3331" max="3331" width="11.140625" style="7" bestFit="1" customWidth="1"/>
    <col min="3332" max="3332" width="83.85546875" style="7" bestFit="1" customWidth="1"/>
    <col min="3333" max="3333" width="5.7109375" style="7" customWidth="1"/>
    <col min="3334" max="3334" width="7.7109375" style="7" customWidth="1"/>
    <col min="3335" max="3335" width="12.42578125" style="7" bestFit="1" customWidth="1"/>
    <col min="3336" max="3336" width="12.42578125" style="7" customWidth="1"/>
    <col min="3337" max="3584" width="9.140625" style="7"/>
    <col min="3585" max="3586" width="4.7109375" style="7" customWidth="1"/>
    <col min="3587" max="3587" width="11.140625" style="7" bestFit="1" customWidth="1"/>
    <col min="3588" max="3588" width="83.85546875" style="7" bestFit="1" customWidth="1"/>
    <col min="3589" max="3589" width="5.7109375" style="7" customWidth="1"/>
    <col min="3590" max="3590" width="7.7109375" style="7" customWidth="1"/>
    <col min="3591" max="3591" width="12.42578125" style="7" bestFit="1" customWidth="1"/>
    <col min="3592" max="3592" width="12.42578125" style="7" customWidth="1"/>
    <col min="3593" max="3840" width="9.140625" style="7"/>
    <col min="3841" max="3842" width="4.7109375" style="7" customWidth="1"/>
    <col min="3843" max="3843" width="11.140625" style="7" bestFit="1" customWidth="1"/>
    <col min="3844" max="3844" width="83.85546875" style="7" bestFit="1" customWidth="1"/>
    <col min="3845" max="3845" width="5.7109375" style="7" customWidth="1"/>
    <col min="3846" max="3846" width="7.7109375" style="7" customWidth="1"/>
    <col min="3847" max="3847" width="12.42578125" style="7" bestFit="1" customWidth="1"/>
    <col min="3848" max="3848" width="12.42578125" style="7" customWidth="1"/>
    <col min="3849" max="4096" width="9.140625" style="7"/>
    <col min="4097" max="4098" width="4.7109375" style="7" customWidth="1"/>
    <col min="4099" max="4099" width="11.140625" style="7" bestFit="1" customWidth="1"/>
    <col min="4100" max="4100" width="83.85546875" style="7" bestFit="1" customWidth="1"/>
    <col min="4101" max="4101" width="5.7109375" style="7" customWidth="1"/>
    <col min="4102" max="4102" width="7.7109375" style="7" customWidth="1"/>
    <col min="4103" max="4103" width="12.42578125" style="7" bestFit="1" customWidth="1"/>
    <col min="4104" max="4104" width="12.42578125" style="7" customWidth="1"/>
    <col min="4105" max="4352" width="9.140625" style="7"/>
    <col min="4353" max="4354" width="4.7109375" style="7" customWidth="1"/>
    <col min="4355" max="4355" width="11.140625" style="7" bestFit="1" customWidth="1"/>
    <col min="4356" max="4356" width="83.85546875" style="7" bestFit="1" customWidth="1"/>
    <col min="4357" max="4357" width="5.7109375" style="7" customWidth="1"/>
    <col min="4358" max="4358" width="7.7109375" style="7" customWidth="1"/>
    <col min="4359" max="4359" width="12.42578125" style="7" bestFit="1" customWidth="1"/>
    <col min="4360" max="4360" width="12.42578125" style="7" customWidth="1"/>
    <col min="4361" max="4608" width="9.140625" style="7"/>
    <col min="4609" max="4610" width="4.7109375" style="7" customWidth="1"/>
    <col min="4611" max="4611" width="11.140625" style="7" bestFit="1" customWidth="1"/>
    <col min="4612" max="4612" width="83.85546875" style="7" bestFit="1" customWidth="1"/>
    <col min="4613" max="4613" width="5.7109375" style="7" customWidth="1"/>
    <col min="4614" max="4614" width="7.7109375" style="7" customWidth="1"/>
    <col min="4615" max="4615" width="12.42578125" style="7" bestFit="1" customWidth="1"/>
    <col min="4616" max="4616" width="12.42578125" style="7" customWidth="1"/>
    <col min="4617" max="4864" width="9.140625" style="7"/>
    <col min="4865" max="4866" width="4.7109375" style="7" customWidth="1"/>
    <col min="4867" max="4867" width="11.140625" style="7" bestFit="1" customWidth="1"/>
    <col min="4868" max="4868" width="83.85546875" style="7" bestFit="1" customWidth="1"/>
    <col min="4869" max="4869" width="5.7109375" style="7" customWidth="1"/>
    <col min="4870" max="4870" width="7.7109375" style="7" customWidth="1"/>
    <col min="4871" max="4871" width="12.42578125" style="7" bestFit="1" customWidth="1"/>
    <col min="4872" max="4872" width="12.42578125" style="7" customWidth="1"/>
    <col min="4873" max="5120" width="9.140625" style="7"/>
    <col min="5121" max="5122" width="4.7109375" style="7" customWidth="1"/>
    <col min="5123" max="5123" width="11.140625" style="7" bestFit="1" customWidth="1"/>
    <col min="5124" max="5124" width="83.85546875" style="7" bestFit="1" customWidth="1"/>
    <col min="5125" max="5125" width="5.7109375" style="7" customWidth="1"/>
    <col min="5126" max="5126" width="7.7109375" style="7" customWidth="1"/>
    <col min="5127" max="5127" width="12.42578125" style="7" bestFit="1" customWidth="1"/>
    <col min="5128" max="5128" width="12.42578125" style="7" customWidth="1"/>
    <col min="5129" max="5376" width="9.140625" style="7"/>
    <col min="5377" max="5378" width="4.7109375" style="7" customWidth="1"/>
    <col min="5379" max="5379" width="11.140625" style="7" bestFit="1" customWidth="1"/>
    <col min="5380" max="5380" width="83.85546875" style="7" bestFit="1" customWidth="1"/>
    <col min="5381" max="5381" width="5.7109375" style="7" customWidth="1"/>
    <col min="5382" max="5382" width="7.7109375" style="7" customWidth="1"/>
    <col min="5383" max="5383" width="12.42578125" style="7" bestFit="1" customWidth="1"/>
    <col min="5384" max="5384" width="12.42578125" style="7" customWidth="1"/>
    <col min="5385" max="5632" width="9.140625" style="7"/>
    <col min="5633" max="5634" width="4.7109375" style="7" customWidth="1"/>
    <col min="5635" max="5635" width="11.140625" style="7" bestFit="1" customWidth="1"/>
    <col min="5636" max="5636" width="83.85546875" style="7" bestFit="1" customWidth="1"/>
    <col min="5637" max="5637" width="5.7109375" style="7" customWidth="1"/>
    <col min="5638" max="5638" width="7.7109375" style="7" customWidth="1"/>
    <col min="5639" max="5639" width="12.42578125" style="7" bestFit="1" customWidth="1"/>
    <col min="5640" max="5640" width="12.42578125" style="7" customWidth="1"/>
    <col min="5641" max="5888" width="9.140625" style="7"/>
    <col min="5889" max="5890" width="4.7109375" style="7" customWidth="1"/>
    <col min="5891" max="5891" width="11.140625" style="7" bestFit="1" customWidth="1"/>
    <col min="5892" max="5892" width="83.85546875" style="7" bestFit="1" customWidth="1"/>
    <col min="5893" max="5893" width="5.7109375" style="7" customWidth="1"/>
    <col min="5894" max="5894" width="7.7109375" style="7" customWidth="1"/>
    <col min="5895" max="5895" width="12.42578125" style="7" bestFit="1" customWidth="1"/>
    <col min="5896" max="5896" width="12.42578125" style="7" customWidth="1"/>
    <col min="5897" max="6144" width="9.140625" style="7"/>
    <col min="6145" max="6146" width="4.7109375" style="7" customWidth="1"/>
    <col min="6147" max="6147" width="11.140625" style="7" bestFit="1" customWidth="1"/>
    <col min="6148" max="6148" width="83.85546875" style="7" bestFit="1" customWidth="1"/>
    <col min="6149" max="6149" width="5.7109375" style="7" customWidth="1"/>
    <col min="6150" max="6150" width="7.7109375" style="7" customWidth="1"/>
    <col min="6151" max="6151" width="12.42578125" style="7" bestFit="1" customWidth="1"/>
    <col min="6152" max="6152" width="12.42578125" style="7" customWidth="1"/>
    <col min="6153" max="6400" width="9.140625" style="7"/>
    <col min="6401" max="6402" width="4.7109375" style="7" customWidth="1"/>
    <col min="6403" max="6403" width="11.140625" style="7" bestFit="1" customWidth="1"/>
    <col min="6404" max="6404" width="83.85546875" style="7" bestFit="1" customWidth="1"/>
    <col min="6405" max="6405" width="5.7109375" style="7" customWidth="1"/>
    <col min="6406" max="6406" width="7.7109375" style="7" customWidth="1"/>
    <col min="6407" max="6407" width="12.42578125" style="7" bestFit="1" customWidth="1"/>
    <col min="6408" max="6408" width="12.42578125" style="7" customWidth="1"/>
    <col min="6409" max="6656" width="9.140625" style="7"/>
    <col min="6657" max="6658" width="4.7109375" style="7" customWidth="1"/>
    <col min="6659" max="6659" width="11.140625" style="7" bestFit="1" customWidth="1"/>
    <col min="6660" max="6660" width="83.85546875" style="7" bestFit="1" customWidth="1"/>
    <col min="6661" max="6661" width="5.7109375" style="7" customWidth="1"/>
    <col min="6662" max="6662" width="7.7109375" style="7" customWidth="1"/>
    <col min="6663" max="6663" width="12.42578125" style="7" bestFit="1" customWidth="1"/>
    <col min="6664" max="6664" width="12.42578125" style="7" customWidth="1"/>
    <col min="6665" max="6912" width="9.140625" style="7"/>
    <col min="6913" max="6914" width="4.7109375" style="7" customWidth="1"/>
    <col min="6915" max="6915" width="11.140625" style="7" bestFit="1" customWidth="1"/>
    <col min="6916" max="6916" width="83.85546875" style="7" bestFit="1" customWidth="1"/>
    <col min="6917" max="6917" width="5.7109375" style="7" customWidth="1"/>
    <col min="6918" max="6918" width="7.7109375" style="7" customWidth="1"/>
    <col min="6919" max="6919" width="12.42578125" style="7" bestFit="1" customWidth="1"/>
    <col min="6920" max="6920" width="12.42578125" style="7" customWidth="1"/>
    <col min="6921" max="7168" width="9.140625" style="7"/>
    <col min="7169" max="7170" width="4.7109375" style="7" customWidth="1"/>
    <col min="7171" max="7171" width="11.140625" style="7" bestFit="1" customWidth="1"/>
    <col min="7172" max="7172" width="83.85546875" style="7" bestFit="1" customWidth="1"/>
    <col min="7173" max="7173" width="5.7109375" style="7" customWidth="1"/>
    <col min="7174" max="7174" width="7.7109375" style="7" customWidth="1"/>
    <col min="7175" max="7175" width="12.42578125" style="7" bestFit="1" customWidth="1"/>
    <col min="7176" max="7176" width="12.42578125" style="7" customWidth="1"/>
    <col min="7177" max="7424" width="9.140625" style="7"/>
    <col min="7425" max="7426" width="4.7109375" style="7" customWidth="1"/>
    <col min="7427" max="7427" width="11.140625" style="7" bestFit="1" customWidth="1"/>
    <col min="7428" max="7428" width="83.85546875" style="7" bestFit="1" customWidth="1"/>
    <col min="7429" max="7429" width="5.7109375" style="7" customWidth="1"/>
    <col min="7430" max="7430" width="7.7109375" style="7" customWidth="1"/>
    <col min="7431" max="7431" width="12.42578125" style="7" bestFit="1" customWidth="1"/>
    <col min="7432" max="7432" width="12.42578125" style="7" customWidth="1"/>
    <col min="7433" max="7680" width="9.140625" style="7"/>
    <col min="7681" max="7682" width="4.7109375" style="7" customWidth="1"/>
    <col min="7683" max="7683" width="11.140625" style="7" bestFit="1" customWidth="1"/>
    <col min="7684" max="7684" width="83.85546875" style="7" bestFit="1" customWidth="1"/>
    <col min="7685" max="7685" width="5.7109375" style="7" customWidth="1"/>
    <col min="7686" max="7686" width="7.7109375" style="7" customWidth="1"/>
    <col min="7687" max="7687" width="12.42578125" style="7" bestFit="1" customWidth="1"/>
    <col min="7688" max="7688" width="12.42578125" style="7" customWidth="1"/>
    <col min="7689" max="7936" width="9.140625" style="7"/>
    <col min="7937" max="7938" width="4.7109375" style="7" customWidth="1"/>
    <col min="7939" max="7939" width="11.140625" style="7" bestFit="1" customWidth="1"/>
    <col min="7940" max="7940" width="83.85546875" style="7" bestFit="1" customWidth="1"/>
    <col min="7941" max="7941" width="5.7109375" style="7" customWidth="1"/>
    <col min="7942" max="7942" width="7.7109375" style="7" customWidth="1"/>
    <col min="7943" max="7943" width="12.42578125" style="7" bestFit="1" customWidth="1"/>
    <col min="7944" max="7944" width="12.42578125" style="7" customWidth="1"/>
    <col min="7945" max="8192" width="9.140625" style="7"/>
    <col min="8193" max="8194" width="4.7109375" style="7" customWidth="1"/>
    <col min="8195" max="8195" width="11.140625" style="7" bestFit="1" customWidth="1"/>
    <col min="8196" max="8196" width="83.85546875" style="7" bestFit="1" customWidth="1"/>
    <col min="8197" max="8197" width="5.7109375" style="7" customWidth="1"/>
    <col min="8198" max="8198" width="7.7109375" style="7" customWidth="1"/>
    <col min="8199" max="8199" width="12.42578125" style="7" bestFit="1" customWidth="1"/>
    <col min="8200" max="8200" width="12.42578125" style="7" customWidth="1"/>
    <col min="8201" max="8448" width="9.140625" style="7"/>
    <col min="8449" max="8450" width="4.7109375" style="7" customWidth="1"/>
    <col min="8451" max="8451" width="11.140625" style="7" bestFit="1" customWidth="1"/>
    <col min="8452" max="8452" width="83.85546875" style="7" bestFit="1" customWidth="1"/>
    <col min="8453" max="8453" width="5.7109375" style="7" customWidth="1"/>
    <col min="8454" max="8454" width="7.7109375" style="7" customWidth="1"/>
    <col min="8455" max="8455" width="12.42578125" style="7" bestFit="1" customWidth="1"/>
    <col min="8456" max="8456" width="12.42578125" style="7" customWidth="1"/>
    <col min="8457" max="8704" width="9.140625" style="7"/>
    <col min="8705" max="8706" width="4.7109375" style="7" customWidth="1"/>
    <col min="8707" max="8707" width="11.140625" style="7" bestFit="1" customWidth="1"/>
    <col min="8708" max="8708" width="83.85546875" style="7" bestFit="1" customWidth="1"/>
    <col min="8709" max="8709" width="5.7109375" style="7" customWidth="1"/>
    <col min="8710" max="8710" width="7.7109375" style="7" customWidth="1"/>
    <col min="8711" max="8711" width="12.42578125" style="7" bestFit="1" customWidth="1"/>
    <col min="8712" max="8712" width="12.42578125" style="7" customWidth="1"/>
    <col min="8713" max="8960" width="9.140625" style="7"/>
    <col min="8961" max="8962" width="4.7109375" style="7" customWidth="1"/>
    <col min="8963" max="8963" width="11.140625" style="7" bestFit="1" customWidth="1"/>
    <col min="8964" max="8964" width="83.85546875" style="7" bestFit="1" customWidth="1"/>
    <col min="8965" max="8965" width="5.7109375" style="7" customWidth="1"/>
    <col min="8966" max="8966" width="7.7109375" style="7" customWidth="1"/>
    <col min="8967" max="8967" width="12.42578125" style="7" bestFit="1" customWidth="1"/>
    <col min="8968" max="8968" width="12.42578125" style="7" customWidth="1"/>
    <col min="8969" max="9216" width="9.140625" style="7"/>
    <col min="9217" max="9218" width="4.7109375" style="7" customWidth="1"/>
    <col min="9219" max="9219" width="11.140625" style="7" bestFit="1" customWidth="1"/>
    <col min="9220" max="9220" width="83.85546875" style="7" bestFit="1" customWidth="1"/>
    <col min="9221" max="9221" width="5.7109375" style="7" customWidth="1"/>
    <col min="9222" max="9222" width="7.7109375" style="7" customWidth="1"/>
    <col min="9223" max="9223" width="12.42578125" style="7" bestFit="1" customWidth="1"/>
    <col min="9224" max="9224" width="12.42578125" style="7" customWidth="1"/>
    <col min="9225" max="9472" width="9.140625" style="7"/>
    <col min="9473" max="9474" width="4.7109375" style="7" customWidth="1"/>
    <col min="9475" max="9475" width="11.140625" style="7" bestFit="1" customWidth="1"/>
    <col min="9476" max="9476" width="83.85546875" style="7" bestFit="1" customWidth="1"/>
    <col min="9477" max="9477" width="5.7109375" style="7" customWidth="1"/>
    <col min="9478" max="9478" width="7.7109375" style="7" customWidth="1"/>
    <col min="9479" max="9479" width="12.42578125" style="7" bestFit="1" customWidth="1"/>
    <col min="9480" max="9480" width="12.42578125" style="7" customWidth="1"/>
    <col min="9481" max="9728" width="9.140625" style="7"/>
    <col min="9729" max="9730" width="4.7109375" style="7" customWidth="1"/>
    <col min="9731" max="9731" width="11.140625" style="7" bestFit="1" customWidth="1"/>
    <col min="9732" max="9732" width="83.85546875" style="7" bestFit="1" customWidth="1"/>
    <col min="9733" max="9733" width="5.7109375" style="7" customWidth="1"/>
    <col min="9734" max="9734" width="7.7109375" style="7" customWidth="1"/>
    <col min="9735" max="9735" width="12.42578125" style="7" bestFit="1" customWidth="1"/>
    <col min="9736" max="9736" width="12.42578125" style="7" customWidth="1"/>
    <col min="9737" max="9984" width="9.140625" style="7"/>
    <col min="9985" max="9986" width="4.7109375" style="7" customWidth="1"/>
    <col min="9987" max="9987" width="11.140625" style="7" bestFit="1" customWidth="1"/>
    <col min="9988" max="9988" width="83.85546875" style="7" bestFit="1" customWidth="1"/>
    <col min="9989" max="9989" width="5.7109375" style="7" customWidth="1"/>
    <col min="9990" max="9990" width="7.7109375" style="7" customWidth="1"/>
    <col min="9991" max="9991" width="12.42578125" style="7" bestFit="1" customWidth="1"/>
    <col min="9992" max="9992" width="12.42578125" style="7" customWidth="1"/>
    <col min="9993" max="10240" width="9.140625" style="7"/>
    <col min="10241" max="10242" width="4.7109375" style="7" customWidth="1"/>
    <col min="10243" max="10243" width="11.140625" style="7" bestFit="1" customWidth="1"/>
    <col min="10244" max="10244" width="83.85546875" style="7" bestFit="1" customWidth="1"/>
    <col min="10245" max="10245" width="5.7109375" style="7" customWidth="1"/>
    <col min="10246" max="10246" width="7.7109375" style="7" customWidth="1"/>
    <col min="10247" max="10247" width="12.42578125" style="7" bestFit="1" customWidth="1"/>
    <col min="10248" max="10248" width="12.42578125" style="7" customWidth="1"/>
    <col min="10249" max="10496" width="9.140625" style="7"/>
    <col min="10497" max="10498" width="4.7109375" style="7" customWidth="1"/>
    <col min="10499" max="10499" width="11.140625" style="7" bestFit="1" customWidth="1"/>
    <col min="10500" max="10500" width="83.85546875" style="7" bestFit="1" customWidth="1"/>
    <col min="10501" max="10501" width="5.7109375" style="7" customWidth="1"/>
    <col min="10502" max="10502" width="7.7109375" style="7" customWidth="1"/>
    <col min="10503" max="10503" width="12.42578125" style="7" bestFit="1" customWidth="1"/>
    <col min="10504" max="10504" width="12.42578125" style="7" customWidth="1"/>
    <col min="10505" max="10752" width="9.140625" style="7"/>
    <col min="10753" max="10754" width="4.7109375" style="7" customWidth="1"/>
    <col min="10755" max="10755" width="11.140625" style="7" bestFit="1" customWidth="1"/>
    <col min="10756" max="10756" width="83.85546875" style="7" bestFit="1" customWidth="1"/>
    <col min="10757" max="10757" width="5.7109375" style="7" customWidth="1"/>
    <col min="10758" max="10758" width="7.7109375" style="7" customWidth="1"/>
    <col min="10759" max="10759" width="12.42578125" style="7" bestFit="1" customWidth="1"/>
    <col min="10760" max="10760" width="12.42578125" style="7" customWidth="1"/>
    <col min="10761" max="11008" width="9.140625" style="7"/>
    <col min="11009" max="11010" width="4.7109375" style="7" customWidth="1"/>
    <col min="11011" max="11011" width="11.140625" style="7" bestFit="1" customWidth="1"/>
    <col min="11012" max="11012" width="83.85546875" style="7" bestFit="1" customWidth="1"/>
    <col min="11013" max="11013" width="5.7109375" style="7" customWidth="1"/>
    <col min="11014" max="11014" width="7.7109375" style="7" customWidth="1"/>
    <col min="11015" max="11015" width="12.42578125" style="7" bestFit="1" customWidth="1"/>
    <col min="11016" max="11016" width="12.42578125" style="7" customWidth="1"/>
    <col min="11017" max="11264" width="9.140625" style="7"/>
    <col min="11265" max="11266" width="4.7109375" style="7" customWidth="1"/>
    <col min="11267" max="11267" width="11.140625" style="7" bestFit="1" customWidth="1"/>
    <col min="11268" max="11268" width="83.85546875" style="7" bestFit="1" customWidth="1"/>
    <col min="11269" max="11269" width="5.7109375" style="7" customWidth="1"/>
    <col min="11270" max="11270" width="7.7109375" style="7" customWidth="1"/>
    <col min="11271" max="11271" width="12.42578125" style="7" bestFit="1" customWidth="1"/>
    <col min="11272" max="11272" width="12.42578125" style="7" customWidth="1"/>
    <col min="11273" max="11520" width="9.140625" style="7"/>
    <col min="11521" max="11522" width="4.7109375" style="7" customWidth="1"/>
    <col min="11523" max="11523" width="11.140625" style="7" bestFit="1" customWidth="1"/>
    <col min="11524" max="11524" width="83.85546875" style="7" bestFit="1" customWidth="1"/>
    <col min="11525" max="11525" width="5.7109375" style="7" customWidth="1"/>
    <col min="11526" max="11526" width="7.7109375" style="7" customWidth="1"/>
    <col min="11527" max="11527" width="12.42578125" style="7" bestFit="1" customWidth="1"/>
    <col min="11528" max="11528" width="12.42578125" style="7" customWidth="1"/>
    <col min="11529" max="11776" width="9.140625" style="7"/>
    <col min="11777" max="11778" width="4.7109375" style="7" customWidth="1"/>
    <col min="11779" max="11779" width="11.140625" style="7" bestFit="1" customWidth="1"/>
    <col min="11780" max="11780" width="83.85546875" style="7" bestFit="1" customWidth="1"/>
    <col min="11781" max="11781" width="5.7109375" style="7" customWidth="1"/>
    <col min="11782" max="11782" width="7.7109375" style="7" customWidth="1"/>
    <col min="11783" max="11783" width="12.42578125" style="7" bestFit="1" customWidth="1"/>
    <col min="11784" max="11784" width="12.42578125" style="7" customWidth="1"/>
    <col min="11785" max="12032" width="9.140625" style="7"/>
    <col min="12033" max="12034" width="4.7109375" style="7" customWidth="1"/>
    <col min="12035" max="12035" width="11.140625" style="7" bestFit="1" customWidth="1"/>
    <col min="12036" max="12036" width="83.85546875" style="7" bestFit="1" customWidth="1"/>
    <col min="12037" max="12037" width="5.7109375" style="7" customWidth="1"/>
    <col min="12038" max="12038" width="7.7109375" style="7" customWidth="1"/>
    <col min="12039" max="12039" width="12.42578125" style="7" bestFit="1" customWidth="1"/>
    <col min="12040" max="12040" width="12.42578125" style="7" customWidth="1"/>
    <col min="12041" max="12288" width="9.140625" style="7"/>
    <col min="12289" max="12290" width="4.7109375" style="7" customWidth="1"/>
    <col min="12291" max="12291" width="11.140625" style="7" bestFit="1" customWidth="1"/>
    <col min="12292" max="12292" width="83.85546875" style="7" bestFit="1" customWidth="1"/>
    <col min="12293" max="12293" width="5.7109375" style="7" customWidth="1"/>
    <col min="12294" max="12294" width="7.7109375" style="7" customWidth="1"/>
    <col min="12295" max="12295" width="12.42578125" style="7" bestFit="1" customWidth="1"/>
    <col min="12296" max="12296" width="12.42578125" style="7" customWidth="1"/>
    <col min="12297" max="12544" width="9.140625" style="7"/>
    <col min="12545" max="12546" width="4.7109375" style="7" customWidth="1"/>
    <col min="12547" max="12547" width="11.140625" style="7" bestFit="1" customWidth="1"/>
    <col min="12548" max="12548" width="83.85546875" style="7" bestFit="1" customWidth="1"/>
    <col min="12549" max="12549" width="5.7109375" style="7" customWidth="1"/>
    <col min="12550" max="12550" width="7.7109375" style="7" customWidth="1"/>
    <col min="12551" max="12551" width="12.42578125" style="7" bestFit="1" customWidth="1"/>
    <col min="12552" max="12552" width="12.42578125" style="7" customWidth="1"/>
    <col min="12553" max="12800" width="9.140625" style="7"/>
    <col min="12801" max="12802" width="4.7109375" style="7" customWidth="1"/>
    <col min="12803" max="12803" width="11.140625" style="7" bestFit="1" customWidth="1"/>
    <col min="12804" max="12804" width="83.85546875" style="7" bestFit="1" customWidth="1"/>
    <col min="12805" max="12805" width="5.7109375" style="7" customWidth="1"/>
    <col min="12806" max="12806" width="7.7109375" style="7" customWidth="1"/>
    <col min="12807" max="12807" width="12.42578125" style="7" bestFit="1" customWidth="1"/>
    <col min="12808" max="12808" width="12.42578125" style="7" customWidth="1"/>
    <col min="12809" max="13056" width="9.140625" style="7"/>
    <col min="13057" max="13058" width="4.7109375" style="7" customWidth="1"/>
    <col min="13059" max="13059" width="11.140625" style="7" bestFit="1" customWidth="1"/>
    <col min="13060" max="13060" width="83.85546875" style="7" bestFit="1" customWidth="1"/>
    <col min="13061" max="13061" width="5.7109375" style="7" customWidth="1"/>
    <col min="13062" max="13062" width="7.7109375" style="7" customWidth="1"/>
    <col min="13063" max="13063" width="12.42578125" style="7" bestFit="1" customWidth="1"/>
    <col min="13064" max="13064" width="12.42578125" style="7" customWidth="1"/>
    <col min="13065" max="13312" width="9.140625" style="7"/>
    <col min="13313" max="13314" width="4.7109375" style="7" customWidth="1"/>
    <col min="13315" max="13315" width="11.140625" style="7" bestFit="1" customWidth="1"/>
    <col min="13316" max="13316" width="83.85546875" style="7" bestFit="1" customWidth="1"/>
    <col min="13317" max="13317" width="5.7109375" style="7" customWidth="1"/>
    <col min="13318" max="13318" width="7.7109375" style="7" customWidth="1"/>
    <col min="13319" max="13319" width="12.42578125" style="7" bestFit="1" customWidth="1"/>
    <col min="13320" max="13320" width="12.42578125" style="7" customWidth="1"/>
    <col min="13321" max="13568" width="9.140625" style="7"/>
    <col min="13569" max="13570" width="4.7109375" style="7" customWidth="1"/>
    <col min="13571" max="13571" width="11.140625" style="7" bestFit="1" customWidth="1"/>
    <col min="13572" max="13572" width="83.85546875" style="7" bestFit="1" customWidth="1"/>
    <col min="13573" max="13573" width="5.7109375" style="7" customWidth="1"/>
    <col min="13574" max="13574" width="7.7109375" style="7" customWidth="1"/>
    <col min="13575" max="13575" width="12.42578125" style="7" bestFit="1" customWidth="1"/>
    <col min="13576" max="13576" width="12.42578125" style="7" customWidth="1"/>
    <col min="13577" max="13824" width="9.140625" style="7"/>
    <col min="13825" max="13826" width="4.7109375" style="7" customWidth="1"/>
    <col min="13827" max="13827" width="11.140625" style="7" bestFit="1" customWidth="1"/>
    <col min="13828" max="13828" width="83.85546875" style="7" bestFit="1" customWidth="1"/>
    <col min="13829" max="13829" width="5.7109375" style="7" customWidth="1"/>
    <col min="13830" max="13830" width="7.7109375" style="7" customWidth="1"/>
    <col min="13831" max="13831" width="12.42578125" style="7" bestFit="1" customWidth="1"/>
    <col min="13832" max="13832" width="12.42578125" style="7" customWidth="1"/>
    <col min="13833" max="14080" width="9.140625" style="7"/>
    <col min="14081" max="14082" width="4.7109375" style="7" customWidth="1"/>
    <col min="14083" max="14083" width="11.140625" style="7" bestFit="1" customWidth="1"/>
    <col min="14084" max="14084" width="83.85546875" style="7" bestFit="1" customWidth="1"/>
    <col min="14085" max="14085" width="5.7109375" style="7" customWidth="1"/>
    <col min="14086" max="14086" width="7.7109375" style="7" customWidth="1"/>
    <col min="14087" max="14087" width="12.42578125" style="7" bestFit="1" customWidth="1"/>
    <col min="14088" max="14088" width="12.42578125" style="7" customWidth="1"/>
    <col min="14089" max="14336" width="9.140625" style="7"/>
    <col min="14337" max="14338" width="4.7109375" style="7" customWidth="1"/>
    <col min="14339" max="14339" width="11.140625" style="7" bestFit="1" customWidth="1"/>
    <col min="14340" max="14340" width="83.85546875" style="7" bestFit="1" customWidth="1"/>
    <col min="14341" max="14341" width="5.7109375" style="7" customWidth="1"/>
    <col min="14342" max="14342" width="7.7109375" style="7" customWidth="1"/>
    <col min="14343" max="14343" width="12.42578125" style="7" bestFit="1" customWidth="1"/>
    <col min="14344" max="14344" width="12.42578125" style="7" customWidth="1"/>
    <col min="14345" max="14592" width="9.140625" style="7"/>
    <col min="14593" max="14594" width="4.7109375" style="7" customWidth="1"/>
    <col min="14595" max="14595" width="11.140625" style="7" bestFit="1" customWidth="1"/>
    <col min="14596" max="14596" width="83.85546875" style="7" bestFit="1" customWidth="1"/>
    <col min="14597" max="14597" width="5.7109375" style="7" customWidth="1"/>
    <col min="14598" max="14598" width="7.7109375" style="7" customWidth="1"/>
    <col min="14599" max="14599" width="12.42578125" style="7" bestFit="1" customWidth="1"/>
    <col min="14600" max="14600" width="12.42578125" style="7" customWidth="1"/>
    <col min="14601" max="14848" width="9.140625" style="7"/>
    <col min="14849" max="14850" width="4.7109375" style="7" customWidth="1"/>
    <col min="14851" max="14851" width="11.140625" style="7" bestFit="1" customWidth="1"/>
    <col min="14852" max="14852" width="83.85546875" style="7" bestFit="1" customWidth="1"/>
    <col min="14853" max="14853" width="5.7109375" style="7" customWidth="1"/>
    <col min="14854" max="14854" width="7.7109375" style="7" customWidth="1"/>
    <col min="14855" max="14855" width="12.42578125" style="7" bestFit="1" customWidth="1"/>
    <col min="14856" max="14856" width="12.42578125" style="7" customWidth="1"/>
    <col min="14857" max="15104" width="9.140625" style="7"/>
    <col min="15105" max="15106" width="4.7109375" style="7" customWidth="1"/>
    <col min="15107" max="15107" width="11.140625" style="7" bestFit="1" customWidth="1"/>
    <col min="15108" max="15108" width="83.85546875" style="7" bestFit="1" customWidth="1"/>
    <col min="15109" max="15109" width="5.7109375" style="7" customWidth="1"/>
    <col min="15110" max="15110" width="7.7109375" style="7" customWidth="1"/>
    <col min="15111" max="15111" width="12.42578125" style="7" bestFit="1" customWidth="1"/>
    <col min="15112" max="15112" width="12.42578125" style="7" customWidth="1"/>
    <col min="15113" max="15360" width="9.140625" style="7"/>
    <col min="15361" max="15362" width="4.7109375" style="7" customWidth="1"/>
    <col min="15363" max="15363" width="11.140625" style="7" bestFit="1" customWidth="1"/>
    <col min="15364" max="15364" width="83.85546875" style="7" bestFit="1" customWidth="1"/>
    <col min="15365" max="15365" width="5.7109375" style="7" customWidth="1"/>
    <col min="15366" max="15366" width="7.7109375" style="7" customWidth="1"/>
    <col min="15367" max="15367" width="12.42578125" style="7" bestFit="1" customWidth="1"/>
    <col min="15368" max="15368" width="12.42578125" style="7" customWidth="1"/>
    <col min="15369" max="15616" width="9.140625" style="7"/>
    <col min="15617" max="15618" width="4.7109375" style="7" customWidth="1"/>
    <col min="15619" max="15619" width="11.140625" style="7" bestFit="1" customWidth="1"/>
    <col min="15620" max="15620" width="83.85546875" style="7" bestFit="1" customWidth="1"/>
    <col min="15621" max="15621" width="5.7109375" style="7" customWidth="1"/>
    <col min="15622" max="15622" width="7.7109375" style="7" customWidth="1"/>
    <col min="15623" max="15623" width="12.42578125" style="7" bestFit="1" customWidth="1"/>
    <col min="15624" max="15624" width="12.42578125" style="7" customWidth="1"/>
    <col min="15625" max="15872" width="9.140625" style="7"/>
    <col min="15873" max="15874" width="4.7109375" style="7" customWidth="1"/>
    <col min="15875" max="15875" width="11.140625" style="7" bestFit="1" customWidth="1"/>
    <col min="15876" max="15876" width="83.85546875" style="7" bestFit="1" customWidth="1"/>
    <col min="15877" max="15877" width="5.7109375" style="7" customWidth="1"/>
    <col min="15878" max="15878" width="7.7109375" style="7" customWidth="1"/>
    <col min="15879" max="15879" width="12.42578125" style="7" bestFit="1" customWidth="1"/>
    <col min="15880" max="15880" width="12.42578125" style="7" customWidth="1"/>
    <col min="15881" max="16128" width="9.140625" style="7"/>
    <col min="16129" max="16130" width="4.7109375" style="7" customWidth="1"/>
    <col min="16131" max="16131" width="11.140625" style="7" bestFit="1" customWidth="1"/>
    <col min="16132" max="16132" width="83.85546875" style="7" bestFit="1" customWidth="1"/>
    <col min="16133" max="16133" width="5.7109375" style="7" customWidth="1"/>
    <col min="16134" max="16134" width="7.7109375" style="7" customWidth="1"/>
    <col min="16135" max="16135" width="12.42578125" style="7" bestFit="1" customWidth="1"/>
    <col min="16136" max="16136" width="12.42578125" style="7" customWidth="1"/>
    <col min="16137" max="16384" width="9.140625" style="7"/>
  </cols>
  <sheetData>
    <row r="1" spans="1:8" ht="30" x14ac:dyDescent="0.25">
      <c r="A1" s="46" t="s">
        <v>158</v>
      </c>
      <c r="B1" s="46"/>
      <c r="C1" s="46"/>
      <c r="D1" s="46"/>
      <c r="E1" s="46"/>
      <c r="F1" s="46"/>
      <c r="G1" s="46"/>
      <c r="H1" s="46"/>
    </row>
    <row r="2" spans="1:8" ht="63.75" customHeight="1" x14ac:dyDescent="0.25">
      <c r="C2" s="9" t="s">
        <v>1</v>
      </c>
      <c r="D2" s="10" t="s">
        <v>139</v>
      </c>
      <c r="E2" s="11"/>
      <c r="F2" s="9" t="s">
        <v>2</v>
      </c>
      <c r="G2" s="45" t="s">
        <v>140</v>
      </c>
      <c r="H2" s="45"/>
    </row>
    <row r="3" spans="1:8" ht="5.0999999999999996" customHeight="1" x14ac:dyDescent="0.25">
      <c r="C3" s="12"/>
      <c r="H3" s="15"/>
    </row>
    <row r="4" spans="1:8" x14ac:dyDescent="0.25">
      <c r="A4" s="16" t="s">
        <v>3</v>
      </c>
      <c r="B4" s="16" t="s">
        <v>4</v>
      </c>
      <c r="C4" s="17" t="s">
        <v>5</v>
      </c>
      <c r="D4" s="18" t="s">
        <v>6</v>
      </c>
      <c r="E4" s="16" t="s">
        <v>7</v>
      </c>
      <c r="F4" s="16" t="s">
        <v>8</v>
      </c>
      <c r="G4" s="19" t="s">
        <v>9</v>
      </c>
      <c r="H4" s="20" t="s">
        <v>10</v>
      </c>
    </row>
    <row r="5" spans="1:8" ht="5.0999999999999996" customHeight="1" x14ac:dyDescent="0.25">
      <c r="A5" s="8" t="str">
        <f>IF(E5&lt;&gt;"",MAX($A$4:A4)+1,"")</f>
        <v/>
      </c>
      <c r="C5" s="12"/>
      <c r="E5" s="21"/>
      <c r="H5" s="15"/>
    </row>
    <row r="6" spans="1:8" ht="12.75" customHeight="1" x14ac:dyDescent="0.25">
      <c r="A6" s="8" t="str">
        <f>IF(E6&lt;&gt;"",MAX($A$4:A5)+1,"")</f>
        <v/>
      </c>
      <c r="C6" s="12"/>
      <c r="E6" s="21"/>
      <c r="H6" s="15"/>
    </row>
    <row r="7" spans="1:8" x14ac:dyDescent="0.25">
      <c r="A7" s="8" t="str">
        <f>IF(E7&lt;&gt;"",MAX($A$4:A6)+1,"")</f>
        <v/>
      </c>
      <c r="B7" s="22"/>
      <c r="C7" s="23"/>
      <c r="D7" s="24" t="s">
        <v>11</v>
      </c>
      <c r="E7" s="25"/>
      <c r="F7" s="26"/>
      <c r="G7" s="27"/>
      <c r="H7" s="28"/>
    </row>
    <row r="8" spans="1:8" ht="18" customHeight="1" x14ac:dyDescent="0.25">
      <c r="A8" s="8">
        <f>IF(E8&lt;&gt;"",MAX($A$4:A7)+1,"")</f>
        <v>1</v>
      </c>
      <c r="B8" s="29" t="s">
        <v>91</v>
      </c>
      <c r="C8" s="23"/>
      <c r="D8" s="30" t="s">
        <v>12</v>
      </c>
      <c r="E8" s="25" t="s">
        <v>13</v>
      </c>
      <c r="F8" s="31">
        <v>100</v>
      </c>
      <c r="G8" s="4"/>
      <c r="H8" s="28">
        <f t="shared" ref="H8:H113" si="0">F8*G8</f>
        <v>0</v>
      </c>
    </row>
    <row r="9" spans="1:8" ht="18" customHeight="1" x14ac:dyDescent="0.2">
      <c r="A9" s="8">
        <f>IF(E9&lt;&gt;"",MAX($A$4:A8)+1,"")</f>
        <v>2</v>
      </c>
      <c r="B9" s="29" t="s">
        <v>91</v>
      </c>
      <c r="C9" s="23"/>
      <c r="D9" s="32" t="s">
        <v>14</v>
      </c>
      <c r="E9" s="25" t="s">
        <v>0</v>
      </c>
      <c r="F9" s="33">
        <v>55790</v>
      </c>
      <c r="G9" s="4"/>
      <c r="H9" s="28">
        <f t="shared" si="0"/>
        <v>0</v>
      </c>
    </row>
    <row r="10" spans="1:8" ht="18" customHeight="1" x14ac:dyDescent="0.2">
      <c r="A10" s="8">
        <f>IF(E10&lt;&gt;"",MAX($A$4:A9)+1,"")</f>
        <v>3</v>
      </c>
      <c r="B10" s="29" t="s">
        <v>91</v>
      </c>
      <c r="C10" s="23"/>
      <c r="D10" s="32" t="s">
        <v>15</v>
      </c>
      <c r="E10" s="25" t="s">
        <v>13</v>
      </c>
      <c r="F10" s="33">
        <v>112</v>
      </c>
      <c r="G10" s="4"/>
      <c r="H10" s="28">
        <f t="shared" si="0"/>
        <v>0</v>
      </c>
    </row>
    <row r="11" spans="1:8" ht="18" customHeight="1" x14ac:dyDescent="0.2">
      <c r="A11" s="8">
        <f>IF(E11&lt;&gt;"",MAX($A$4:A10)+1,"")</f>
        <v>4</v>
      </c>
      <c r="B11" s="29" t="s">
        <v>91</v>
      </c>
      <c r="C11" s="23"/>
      <c r="D11" s="32" t="s">
        <v>16</v>
      </c>
      <c r="E11" s="25" t="s">
        <v>13</v>
      </c>
      <c r="F11" s="33">
        <v>10</v>
      </c>
      <c r="G11" s="4"/>
      <c r="H11" s="28">
        <f t="shared" si="0"/>
        <v>0</v>
      </c>
    </row>
    <row r="12" spans="1:8" ht="18" customHeight="1" x14ac:dyDescent="0.2">
      <c r="A12" s="8">
        <f>IF(E12&lt;&gt;"",MAX($A$5:A11)+1,"")</f>
        <v>5</v>
      </c>
      <c r="B12" s="29" t="s">
        <v>91</v>
      </c>
      <c r="C12" s="23"/>
      <c r="D12" s="32" t="s">
        <v>92</v>
      </c>
      <c r="E12" s="25" t="s">
        <v>13</v>
      </c>
      <c r="F12" s="33">
        <v>10</v>
      </c>
      <c r="G12" s="4"/>
      <c r="H12" s="28">
        <f t="shared" si="0"/>
        <v>0</v>
      </c>
    </row>
    <row r="13" spans="1:8" ht="18" customHeight="1" x14ac:dyDescent="0.2">
      <c r="A13" s="8">
        <f>IF(E13&lt;&gt;"",MAX($A$4:A12)+1,"")</f>
        <v>6</v>
      </c>
      <c r="B13" s="29" t="s">
        <v>91</v>
      </c>
      <c r="C13" s="23"/>
      <c r="D13" s="32" t="s">
        <v>54</v>
      </c>
      <c r="E13" s="25" t="s">
        <v>13</v>
      </c>
      <c r="F13" s="33">
        <v>10</v>
      </c>
      <c r="G13" s="4"/>
      <c r="H13" s="28">
        <f t="shared" si="0"/>
        <v>0</v>
      </c>
    </row>
    <row r="14" spans="1:8" ht="18" customHeight="1" x14ac:dyDescent="0.2">
      <c r="A14" s="8">
        <f>IF(E14&lt;&gt;"",MAX($A$4:A13)+1,"")</f>
        <v>7</v>
      </c>
      <c r="B14" s="29" t="s">
        <v>91</v>
      </c>
      <c r="C14" s="23"/>
      <c r="D14" s="32" t="s">
        <v>93</v>
      </c>
      <c r="E14" s="25" t="s">
        <v>13</v>
      </c>
      <c r="F14" s="33">
        <v>10</v>
      </c>
      <c r="G14" s="4"/>
      <c r="H14" s="28">
        <f t="shared" ref="H14" si="1">F14*G14</f>
        <v>0</v>
      </c>
    </row>
    <row r="15" spans="1:8" ht="18" customHeight="1" x14ac:dyDescent="0.2">
      <c r="A15" s="8">
        <f>IF(E15&lt;&gt;"",MAX($A$4:A14)+1,"")</f>
        <v>8</v>
      </c>
      <c r="B15" s="29" t="s">
        <v>91</v>
      </c>
      <c r="C15" s="23"/>
      <c r="D15" s="32" t="s">
        <v>94</v>
      </c>
      <c r="E15" s="25" t="s">
        <v>13</v>
      </c>
      <c r="F15" s="33">
        <v>7</v>
      </c>
      <c r="G15" s="4"/>
      <c r="H15" s="28">
        <f>F15*G15</f>
        <v>0</v>
      </c>
    </row>
    <row r="16" spans="1:8" ht="18" customHeight="1" x14ac:dyDescent="0.2">
      <c r="A16" s="8">
        <f>IF(E16&lt;&gt;"",MAX($A$4:A15)+1,"")</f>
        <v>9</v>
      </c>
      <c r="B16" s="29" t="s">
        <v>91</v>
      </c>
      <c r="C16" s="23"/>
      <c r="D16" s="32" t="s">
        <v>17</v>
      </c>
      <c r="E16" s="25" t="s">
        <v>13</v>
      </c>
      <c r="F16" s="33">
        <v>28</v>
      </c>
      <c r="G16" s="4"/>
      <c r="H16" s="28">
        <f t="shared" si="0"/>
        <v>0</v>
      </c>
    </row>
    <row r="17" spans="1:8" ht="18" customHeight="1" x14ac:dyDescent="0.2">
      <c r="A17" s="8">
        <f>IF(E17&lt;&gt;"",MAX($A$4:A16)+1,"")</f>
        <v>10</v>
      </c>
      <c r="B17" s="29" t="s">
        <v>91</v>
      </c>
      <c r="C17" s="23"/>
      <c r="D17" s="32" t="s">
        <v>129</v>
      </c>
      <c r="E17" s="25" t="s">
        <v>13</v>
      </c>
      <c r="F17" s="33">
        <v>14</v>
      </c>
      <c r="G17" s="4"/>
      <c r="H17" s="28">
        <f t="shared" si="0"/>
        <v>0</v>
      </c>
    </row>
    <row r="18" spans="1:8" ht="18" customHeight="1" x14ac:dyDescent="0.2">
      <c r="A18" s="8">
        <f>IF(E18&lt;&gt;"",MAX($A$4:A17)+1,"")</f>
        <v>11</v>
      </c>
      <c r="B18" s="29" t="s">
        <v>91</v>
      </c>
      <c r="C18" s="23"/>
      <c r="D18" s="32" t="s">
        <v>82</v>
      </c>
      <c r="E18" s="25" t="s">
        <v>13</v>
      </c>
      <c r="F18" s="33">
        <v>14</v>
      </c>
      <c r="G18" s="4"/>
      <c r="H18" s="28">
        <f t="shared" si="0"/>
        <v>0</v>
      </c>
    </row>
    <row r="19" spans="1:8" ht="18" customHeight="1" x14ac:dyDescent="0.2">
      <c r="A19" s="8">
        <f>IF(E19&lt;&gt;"",MAX($A$4:A18)+1,"")</f>
        <v>12</v>
      </c>
      <c r="B19" s="29" t="s">
        <v>91</v>
      </c>
      <c r="C19" s="23"/>
      <c r="D19" s="32" t="s">
        <v>83</v>
      </c>
      <c r="E19" s="25" t="s">
        <v>13</v>
      </c>
      <c r="F19" s="33">
        <v>14</v>
      </c>
      <c r="G19" s="4"/>
      <c r="H19" s="28">
        <f t="shared" si="0"/>
        <v>0</v>
      </c>
    </row>
    <row r="20" spans="1:8" ht="18" customHeight="1" x14ac:dyDescent="0.2">
      <c r="A20" s="8">
        <f>IF(E20&lt;&gt;"",MAX($A$4:A19)+1,"")</f>
        <v>13</v>
      </c>
      <c r="B20" s="29" t="s">
        <v>91</v>
      </c>
      <c r="C20" s="23"/>
      <c r="D20" s="32" t="s">
        <v>84</v>
      </c>
      <c r="E20" s="25" t="s">
        <v>13</v>
      </c>
      <c r="F20" s="33">
        <v>14</v>
      </c>
      <c r="G20" s="4"/>
      <c r="H20" s="28">
        <f t="shared" si="0"/>
        <v>0</v>
      </c>
    </row>
    <row r="21" spans="1:8" ht="18" customHeight="1" x14ac:dyDescent="0.2">
      <c r="A21" s="8">
        <f>IF(E21&lt;&gt;"",MAX($A$4:A20)+1,"")</f>
        <v>14</v>
      </c>
      <c r="B21" s="29" t="s">
        <v>91</v>
      </c>
      <c r="C21" s="23"/>
      <c r="D21" s="32" t="s">
        <v>95</v>
      </c>
      <c r="E21" s="25" t="s">
        <v>13</v>
      </c>
      <c r="F21" s="33">
        <v>14</v>
      </c>
      <c r="G21" s="4"/>
      <c r="H21" s="28">
        <f>F21*G21</f>
        <v>0</v>
      </c>
    </row>
    <row r="22" spans="1:8" ht="18" customHeight="1" x14ac:dyDescent="0.2">
      <c r="A22" s="8">
        <f>IF(E22&lt;&gt;"",MAX($A$4:A21)+1,"")</f>
        <v>15</v>
      </c>
      <c r="B22" s="29" t="s">
        <v>91</v>
      </c>
      <c r="C22" s="23"/>
      <c r="D22" s="32" t="s">
        <v>85</v>
      </c>
      <c r="E22" s="25" t="s">
        <v>0</v>
      </c>
      <c r="F22" s="33">
        <v>98</v>
      </c>
      <c r="G22" s="4"/>
      <c r="H22" s="28">
        <f t="shared" si="0"/>
        <v>0</v>
      </c>
    </row>
    <row r="23" spans="1:8" ht="18" customHeight="1" x14ac:dyDescent="0.2">
      <c r="A23" s="8">
        <f>IF(E23&lt;&gt;"",MAX($A$4:A22)+1,"")</f>
        <v>16</v>
      </c>
      <c r="B23" s="29" t="s">
        <v>91</v>
      </c>
      <c r="C23" s="23"/>
      <c r="D23" s="32" t="s">
        <v>86</v>
      </c>
      <c r="E23" s="25" t="s">
        <v>0</v>
      </c>
      <c r="F23" s="33">
        <v>560</v>
      </c>
      <c r="G23" s="4"/>
      <c r="H23" s="28">
        <f t="shared" si="0"/>
        <v>0</v>
      </c>
    </row>
    <row r="24" spans="1:8" ht="18" customHeight="1" x14ac:dyDescent="0.2">
      <c r="A24" s="8">
        <f>IF(E24&lt;&gt;"",MAX($A$4:A23)+1,"")</f>
        <v>17</v>
      </c>
      <c r="B24" s="29" t="s">
        <v>91</v>
      </c>
      <c r="C24" s="23"/>
      <c r="D24" s="32" t="s">
        <v>96</v>
      </c>
      <c r="E24" s="25" t="s">
        <v>13</v>
      </c>
      <c r="F24" s="33">
        <v>980</v>
      </c>
      <c r="G24" s="4"/>
      <c r="H24" s="28">
        <f>F24*G24</f>
        <v>0</v>
      </c>
    </row>
    <row r="25" spans="1:8" ht="18" customHeight="1" x14ac:dyDescent="0.2">
      <c r="A25" s="8">
        <f>IF(E25&lt;&gt;"",MAX($A$4:A24)+1,"")</f>
        <v>18</v>
      </c>
      <c r="B25" s="29" t="s">
        <v>91</v>
      </c>
      <c r="C25" s="23"/>
      <c r="D25" s="32" t="s">
        <v>97</v>
      </c>
      <c r="E25" s="25" t="s">
        <v>13</v>
      </c>
      <c r="F25" s="33">
        <v>84</v>
      </c>
      <c r="G25" s="4"/>
      <c r="H25" s="28">
        <f t="shared" si="0"/>
        <v>0</v>
      </c>
    </row>
    <row r="26" spans="1:8" ht="18" customHeight="1" x14ac:dyDescent="0.2">
      <c r="A26" s="8">
        <f>IF(E26&lt;&gt;"",MAX($A$4:A25)+1,"")</f>
        <v>19</v>
      </c>
      <c r="B26" s="29" t="s">
        <v>91</v>
      </c>
      <c r="C26" s="23"/>
      <c r="D26" s="32" t="s">
        <v>88</v>
      </c>
      <c r="E26" s="25" t="s">
        <v>13</v>
      </c>
      <c r="F26" s="33">
        <v>16</v>
      </c>
      <c r="G26" s="4"/>
      <c r="H26" s="28">
        <f t="shared" ref="H26:H27" si="2">F26*G26</f>
        <v>0</v>
      </c>
    </row>
    <row r="27" spans="1:8" ht="18" customHeight="1" x14ac:dyDescent="0.2">
      <c r="A27" s="8">
        <f>IF(E27&lt;&gt;"",MAX($A$4:A26)+1,"")</f>
        <v>20</v>
      </c>
      <c r="B27" s="29" t="s">
        <v>91</v>
      </c>
      <c r="C27" s="23"/>
      <c r="D27" s="32" t="s">
        <v>87</v>
      </c>
      <c r="E27" s="25" t="s">
        <v>13</v>
      </c>
      <c r="F27" s="33">
        <v>96</v>
      </c>
      <c r="G27" s="4"/>
      <c r="H27" s="28">
        <f t="shared" si="2"/>
        <v>0</v>
      </c>
    </row>
    <row r="28" spans="1:8" ht="18" customHeight="1" x14ac:dyDescent="0.2">
      <c r="A28" s="8">
        <f>IF(E28&lt;&gt;"",MAX($A$4:A27)+1,"")</f>
        <v>21</v>
      </c>
      <c r="B28" s="29" t="s">
        <v>91</v>
      </c>
      <c r="C28" s="23"/>
      <c r="D28" s="32" t="s">
        <v>18</v>
      </c>
      <c r="E28" s="25" t="s">
        <v>19</v>
      </c>
      <c r="F28" s="33">
        <v>240</v>
      </c>
      <c r="G28" s="4"/>
      <c r="H28" s="28">
        <f t="shared" si="0"/>
        <v>0</v>
      </c>
    </row>
    <row r="29" spans="1:8" ht="18" customHeight="1" x14ac:dyDescent="0.25">
      <c r="A29" s="8">
        <f>IF(E29&lt;&gt;"",MAX($A$4:A28)+1,"")</f>
        <v>22</v>
      </c>
      <c r="B29" s="29" t="s">
        <v>91</v>
      </c>
      <c r="C29" s="23"/>
      <c r="D29" s="30" t="s">
        <v>55</v>
      </c>
      <c r="E29" s="25" t="s">
        <v>0</v>
      </c>
      <c r="F29" s="31">
        <v>316</v>
      </c>
      <c r="G29" s="4"/>
      <c r="H29" s="28">
        <f t="shared" ref="H29:H44" si="3">F29*G29</f>
        <v>0</v>
      </c>
    </row>
    <row r="30" spans="1:8" ht="18" customHeight="1" x14ac:dyDescent="0.25">
      <c r="A30" s="8">
        <f>IF(E30&lt;&gt;"",MAX($A$4:A29)+1,"")</f>
        <v>23</v>
      </c>
      <c r="B30" s="29" t="s">
        <v>91</v>
      </c>
      <c r="C30" s="23"/>
      <c r="D30" s="30" t="s">
        <v>73</v>
      </c>
      <c r="E30" s="25" t="s">
        <v>0</v>
      </c>
      <c r="F30" s="31">
        <v>156</v>
      </c>
      <c r="G30" s="4"/>
      <c r="H30" s="28">
        <f t="shared" si="3"/>
        <v>0</v>
      </c>
    </row>
    <row r="31" spans="1:8" ht="18" customHeight="1" x14ac:dyDescent="0.25">
      <c r="A31" s="8">
        <f>IF(E31&lt;&gt;"",MAX($A$4:A30)+1,"")</f>
        <v>24</v>
      </c>
      <c r="B31" s="29" t="s">
        <v>91</v>
      </c>
      <c r="C31" s="23"/>
      <c r="D31" s="30" t="s">
        <v>100</v>
      </c>
      <c r="E31" s="25" t="s">
        <v>0</v>
      </c>
      <c r="F31" s="31">
        <v>257</v>
      </c>
      <c r="G31" s="4"/>
      <c r="H31" s="28">
        <f t="shared" ref="H31:H34" si="4">F31*G31</f>
        <v>0</v>
      </c>
    </row>
    <row r="32" spans="1:8" ht="18" customHeight="1" x14ac:dyDescent="0.25">
      <c r="A32" s="8">
        <f>IF(E32&lt;&gt;"",MAX($A$4:A31)+1,"")</f>
        <v>25</v>
      </c>
      <c r="B32" s="29" t="s">
        <v>91</v>
      </c>
      <c r="C32" s="23"/>
      <c r="D32" s="30" t="s">
        <v>103</v>
      </c>
      <c r="E32" s="25" t="s">
        <v>0</v>
      </c>
      <c r="F32" s="31">
        <v>1191</v>
      </c>
      <c r="G32" s="4"/>
      <c r="H32" s="28">
        <f t="shared" si="4"/>
        <v>0</v>
      </c>
    </row>
    <row r="33" spans="1:8" ht="18" customHeight="1" x14ac:dyDescent="0.25">
      <c r="A33" s="8">
        <f>IF(E33&lt;&gt;"",MAX($A$4:A32)+1,"")</f>
        <v>26</v>
      </c>
      <c r="B33" s="29" t="s">
        <v>91</v>
      </c>
      <c r="C33" s="23"/>
      <c r="D33" s="30" t="s">
        <v>56</v>
      </c>
      <c r="E33" s="25" t="s">
        <v>0</v>
      </c>
      <c r="F33" s="31">
        <v>235</v>
      </c>
      <c r="G33" s="4"/>
      <c r="H33" s="28">
        <f t="shared" si="4"/>
        <v>0</v>
      </c>
    </row>
    <row r="34" spans="1:8" ht="18" customHeight="1" x14ac:dyDescent="0.25">
      <c r="A34" s="8">
        <f>IF(E34&lt;&gt;"",MAX($A$4:A33)+1,"")</f>
        <v>27</v>
      </c>
      <c r="B34" s="29" t="s">
        <v>91</v>
      </c>
      <c r="C34" s="23"/>
      <c r="D34" s="30" t="s">
        <v>74</v>
      </c>
      <c r="E34" s="25" t="s">
        <v>0</v>
      </c>
      <c r="F34" s="31">
        <v>203</v>
      </c>
      <c r="G34" s="4"/>
      <c r="H34" s="28">
        <f t="shared" si="4"/>
        <v>0</v>
      </c>
    </row>
    <row r="35" spans="1:8" ht="18" customHeight="1" x14ac:dyDescent="0.25">
      <c r="A35" s="8">
        <f>IF(E35&lt;&gt;"",MAX($A$4:A34)+1,"")</f>
        <v>28</v>
      </c>
      <c r="B35" s="29" t="s">
        <v>91</v>
      </c>
      <c r="C35" s="23"/>
      <c r="D35" s="30" t="s">
        <v>101</v>
      </c>
      <c r="E35" s="25" t="s">
        <v>0</v>
      </c>
      <c r="F35" s="31">
        <v>280</v>
      </c>
      <c r="G35" s="4"/>
      <c r="H35" s="28">
        <f t="shared" ref="H35:H36" si="5">F35*G35</f>
        <v>0</v>
      </c>
    </row>
    <row r="36" spans="1:8" ht="18" customHeight="1" x14ac:dyDescent="0.25">
      <c r="A36" s="8">
        <f>IF(E36&lt;&gt;"",MAX($A$4:A35)+1,"")</f>
        <v>29</v>
      </c>
      <c r="B36" s="29" t="s">
        <v>91</v>
      </c>
      <c r="C36" s="23"/>
      <c r="D36" s="30" t="s">
        <v>102</v>
      </c>
      <c r="E36" s="25" t="s">
        <v>0</v>
      </c>
      <c r="F36" s="31">
        <v>7</v>
      </c>
      <c r="G36" s="4"/>
      <c r="H36" s="28">
        <f t="shared" si="5"/>
        <v>0</v>
      </c>
    </row>
    <row r="37" spans="1:8" ht="18" customHeight="1" x14ac:dyDescent="0.25">
      <c r="A37" s="8">
        <f>IF(E37&lt;&gt;"",MAX($A$4:A36)+1,"")</f>
        <v>30</v>
      </c>
      <c r="B37" s="29" t="s">
        <v>91</v>
      </c>
      <c r="C37" s="23"/>
      <c r="D37" s="30" t="s">
        <v>57</v>
      </c>
      <c r="E37" s="25" t="s">
        <v>0</v>
      </c>
      <c r="F37" s="31">
        <v>4</v>
      </c>
      <c r="G37" s="4"/>
      <c r="H37" s="28">
        <f t="shared" si="3"/>
        <v>0</v>
      </c>
    </row>
    <row r="38" spans="1:8" ht="18" customHeight="1" x14ac:dyDescent="0.25">
      <c r="A38" s="8">
        <f>IF(E38&lt;&gt;"",MAX($A$4:A37)+1,"")</f>
        <v>31</v>
      </c>
      <c r="B38" s="29" t="s">
        <v>91</v>
      </c>
      <c r="C38" s="23"/>
      <c r="D38" s="30" t="s">
        <v>75</v>
      </c>
      <c r="E38" s="25" t="s">
        <v>0</v>
      </c>
      <c r="F38" s="31">
        <v>0</v>
      </c>
      <c r="G38" s="4"/>
      <c r="H38" s="28">
        <f t="shared" si="3"/>
        <v>0</v>
      </c>
    </row>
    <row r="39" spans="1:8" ht="18" customHeight="1" x14ac:dyDescent="0.25">
      <c r="A39" s="8">
        <f>IF(E39&lt;&gt;"",MAX($A$4:A38)+1,"")</f>
        <v>32</v>
      </c>
      <c r="B39" s="29" t="s">
        <v>91</v>
      </c>
      <c r="C39" s="23"/>
      <c r="D39" s="30" t="s">
        <v>58</v>
      </c>
      <c r="E39" s="25" t="s">
        <v>0</v>
      </c>
      <c r="F39" s="31">
        <v>534</v>
      </c>
      <c r="G39" s="4"/>
      <c r="H39" s="28">
        <f t="shared" si="3"/>
        <v>0</v>
      </c>
    </row>
    <row r="40" spans="1:8" ht="18" customHeight="1" x14ac:dyDescent="0.25">
      <c r="A40" s="8">
        <f>IF(E40&lt;&gt;"",MAX($A$4:A39)+1,"")</f>
        <v>33</v>
      </c>
      <c r="B40" s="29" t="s">
        <v>91</v>
      </c>
      <c r="C40" s="23"/>
      <c r="D40" s="30" t="s">
        <v>76</v>
      </c>
      <c r="E40" s="25" t="s">
        <v>0</v>
      </c>
      <c r="F40" s="31">
        <v>13</v>
      </c>
      <c r="G40" s="4"/>
      <c r="H40" s="28">
        <f t="shared" si="3"/>
        <v>0</v>
      </c>
    </row>
    <row r="41" spans="1:8" ht="18" customHeight="1" x14ac:dyDescent="0.25">
      <c r="A41" s="8">
        <f>IF(E41&lt;&gt;"",MAX($A$4:A40)+1,"")</f>
        <v>34</v>
      </c>
      <c r="B41" s="29" t="s">
        <v>91</v>
      </c>
      <c r="C41" s="23"/>
      <c r="D41" s="30" t="s">
        <v>59</v>
      </c>
      <c r="E41" s="25" t="s">
        <v>0</v>
      </c>
      <c r="F41" s="31">
        <v>68</v>
      </c>
      <c r="G41" s="4"/>
      <c r="H41" s="28">
        <f t="shared" si="3"/>
        <v>0</v>
      </c>
    </row>
    <row r="42" spans="1:8" ht="18" customHeight="1" x14ac:dyDescent="0.25">
      <c r="A42" s="8">
        <f>IF(E42&lt;&gt;"",MAX($A$4:A41)+1,"")</f>
        <v>35</v>
      </c>
      <c r="B42" s="29" t="s">
        <v>91</v>
      </c>
      <c r="C42" s="23"/>
      <c r="D42" s="30" t="s">
        <v>77</v>
      </c>
      <c r="E42" s="25" t="s">
        <v>0</v>
      </c>
      <c r="F42" s="31">
        <v>221</v>
      </c>
      <c r="G42" s="4"/>
      <c r="H42" s="28">
        <f t="shared" si="3"/>
        <v>0</v>
      </c>
    </row>
    <row r="43" spans="1:8" ht="18" customHeight="1" x14ac:dyDescent="0.25">
      <c r="A43" s="8">
        <f>IF(E43&lt;&gt;"",MAX($A$4:A42)+1,"")</f>
        <v>36</v>
      </c>
      <c r="B43" s="29" t="s">
        <v>91</v>
      </c>
      <c r="C43" s="23"/>
      <c r="D43" s="30" t="s">
        <v>104</v>
      </c>
      <c r="E43" s="25" t="s">
        <v>0</v>
      </c>
      <c r="F43" s="31">
        <v>238</v>
      </c>
      <c r="G43" s="4"/>
      <c r="H43" s="28">
        <f t="shared" si="3"/>
        <v>0</v>
      </c>
    </row>
    <row r="44" spans="1:8" ht="18" customHeight="1" x14ac:dyDescent="0.25">
      <c r="A44" s="8">
        <f>IF(E44&lt;&gt;"",MAX($A$4:A43)+1,"")</f>
        <v>37</v>
      </c>
      <c r="B44" s="29" t="s">
        <v>91</v>
      </c>
      <c r="C44" s="23"/>
      <c r="D44" s="30" t="s">
        <v>105</v>
      </c>
      <c r="E44" s="25" t="s">
        <v>0</v>
      </c>
      <c r="F44" s="31">
        <v>142</v>
      </c>
      <c r="G44" s="4"/>
      <c r="H44" s="28">
        <f t="shared" si="3"/>
        <v>0</v>
      </c>
    </row>
    <row r="45" spans="1:8" ht="18" customHeight="1" x14ac:dyDescent="0.25">
      <c r="A45" s="8">
        <f>IF(E45&lt;&gt;"",MAX($A$4:A44)+1,"")</f>
        <v>38</v>
      </c>
      <c r="B45" s="29" t="s">
        <v>91</v>
      </c>
      <c r="C45" s="23"/>
      <c r="D45" s="30" t="s">
        <v>60</v>
      </c>
      <c r="E45" s="25" t="s">
        <v>0</v>
      </c>
      <c r="F45" s="31">
        <v>254</v>
      </c>
      <c r="G45" s="4"/>
      <c r="H45" s="28">
        <f t="shared" si="0"/>
        <v>0</v>
      </c>
    </row>
    <row r="46" spans="1:8" ht="18" customHeight="1" x14ac:dyDescent="0.25">
      <c r="A46" s="8">
        <f>IF(E46&lt;&gt;"",MAX($A$4:A45)+1,"")</f>
        <v>39</v>
      </c>
      <c r="B46" s="29" t="s">
        <v>91</v>
      </c>
      <c r="C46" s="23"/>
      <c r="D46" s="30" t="s">
        <v>78</v>
      </c>
      <c r="E46" s="25" t="s">
        <v>0</v>
      </c>
      <c r="F46" s="31">
        <v>324</v>
      </c>
      <c r="G46" s="4"/>
      <c r="H46" s="28">
        <f t="shared" ref="H46" si="6">F46*G46</f>
        <v>0</v>
      </c>
    </row>
    <row r="47" spans="1:8" ht="18" customHeight="1" x14ac:dyDescent="0.25">
      <c r="A47" s="8">
        <f>IF(E47&lt;&gt;"",MAX($A$4:A46)+1,"")</f>
        <v>40</v>
      </c>
      <c r="B47" s="29" t="s">
        <v>91</v>
      </c>
      <c r="C47" s="23"/>
      <c r="D47" s="30" t="s">
        <v>106</v>
      </c>
      <c r="E47" s="25" t="s">
        <v>0</v>
      </c>
      <c r="F47" s="31">
        <v>5</v>
      </c>
      <c r="G47" s="4"/>
      <c r="H47" s="28">
        <f t="shared" si="0"/>
        <v>0</v>
      </c>
    </row>
    <row r="48" spans="1:8" ht="18" customHeight="1" x14ac:dyDescent="0.25">
      <c r="A48" s="8">
        <f>IF(E48&lt;&gt;"",MAX($A$4:A47)+1,"")</f>
        <v>41</v>
      </c>
      <c r="B48" s="29" t="s">
        <v>91</v>
      </c>
      <c r="C48" s="23"/>
      <c r="D48" s="30" t="s">
        <v>107</v>
      </c>
      <c r="E48" s="25" t="s">
        <v>0</v>
      </c>
      <c r="F48" s="31">
        <v>110</v>
      </c>
      <c r="G48" s="4"/>
      <c r="H48" s="28">
        <f t="shared" ref="H48:H56" si="7">F48*G48</f>
        <v>0</v>
      </c>
    </row>
    <row r="49" spans="1:8" ht="18" customHeight="1" x14ac:dyDescent="0.25">
      <c r="A49" s="8">
        <f>IF(E49&lt;&gt;"",MAX($A$4:A48)+1,"")</f>
        <v>42</v>
      </c>
      <c r="B49" s="29" t="s">
        <v>91</v>
      </c>
      <c r="C49" s="23"/>
      <c r="D49" s="30" t="s">
        <v>108</v>
      </c>
      <c r="E49" s="25" t="s">
        <v>0</v>
      </c>
      <c r="F49" s="31">
        <v>131</v>
      </c>
      <c r="G49" s="4"/>
      <c r="H49" s="28">
        <f t="shared" si="7"/>
        <v>0</v>
      </c>
    </row>
    <row r="50" spans="1:8" ht="18" customHeight="1" x14ac:dyDescent="0.25">
      <c r="A50" s="8">
        <f>IF(E50&lt;&gt;"",MAX($A$4:A48)+1,"")</f>
        <v>42</v>
      </c>
      <c r="B50" s="29" t="s">
        <v>91</v>
      </c>
      <c r="C50" s="23"/>
      <c r="D50" s="30" t="s">
        <v>109</v>
      </c>
      <c r="E50" s="25" t="s">
        <v>0</v>
      </c>
      <c r="F50" s="31">
        <v>30</v>
      </c>
      <c r="G50" s="4"/>
      <c r="H50" s="28">
        <f t="shared" ref="H50" si="8">F50*G50</f>
        <v>0</v>
      </c>
    </row>
    <row r="51" spans="1:8" ht="18" customHeight="1" x14ac:dyDescent="0.25">
      <c r="A51" s="8">
        <f>IF(E51&lt;&gt;"",MAX($A$4:A49)+1,"")</f>
        <v>43</v>
      </c>
      <c r="B51" s="29" t="s">
        <v>91</v>
      </c>
      <c r="C51" s="23"/>
      <c r="D51" s="30" t="s">
        <v>110</v>
      </c>
      <c r="E51" s="25" t="s">
        <v>0</v>
      </c>
      <c r="F51" s="31">
        <v>56</v>
      </c>
      <c r="G51" s="4"/>
      <c r="H51" s="28">
        <f t="shared" si="7"/>
        <v>0</v>
      </c>
    </row>
    <row r="52" spans="1:8" ht="18" customHeight="1" x14ac:dyDescent="0.25">
      <c r="A52" s="8">
        <f>IF(E52&lt;&gt;"",MAX($A$4:A51)+1,"")</f>
        <v>44</v>
      </c>
      <c r="B52" s="29" t="s">
        <v>91</v>
      </c>
      <c r="C52" s="23"/>
      <c r="D52" s="30" t="s">
        <v>111</v>
      </c>
      <c r="E52" s="25" t="s">
        <v>0</v>
      </c>
      <c r="F52" s="31">
        <v>62</v>
      </c>
      <c r="G52" s="4"/>
      <c r="H52" s="28">
        <f t="shared" si="7"/>
        <v>0</v>
      </c>
    </row>
    <row r="53" spans="1:8" ht="18" customHeight="1" x14ac:dyDescent="0.25">
      <c r="A53" s="8">
        <f>IF(E53&lt;&gt;"",MAX($A$4:A52)+1,"")</f>
        <v>45</v>
      </c>
      <c r="B53" s="29" t="s">
        <v>91</v>
      </c>
      <c r="C53" s="23"/>
      <c r="D53" s="30" t="s">
        <v>138</v>
      </c>
      <c r="E53" s="25" t="s">
        <v>98</v>
      </c>
      <c r="F53" s="31">
        <v>7.8889999999999985</v>
      </c>
      <c r="G53" s="4"/>
      <c r="H53" s="28">
        <f t="shared" ref="H53" si="9">F53*G53</f>
        <v>0</v>
      </c>
    </row>
    <row r="54" spans="1:8" ht="18" customHeight="1" x14ac:dyDescent="0.25">
      <c r="A54" s="8">
        <f>IF(E54&lt;&gt;"",MAX($A$4:A53)+1,"")</f>
        <v>46</v>
      </c>
      <c r="B54" s="29" t="s">
        <v>91</v>
      </c>
      <c r="C54" s="23"/>
      <c r="D54" s="30" t="s">
        <v>112</v>
      </c>
      <c r="E54" s="25" t="s">
        <v>0</v>
      </c>
      <c r="F54" s="31">
        <v>8016</v>
      </c>
      <c r="G54" s="4"/>
      <c r="H54" s="28">
        <f t="shared" si="7"/>
        <v>0</v>
      </c>
    </row>
    <row r="55" spans="1:8" ht="18" customHeight="1" x14ac:dyDescent="0.25">
      <c r="A55" s="8">
        <f>IF(E55&lt;&gt;"",MAX($A$4:A54)+1,"")</f>
        <v>47</v>
      </c>
      <c r="B55" s="29" t="s">
        <v>91</v>
      </c>
      <c r="C55" s="23"/>
      <c r="D55" s="30" t="s">
        <v>133</v>
      </c>
      <c r="E55" s="25" t="s">
        <v>0</v>
      </c>
      <c r="F55" s="31">
        <v>4985</v>
      </c>
      <c r="G55" s="4"/>
      <c r="H55" s="28">
        <f t="shared" ref="H55" si="10">F55*G55</f>
        <v>0</v>
      </c>
    </row>
    <row r="56" spans="1:8" ht="18" customHeight="1" x14ac:dyDescent="0.25">
      <c r="A56" s="8">
        <f>IF(E56&lt;&gt;"",MAX($A$4:A55)+1,"")</f>
        <v>48</v>
      </c>
      <c r="B56" s="29" t="s">
        <v>91</v>
      </c>
      <c r="C56" s="23"/>
      <c r="D56" s="30" t="s">
        <v>113</v>
      </c>
      <c r="E56" s="25" t="s">
        <v>98</v>
      </c>
      <c r="F56" s="31">
        <v>107.78999999999999</v>
      </c>
      <c r="G56" s="4"/>
      <c r="H56" s="28">
        <f t="shared" si="7"/>
        <v>0</v>
      </c>
    </row>
    <row r="57" spans="1:8" ht="18" customHeight="1" x14ac:dyDescent="0.25">
      <c r="A57" s="8">
        <f>IF(E57&lt;&gt;"",MAX($A$4:A56)+1,"")</f>
        <v>49</v>
      </c>
      <c r="B57" s="29" t="s">
        <v>91</v>
      </c>
      <c r="C57" s="23"/>
      <c r="D57" s="30" t="s">
        <v>132</v>
      </c>
      <c r="E57" s="25" t="s">
        <v>13</v>
      </c>
      <c r="F57" s="31">
        <v>23</v>
      </c>
      <c r="G57" s="4"/>
      <c r="H57" s="28">
        <f t="shared" si="0"/>
        <v>0</v>
      </c>
    </row>
    <row r="58" spans="1:8" ht="18" customHeight="1" x14ac:dyDescent="0.25">
      <c r="A58" s="8">
        <f>IF(E58&lt;&gt;"",MAX($A$4:A57)+1,"")</f>
        <v>50</v>
      </c>
      <c r="B58" s="29" t="s">
        <v>91</v>
      </c>
      <c r="C58" s="23"/>
      <c r="D58" s="34" t="s">
        <v>134</v>
      </c>
      <c r="E58" s="25" t="s">
        <v>0</v>
      </c>
      <c r="F58" s="31">
        <v>15100</v>
      </c>
      <c r="G58" s="4"/>
      <c r="H58" s="28">
        <f t="shared" ref="H58:H61" si="11">F58*G58</f>
        <v>0</v>
      </c>
    </row>
    <row r="59" spans="1:8" ht="18" customHeight="1" x14ac:dyDescent="0.25">
      <c r="A59" s="8">
        <f>IF(E59&lt;&gt;"",MAX($A$4:A58)+1,"")</f>
        <v>51</v>
      </c>
      <c r="B59" s="29" t="s">
        <v>91</v>
      </c>
      <c r="C59" s="23"/>
      <c r="D59" s="34" t="s">
        <v>135</v>
      </c>
      <c r="E59" s="25" t="s">
        <v>0</v>
      </c>
      <c r="F59" s="31">
        <v>15100</v>
      </c>
      <c r="G59" s="4"/>
      <c r="H59" s="28">
        <f t="shared" si="11"/>
        <v>0</v>
      </c>
    </row>
    <row r="60" spans="1:8" ht="18" customHeight="1" x14ac:dyDescent="0.25">
      <c r="A60" s="8">
        <f>IF(E60&lt;&gt;"",MAX($A$4:A59)+1,"")</f>
        <v>52</v>
      </c>
      <c r="B60" s="29" t="s">
        <v>91</v>
      </c>
      <c r="C60" s="23"/>
      <c r="D60" s="35" t="s">
        <v>136</v>
      </c>
      <c r="E60" s="25" t="s">
        <v>13</v>
      </c>
      <c r="F60" s="31">
        <v>384</v>
      </c>
      <c r="G60" s="4"/>
      <c r="H60" s="28">
        <f t="shared" si="11"/>
        <v>0</v>
      </c>
    </row>
    <row r="61" spans="1:8" ht="18" customHeight="1" x14ac:dyDescent="0.2">
      <c r="A61" s="8">
        <f>IF(E61&lt;&gt;"",MAX($A$4:A60)+1,"")</f>
        <v>53</v>
      </c>
      <c r="B61" s="29" t="s">
        <v>91</v>
      </c>
      <c r="C61" s="23"/>
      <c r="D61" s="35" t="s">
        <v>137</v>
      </c>
      <c r="E61" s="25" t="s">
        <v>13</v>
      </c>
      <c r="F61" s="33">
        <v>768</v>
      </c>
      <c r="G61" s="4"/>
      <c r="H61" s="28">
        <f t="shared" si="11"/>
        <v>0</v>
      </c>
    </row>
    <row r="62" spans="1:8" ht="18" customHeight="1" x14ac:dyDescent="0.2">
      <c r="A62" s="8">
        <f>IF(E62&lt;&gt;"",MAX($A$4:A61)+1,"")</f>
        <v>54</v>
      </c>
      <c r="B62" s="29" t="s">
        <v>91</v>
      </c>
      <c r="C62" s="23"/>
      <c r="D62" s="32" t="s">
        <v>80</v>
      </c>
      <c r="E62" s="25" t="s">
        <v>99</v>
      </c>
      <c r="F62" s="33">
        <v>548.59999999999991</v>
      </c>
      <c r="G62" s="4"/>
      <c r="H62" s="28">
        <f t="shared" si="0"/>
        <v>0</v>
      </c>
    </row>
    <row r="63" spans="1:8" ht="18" customHeight="1" x14ac:dyDescent="0.2">
      <c r="A63" s="8">
        <f>IF(E63&lt;&gt;"",MAX($A$4:A62)+1,"")</f>
        <v>55</v>
      </c>
      <c r="B63" s="29" t="s">
        <v>91</v>
      </c>
      <c r="C63" s="23"/>
      <c r="D63" s="32" t="s">
        <v>81</v>
      </c>
      <c r="E63" s="25" t="s">
        <v>13</v>
      </c>
      <c r="F63" s="33">
        <v>12462</v>
      </c>
      <c r="G63" s="4"/>
      <c r="H63" s="28">
        <f>F63*G63</f>
        <v>0</v>
      </c>
    </row>
    <row r="64" spans="1:8" ht="18" customHeight="1" x14ac:dyDescent="0.2">
      <c r="A64" s="8">
        <f>IF(E64&lt;&gt;"",MAX($A$4:A63)+1,"")</f>
        <v>56</v>
      </c>
      <c r="B64" s="29" t="s">
        <v>91</v>
      </c>
      <c r="C64" s="23"/>
      <c r="D64" s="32" t="s">
        <v>79</v>
      </c>
      <c r="E64" s="25" t="s">
        <v>0</v>
      </c>
      <c r="F64" s="33">
        <v>12462</v>
      </c>
      <c r="G64" s="4"/>
      <c r="H64" s="28">
        <f>F64*G64</f>
        <v>0</v>
      </c>
    </row>
    <row r="65" spans="1:8" ht="18" customHeight="1" x14ac:dyDescent="0.25">
      <c r="A65" s="8">
        <f>IF(E65&lt;&gt;"",MAX($A$4:A64)+1,"")</f>
        <v>57</v>
      </c>
      <c r="B65" s="29" t="s">
        <v>91</v>
      </c>
      <c r="C65" s="23"/>
      <c r="D65" s="30" t="s">
        <v>61</v>
      </c>
      <c r="E65" s="25" t="s">
        <v>0</v>
      </c>
      <c r="F65" s="31">
        <v>316</v>
      </c>
      <c r="G65" s="4"/>
      <c r="H65" s="28">
        <f t="shared" ref="H65:H66" si="12">F65*G65</f>
        <v>0</v>
      </c>
    </row>
    <row r="66" spans="1:8" ht="18" customHeight="1" x14ac:dyDescent="0.25">
      <c r="A66" s="8">
        <f>IF(E66&lt;&gt;"",MAX($A$4:A65)+1,"")</f>
        <v>58</v>
      </c>
      <c r="B66" s="29" t="s">
        <v>91</v>
      </c>
      <c r="C66" s="23"/>
      <c r="D66" s="30" t="s">
        <v>62</v>
      </c>
      <c r="E66" s="25" t="s">
        <v>0</v>
      </c>
      <c r="F66" s="31">
        <v>156</v>
      </c>
      <c r="G66" s="4"/>
      <c r="H66" s="28">
        <f t="shared" si="12"/>
        <v>0</v>
      </c>
    </row>
    <row r="67" spans="1:8" ht="18" customHeight="1" x14ac:dyDescent="0.25">
      <c r="A67" s="8">
        <f>IF(E67&lt;&gt;"",MAX($A$4:A66)+1,"")</f>
        <v>59</v>
      </c>
      <c r="B67" s="29" t="s">
        <v>91</v>
      </c>
      <c r="C67" s="23"/>
      <c r="D67" s="30" t="s">
        <v>114</v>
      </c>
      <c r="E67" s="25" t="s">
        <v>0</v>
      </c>
      <c r="F67" s="31">
        <v>257</v>
      </c>
      <c r="G67" s="4"/>
      <c r="H67" s="28">
        <f t="shared" ref="H67:H68" si="13">F67*G67</f>
        <v>0</v>
      </c>
    </row>
    <row r="68" spans="1:8" ht="18" customHeight="1" x14ac:dyDescent="0.25">
      <c r="A68" s="8">
        <f>IF(E68&lt;&gt;"",MAX($A$4:A67)+1,"")</f>
        <v>60</v>
      </c>
      <c r="B68" s="29" t="s">
        <v>91</v>
      </c>
      <c r="C68" s="23"/>
      <c r="D68" s="30" t="s">
        <v>115</v>
      </c>
      <c r="E68" s="25" t="s">
        <v>0</v>
      </c>
      <c r="F68" s="31">
        <v>1191</v>
      </c>
      <c r="G68" s="4"/>
      <c r="H68" s="28">
        <f t="shared" si="13"/>
        <v>0</v>
      </c>
    </row>
    <row r="69" spans="1:8" ht="18" customHeight="1" x14ac:dyDescent="0.25">
      <c r="A69" s="8">
        <f>IF(E69&lt;&gt;"",MAX($A$4:A68)+1,"")</f>
        <v>61</v>
      </c>
      <c r="B69" s="29" t="s">
        <v>91</v>
      </c>
      <c r="C69" s="23"/>
      <c r="D69" s="30" t="s">
        <v>63</v>
      </c>
      <c r="E69" s="25" t="s">
        <v>0</v>
      </c>
      <c r="F69" s="31">
        <v>235</v>
      </c>
      <c r="G69" s="4"/>
      <c r="H69" s="28">
        <f t="shared" ref="H69:H70" si="14">F69*G69</f>
        <v>0</v>
      </c>
    </row>
    <row r="70" spans="1:8" ht="18" customHeight="1" x14ac:dyDescent="0.25">
      <c r="A70" s="8">
        <f>IF(E70&lt;&gt;"",MAX($A$4:A69)+1,"")</f>
        <v>62</v>
      </c>
      <c r="B70" s="29" t="s">
        <v>91</v>
      </c>
      <c r="C70" s="23"/>
      <c r="D70" s="30" t="s">
        <v>64</v>
      </c>
      <c r="E70" s="25" t="s">
        <v>0</v>
      </c>
      <c r="F70" s="31">
        <v>203</v>
      </c>
      <c r="G70" s="4"/>
      <c r="H70" s="28">
        <f t="shared" si="14"/>
        <v>0</v>
      </c>
    </row>
    <row r="71" spans="1:8" ht="18" customHeight="1" x14ac:dyDescent="0.25">
      <c r="A71" s="8">
        <f>IF(E71&lt;&gt;"",MAX($A$4:A70)+1,"")</f>
        <v>63</v>
      </c>
      <c r="B71" s="29" t="s">
        <v>91</v>
      </c>
      <c r="C71" s="23"/>
      <c r="D71" s="30" t="s">
        <v>116</v>
      </c>
      <c r="E71" s="25" t="s">
        <v>0</v>
      </c>
      <c r="F71" s="31">
        <v>280</v>
      </c>
      <c r="G71" s="4"/>
      <c r="H71" s="28">
        <f t="shared" ref="H71:H72" si="15">F71*G71</f>
        <v>0</v>
      </c>
    </row>
    <row r="72" spans="1:8" ht="18" customHeight="1" x14ac:dyDescent="0.25">
      <c r="A72" s="8">
        <f>IF(E72&lt;&gt;"",MAX($A$4:A71)+1,"")</f>
        <v>64</v>
      </c>
      <c r="B72" s="29" t="s">
        <v>91</v>
      </c>
      <c r="C72" s="23"/>
      <c r="D72" s="30" t="s">
        <v>117</v>
      </c>
      <c r="E72" s="25" t="s">
        <v>0</v>
      </c>
      <c r="F72" s="31">
        <v>7</v>
      </c>
      <c r="G72" s="4"/>
      <c r="H72" s="28">
        <f t="shared" si="15"/>
        <v>0</v>
      </c>
    </row>
    <row r="73" spans="1:8" ht="18" customHeight="1" x14ac:dyDescent="0.25">
      <c r="A73" s="8">
        <f>IF(E73&lt;&gt;"",MAX($A$4:A72)+1,"")</f>
        <v>65</v>
      </c>
      <c r="B73" s="29" t="s">
        <v>91</v>
      </c>
      <c r="C73" s="23"/>
      <c r="D73" s="30" t="s">
        <v>65</v>
      </c>
      <c r="E73" s="25" t="s">
        <v>0</v>
      </c>
      <c r="F73" s="31">
        <v>4</v>
      </c>
      <c r="G73" s="4"/>
      <c r="H73" s="28">
        <f t="shared" ref="H73" si="16">F73*G73</f>
        <v>0</v>
      </c>
    </row>
    <row r="74" spans="1:8" ht="18" customHeight="1" x14ac:dyDescent="0.25">
      <c r="A74" s="8">
        <f>IF(E74&lt;&gt;"",MAX($A$4:A73)+1,"")</f>
        <v>66</v>
      </c>
      <c r="B74" s="29" t="s">
        <v>91</v>
      </c>
      <c r="C74" s="23"/>
      <c r="D74" s="30" t="s">
        <v>66</v>
      </c>
      <c r="E74" s="25" t="s">
        <v>0</v>
      </c>
      <c r="F74" s="31">
        <v>534</v>
      </c>
      <c r="G74" s="4"/>
      <c r="H74" s="28">
        <f t="shared" ref="H74:H75" si="17">F74*G74</f>
        <v>0</v>
      </c>
    </row>
    <row r="75" spans="1:8" ht="18" customHeight="1" x14ac:dyDescent="0.25">
      <c r="A75" s="8">
        <f>IF(E75&lt;&gt;"",MAX($A$4:A74)+1,"")</f>
        <v>67</v>
      </c>
      <c r="B75" s="29" t="s">
        <v>91</v>
      </c>
      <c r="C75" s="23"/>
      <c r="D75" s="30" t="s">
        <v>67</v>
      </c>
      <c r="E75" s="25" t="s">
        <v>0</v>
      </c>
      <c r="F75" s="31">
        <v>13</v>
      </c>
      <c r="G75" s="4"/>
      <c r="H75" s="28">
        <f t="shared" si="17"/>
        <v>0</v>
      </c>
    </row>
    <row r="76" spans="1:8" ht="18" customHeight="1" x14ac:dyDescent="0.25">
      <c r="A76" s="8">
        <f>IF(E76&lt;&gt;"",MAX($A$4:A75)+1,"")</f>
        <v>68</v>
      </c>
      <c r="B76" s="29" t="s">
        <v>91</v>
      </c>
      <c r="C76" s="23"/>
      <c r="D76" s="30" t="s">
        <v>68</v>
      </c>
      <c r="E76" s="25" t="s">
        <v>0</v>
      </c>
      <c r="F76" s="31">
        <v>68</v>
      </c>
      <c r="G76" s="4"/>
      <c r="H76" s="28">
        <f t="shared" si="0"/>
        <v>0</v>
      </c>
    </row>
    <row r="77" spans="1:8" ht="18" customHeight="1" x14ac:dyDescent="0.25">
      <c r="A77" s="8">
        <f>IF(E77&lt;&gt;"",MAX($A$4:A76)+1,"")</f>
        <v>69</v>
      </c>
      <c r="B77" s="29" t="s">
        <v>91</v>
      </c>
      <c r="C77" s="23"/>
      <c r="D77" s="30" t="s">
        <v>69</v>
      </c>
      <c r="E77" s="25" t="s">
        <v>0</v>
      </c>
      <c r="F77" s="31">
        <v>221</v>
      </c>
      <c r="G77" s="4"/>
      <c r="H77" s="28">
        <f t="shared" si="0"/>
        <v>0</v>
      </c>
    </row>
    <row r="78" spans="1:8" ht="18" customHeight="1" x14ac:dyDescent="0.25">
      <c r="A78" s="8">
        <f>IF(E78&lt;&gt;"",MAX($A$4:A77)+1,"")</f>
        <v>70</v>
      </c>
      <c r="B78" s="29" t="s">
        <v>91</v>
      </c>
      <c r="C78" s="23"/>
      <c r="D78" s="30" t="s">
        <v>118</v>
      </c>
      <c r="E78" s="25" t="s">
        <v>0</v>
      </c>
      <c r="F78" s="31">
        <v>238</v>
      </c>
      <c r="G78" s="4"/>
      <c r="H78" s="28">
        <f t="shared" ref="H78" si="18">F78*G78</f>
        <v>0</v>
      </c>
    </row>
    <row r="79" spans="1:8" ht="18" customHeight="1" x14ac:dyDescent="0.25">
      <c r="A79" s="8">
        <f>IF(E79&lt;&gt;"",MAX($A$4:A78)+1,"")</f>
        <v>71</v>
      </c>
      <c r="B79" s="29" t="s">
        <v>91</v>
      </c>
      <c r="C79" s="23"/>
      <c r="D79" s="30" t="s">
        <v>119</v>
      </c>
      <c r="E79" s="25" t="s">
        <v>0</v>
      </c>
      <c r="F79" s="31">
        <v>142</v>
      </c>
      <c r="G79" s="4"/>
      <c r="H79" s="28">
        <f t="shared" si="0"/>
        <v>0</v>
      </c>
    </row>
    <row r="80" spans="1:8" ht="18" customHeight="1" x14ac:dyDescent="0.25">
      <c r="A80" s="8">
        <f>IF(E80&lt;&gt;"",MAX($A$4:A79)+1,"")</f>
        <v>72</v>
      </c>
      <c r="B80" s="29" t="s">
        <v>91</v>
      </c>
      <c r="C80" s="23"/>
      <c r="D80" s="30" t="s">
        <v>70</v>
      </c>
      <c r="E80" s="25" t="s">
        <v>0</v>
      </c>
      <c r="F80" s="31">
        <v>254</v>
      </c>
      <c r="G80" s="4"/>
      <c r="H80" s="28">
        <f t="shared" si="0"/>
        <v>0</v>
      </c>
    </row>
    <row r="81" spans="1:8" ht="18" customHeight="1" x14ac:dyDescent="0.25">
      <c r="A81" s="8">
        <f>IF(E81&lt;&gt;"",MAX($A$4:A80)+1,"")</f>
        <v>73</v>
      </c>
      <c r="B81" s="29" t="s">
        <v>91</v>
      </c>
      <c r="C81" s="23"/>
      <c r="D81" s="30" t="s">
        <v>71</v>
      </c>
      <c r="E81" s="25" t="s">
        <v>0</v>
      </c>
      <c r="F81" s="31">
        <v>324</v>
      </c>
      <c r="G81" s="4"/>
      <c r="H81" s="28">
        <f t="shared" ref="H81" si="19">F81*G81</f>
        <v>0</v>
      </c>
    </row>
    <row r="82" spans="1:8" ht="18" customHeight="1" x14ac:dyDescent="0.25">
      <c r="A82" s="8">
        <f>IF(E82&lt;&gt;"",MAX($A$4:A81)+1,"")</f>
        <v>74</v>
      </c>
      <c r="B82" s="29" t="s">
        <v>91</v>
      </c>
      <c r="C82" s="23"/>
      <c r="D82" s="30" t="s">
        <v>120</v>
      </c>
      <c r="E82" s="25" t="s">
        <v>0</v>
      </c>
      <c r="F82" s="31">
        <v>5</v>
      </c>
      <c r="G82" s="4"/>
      <c r="H82" s="28">
        <f t="shared" si="0"/>
        <v>0</v>
      </c>
    </row>
    <row r="83" spans="1:8" ht="18" customHeight="1" x14ac:dyDescent="0.25">
      <c r="A83" s="8">
        <f>IF(E83&lt;&gt;"",MAX($A$4:A82)+1,"")</f>
        <v>75</v>
      </c>
      <c r="B83" s="29" t="s">
        <v>91</v>
      </c>
      <c r="C83" s="23"/>
      <c r="D83" s="30" t="s">
        <v>121</v>
      </c>
      <c r="E83" s="25" t="s">
        <v>0</v>
      </c>
      <c r="F83" s="31">
        <v>110</v>
      </c>
      <c r="G83" s="4"/>
      <c r="H83" s="28">
        <f t="shared" si="0"/>
        <v>0</v>
      </c>
    </row>
    <row r="84" spans="1:8" ht="18" customHeight="1" x14ac:dyDescent="0.25">
      <c r="A84" s="8">
        <f>IF(E84&lt;&gt;"",MAX($A$4:A83)+1,"")</f>
        <v>76</v>
      </c>
      <c r="B84" s="29" t="s">
        <v>91</v>
      </c>
      <c r="C84" s="23"/>
      <c r="D84" s="30" t="s">
        <v>122</v>
      </c>
      <c r="E84" s="25" t="s">
        <v>0</v>
      </c>
      <c r="F84" s="31">
        <v>131</v>
      </c>
      <c r="G84" s="4"/>
      <c r="H84" s="28">
        <f t="shared" ref="H84:H86" si="20">F84*G84</f>
        <v>0</v>
      </c>
    </row>
    <row r="85" spans="1:8" ht="18" customHeight="1" x14ac:dyDescent="0.25">
      <c r="A85" s="8">
        <f>IF(E85&lt;&gt;"",MAX($A$4:A84)+1,"")</f>
        <v>77</v>
      </c>
      <c r="B85" s="29" t="s">
        <v>91</v>
      </c>
      <c r="C85" s="23"/>
      <c r="D85" s="30" t="s">
        <v>123</v>
      </c>
      <c r="E85" s="25" t="s">
        <v>0</v>
      </c>
      <c r="F85" s="31">
        <v>30</v>
      </c>
      <c r="G85" s="4"/>
      <c r="H85" s="28">
        <f t="shared" si="20"/>
        <v>0</v>
      </c>
    </row>
    <row r="86" spans="1:8" ht="18" customHeight="1" x14ac:dyDescent="0.25">
      <c r="A86" s="8">
        <f>IF(E86&lt;&gt;"",MAX($A$4:A85)+1,"")</f>
        <v>78</v>
      </c>
      <c r="B86" s="29" t="s">
        <v>91</v>
      </c>
      <c r="C86" s="23"/>
      <c r="D86" s="30" t="s">
        <v>124</v>
      </c>
      <c r="E86" s="25" t="s">
        <v>0</v>
      </c>
      <c r="F86" s="31">
        <v>56</v>
      </c>
      <c r="G86" s="4"/>
      <c r="H86" s="28">
        <f t="shared" si="20"/>
        <v>0</v>
      </c>
    </row>
    <row r="87" spans="1:8" ht="18" customHeight="1" x14ac:dyDescent="0.25">
      <c r="A87" s="8">
        <f>IF(E87&lt;&gt;"",MAX($A$4:A86)+1,"")</f>
        <v>79</v>
      </c>
      <c r="B87" s="29" t="s">
        <v>91</v>
      </c>
      <c r="C87" s="23"/>
      <c r="D87" s="30" t="s">
        <v>125</v>
      </c>
      <c r="E87" s="25" t="s">
        <v>0</v>
      </c>
      <c r="F87" s="31">
        <v>62</v>
      </c>
      <c r="G87" s="4"/>
      <c r="H87" s="28">
        <f t="shared" si="0"/>
        <v>0</v>
      </c>
    </row>
    <row r="88" spans="1:8" ht="18" customHeight="1" x14ac:dyDescent="0.2">
      <c r="A88" s="8">
        <f>IF(E88&lt;&gt;"",MAX($A$4:A87)+1,"")</f>
        <v>80</v>
      </c>
      <c r="B88" s="29" t="s">
        <v>91</v>
      </c>
      <c r="C88" s="23"/>
      <c r="D88" s="32" t="s">
        <v>20</v>
      </c>
      <c r="E88" s="25" t="s">
        <v>0</v>
      </c>
      <c r="F88" s="33">
        <v>368</v>
      </c>
      <c r="G88" s="4"/>
      <c r="H88" s="28">
        <f t="shared" si="0"/>
        <v>0</v>
      </c>
    </row>
    <row r="89" spans="1:8" ht="18" customHeight="1" x14ac:dyDescent="0.2">
      <c r="A89" s="8">
        <f>IF(E89&lt;&gt;"",MAX($A$4:A88)+1,"")</f>
        <v>81</v>
      </c>
      <c r="B89" s="29" t="s">
        <v>91</v>
      </c>
      <c r="C89" s="23"/>
      <c r="D89" s="32" t="s">
        <v>21</v>
      </c>
      <c r="E89" s="25" t="s">
        <v>99</v>
      </c>
      <c r="F89" s="33">
        <v>3561.55</v>
      </c>
      <c r="G89" s="4"/>
      <c r="H89" s="28">
        <f t="shared" si="0"/>
        <v>0</v>
      </c>
    </row>
    <row r="90" spans="1:8" ht="18" customHeight="1" x14ac:dyDescent="0.2">
      <c r="A90" s="8">
        <f>IF(E90&lt;&gt;"",MAX($A$4:A89)+1,"")</f>
        <v>82</v>
      </c>
      <c r="B90" s="29" t="s">
        <v>91</v>
      </c>
      <c r="C90" s="23"/>
      <c r="D90" s="32" t="s">
        <v>22</v>
      </c>
      <c r="E90" s="25" t="s">
        <v>0</v>
      </c>
      <c r="F90" s="33">
        <v>4514</v>
      </c>
      <c r="G90" s="4"/>
      <c r="H90" s="28">
        <f t="shared" si="0"/>
        <v>0</v>
      </c>
    </row>
    <row r="91" spans="1:8" ht="18" customHeight="1" x14ac:dyDescent="0.2">
      <c r="A91" s="8">
        <f>IF(E91&lt;&gt;"",MAX($A$4:A90)+1,"")</f>
        <v>83</v>
      </c>
      <c r="B91" s="29" t="s">
        <v>91</v>
      </c>
      <c r="C91" s="23"/>
      <c r="D91" s="32" t="s">
        <v>23</v>
      </c>
      <c r="E91" s="25" t="s">
        <v>99</v>
      </c>
      <c r="F91" s="33">
        <v>1569</v>
      </c>
      <c r="G91" s="4"/>
      <c r="H91" s="28">
        <f t="shared" si="0"/>
        <v>0</v>
      </c>
    </row>
    <row r="92" spans="1:8" ht="18" customHeight="1" x14ac:dyDescent="0.2">
      <c r="A92" s="8">
        <f>IF(E92&lt;&gt;"",MAX($A$4:A91)+1,"")</f>
        <v>84</v>
      </c>
      <c r="B92" s="29" t="s">
        <v>91</v>
      </c>
      <c r="C92" s="23"/>
      <c r="D92" s="32" t="s">
        <v>141</v>
      </c>
      <c r="E92" s="25" t="s">
        <v>99</v>
      </c>
      <c r="F92" s="33">
        <v>1173.05</v>
      </c>
      <c r="G92" s="5"/>
      <c r="H92" s="28">
        <f t="shared" si="0"/>
        <v>0</v>
      </c>
    </row>
    <row r="93" spans="1:8" ht="18" customHeight="1" x14ac:dyDescent="0.2">
      <c r="A93" s="8">
        <f>IF(E93&lt;&gt;"",MAX($A$4:A92)+1,"")</f>
        <v>85</v>
      </c>
      <c r="B93" s="29" t="s">
        <v>91</v>
      </c>
      <c r="C93" s="23"/>
      <c r="D93" s="32" t="s">
        <v>24</v>
      </c>
      <c r="E93" s="25" t="s">
        <v>0</v>
      </c>
      <c r="F93" s="33">
        <v>788</v>
      </c>
      <c r="G93" s="4"/>
      <c r="H93" s="28">
        <f t="shared" si="0"/>
        <v>0</v>
      </c>
    </row>
    <row r="94" spans="1:8" ht="18" customHeight="1" x14ac:dyDescent="0.2">
      <c r="A94" s="8">
        <f>IF(E94&lt;&gt;"",MAX($A$4:A93)+1,"")</f>
        <v>86</v>
      </c>
      <c r="B94" s="29" t="s">
        <v>91</v>
      </c>
      <c r="C94" s="23"/>
      <c r="D94" s="32" t="s">
        <v>25</v>
      </c>
      <c r="E94" s="25" t="s">
        <v>99</v>
      </c>
      <c r="F94" s="33">
        <v>745.59999999999991</v>
      </c>
      <c r="G94" s="4"/>
      <c r="H94" s="28">
        <f t="shared" si="0"/>
        <v>0</v>
      </c>
    </row>
    <row r="95" spans="1:8" ht="18" customHeight="1" x14ac:dyDescent="0.2">
      <c r="A95" s="8">
        <f>IF(E95&lt;&gt;"",MAX($A$4:A94)+1,"")</f>
        <v>87</v>
      </c>
      <c r="B95" s="29" t="s">
        <v>91</v>
      </c>
      <c r="C95" s="23"/>
      <c r="D95" s="32" t="s">
        <v>26</v>
      </c>
      <c r="E95" s="25" t="s">
        <v>0</v>
      </c>
      <c r="F95" s="33">
        <v>788</v>
      </c>
      <c r="G95" s="4"/>
      <c r="H95" s="28">
        <f t="shared" si="0"/>
        <v>0</v>
      </c>
    </row>
    <row r="96" spans="1:8" ht="18" customHeight="1" x14ac:dyDescent="0.2">
      <c r="A96" s="8">
        <f>IF(E96&lt;&gt;"",MAX($A$4:A95)+1,"")</f>
        <v>88</v>
      </c>
      <c r="B96" s="29" t="s">
        <v>91</v>
      </c>
      <c r="C96" s="23"/>
      <c r="D96" s="32" t="s">
        <v>27</v>
      </c>
      <c r="E96" s="25" t="s">
        <v>99</v>
      </c>
      <c r="F96" s="33">
        <v>548.59999999999991</v>
      </c>
      <c r="G96" s="4"/>
      <c r="H96" s="28">
        <f t="shared" si="0"/>
        <v>0</v>
      </c>
    </row>
    <row r="97" spans="1:8" ht="18" customHeight="1" x14ac:dyDescent="0.2">
      <c r="A97" s="8">
        <f>IF(E97&lt;&gt;"",MAX($A$4:A96)+1,"")</f>
        <v>89</v>
      </c>
      <c r="B97" s="29" t="s">
        <v>91</v>
      </c>
      <c r="C97" s="23"/>
      <c r="D97" s="32" t="s">
        <v>28</v>
      </c>
      <c r="E97" s="25" t="s">
        <v>98</v>
      </c>
      <c r="F97" s="33">
        <v>217.51</v>
      </c>
      <c r="G97" s="4"/>
      <c r="H97" s="28">
        <f t="shared" si="0"/>
        <v>0</v>
      </c>
    </row>
    <row r="98" spans="1:8" ht="18" customHeight="1" x14ac:dyDescent="0.2">
      <c r="A98" s="8">
        <f>IF(E98&lt;&gt;"",MAX($A$4:A97)+1,"")</f>
        <v>90</v>
      </c>
      <c r="B98" s="29" t="s">
        <v>91</v>
      </c>
      <c r="C98" s="23"/>
      <c r="D98" s="32" t="s">
        <v>29</v>
      </c>
      <c r="E98" s="25" t="s">
        <v>98</v>
      </c>
      <c r="F98" s="33">
        <v>156.9</v>
      </c>
      <c r="G98" s="4"/>
      <c r="H98" s="28">
        <f>F98*G98</f>
        <v>0</v>
      </c>
    </row>
    <row r="99" spans="1:8" ht="18" customHeight="1" x14ac:dyDescent="0.2">
      <c r="A99" s="8">
        <f>IF(E99&lt;&gt;"",MAX($A$4:A98)+1,"")</f>
        <v>91</v>
      </c>
      <c r="B99" s="29" t="s">
        <v>91</v>
      </c>
      <c r="C99" s="23"/>
      <c r="D99" s="32" t="s">
        <v>30</v>
      </c>
      <c r="E99" s="25" t="s">
        <v>99</v>
      </c>
      <c r="F99" s="33">
        <v>3561.55</v>
      </c>
      <c r="G99" s="4"/>
      <c r="H99" s="28">
        <f t="shared" si="0"/>
        <v>0</v>
      </c>
    </row>
    <row r="100" spans="1:8" ht="18" customHeight="1" x14ac:dyDescent="0.2">
      <c r="A100" s="8">
        <f>IF(E100&lt;&gt;"",MAX($A$4:A99)+1,"")</f>
        <v>92</v>
      </c>
      <c r="B100" s="29" t="s">
        <v>91</v>
      </c>
      <c r="C100" s="23"/>
      <c r="D100" s="32" t="s">
        <v>31</v>
      </c>
      <c r="E100" s="25" t="s">
        <v>99</v>
      </c>
      <c r="F100" s="33">
        <v>745.59999999999991</v>
      </c>
      <c r="G100" s="4"/>
      <c r="H100" s="28">
        <f>F100*G100</f>
        <v>0</v>
      </c>
    </row>
    <row r="101" spans="1:8" ht="18" customHeight="1" x14ac:dyDescent="0.2">
      <c r="A101" s="8">
        <f>IF(E101&lt;&gt;"",MAX($A$4:A100)+1,"")</f>
        <v>93</v>
      </c>
      <c r="B101" s="29" t="s">
        <v>91</v>
      </c>
      <c r="C101" s="23"/>
      <c r="D101" s="32" t="s">
        <v>32</v>
      </c>
      <c r="E101" s="25" t="s">
        <v>33</v>
      </c>
      <c r="F101" s="33">
        <v>716.71</v>
      </c>
      <c r="G101" s="4"/>
      <c r="H101" s="28">
        <f t="shared" si="0"/>
        <v>0</v>
      </c>
    </row>
    <row r="102" spans="1:8" ht="18" customHeight="1" x14ac:dyDescent="0.2">
      <c r="A102" s="8">
        <f>IF(E102&lt;&gt;"",MAX($A$4:A101)+1,"")</f>
        <v>94</v>
      </c>
      <c r="B102" s="29" t="s">
        <v>91</v>
      </c>
      <c r="C102" s="23"/>
      <c r="D102" s="32" t="s">
        <v>34</v>
      </c>
      <c r="E102" s="25" t="s">
        <v>33</v>
      </c>
      <c r="F102" s="33">
        <v>310.71000000000004</v>
      </c>
      <c r="G102" s="4"/>
      <c r="H102" s="28">
        <f t="shared" si="0"/>
        <v>0</v>
      </c>
    </row>
    <row r="103" spans="1:8" ht="18" customHeight="1" x14ac:dyDescent="0.2">
      <c r="A103" s="8">
        <f>IF(E103&lt;&gt;"",MAX($A$4:A102)+1,"")</f>
        <v>95</v>
      </c>
      <c r="B103" s="29" t="s">
        <v>91</v>
      </c>
      <c r="C103" s="23"/>
      <c r="D103" s="32" t="s">
        <v>35</v>
      </c>
      <c r="E103" s="25" t="s">
        <v>33</v>
      </c>
      <c r="F103" s="33">
        <v>3331.96</v>
      </c>
      <c r="G103" s="4"/>
      <c r="H103" s="28">
        <f t="shared" si="0"/>
        <v>0</v>
      </c>
    </row>
    <row r="104" spans="1:8" ht="18" customHeight="1" x14ac:dyDescent="0.2">
      <c r="A104" s="8">
        <f>IF(E104&lt;&gt;"",MAX($A$4:A103)+1,"")</f>
        <v>96</v>
      </c>
      <c r="B104" s="29" t="s">
        <v>91</v>
      </c>
      <c r="C104" s="23"/>
      <c r="D104" s="32" t="s">
        <v>36</v>
      </c>
      <c r="E104" s="25" t="s">
        <v>13</v>
      </c>
      <c r="F104" s="33">
        <v>120</v>
      </c>
      <c r="G104" s="4"/>
      <c r="H104" s="28">
        <f t="shared" si="0"/>
        <v>0</v>
      </c>
    </row>
    <row r="105" spans="1:8" ht="18" customHeight="1" x14ac:dyDescent="0.2">
      <c r="A105" s="8">
        <f>IF(E105&lt;&gt;"",MAX($A$4:A104)+1,"")</f>
        <v>97</v>
      </c>
      <c r="B105" s="29" t="s">
        <v>91</v>
      </c>
      <c r="C105" s="23"/>
      <c r="D105" s="32" t="s">
        <v>37</v>
      </c>
      <c r="E105" s="25" t="s">
        <v>13</v>
      </c>
      <c r="F105" s="33">
        <v>80</v>
      </c>
      <c r="G105" s="4"/>
      <c r="H105" s="28">
        <f t="shared" si="0"/>
        <v>0</v>
      </c>
    </row>
    <row r="106" spans="1:8" ht="18" customHeight="1" x14ac:dyDescent="0.2">
      <c r="A106" s="8">
        <f>IF(E106&lt;&gt;"",MAX($A$4:A105)+1,"")</f>
        <v>98</v>
      </c>
      <c r="B106" s="29" t="s">
        <v>91</v>
      </c>
      <c r="C106" s="23"/>
      <c r="D106" s="32" t="s">
        <v>130</v>
      </c>
      <c r="E106" s="25" t="s">
        <v>33</v>
      </c>
      <c r="F106" s="33">
        <v>826.18999999999983</v>
      </c>
      <c r="G106" s="4"/>
      <c r="H106" s="28">
        <f t="shared" si="0"/>
        <v>0</v>
      </c>
    </row>
    <row r="107" spans="1:8" ht="18" customHeight="1" x14ac:dyDescent="0.2">
      <c r="A107" s="8">
        <f>IF(E107&lt;&gt;"",MAX($A$4:A106)+1,"")</f>
        <v>99</v>
      </c>
      <c r="B107" s="29" t="s">
        <v>91</v>
      </c>
      <c r="C107" s="23"/>
      <c r="D107" s="32" t="s">
        <v>89</v>
      </c>
      <c r="E107" s="25" t="s">
        <v>0</v>
      </c>
      <c r="F107" s="22">
        <v>4837</v>
      </c>
      <c r="G107" s="4"/>
      <c r="H107" s="28">
        <f t="shared" si="0"/>
        <v>0</v>
      </c>
    </row>
    <row r="108" spans="1:8" ht="18" customHeight="1" x14ac:dyDescent="0.2">
      <c r="A108" s="8">
        <f>IF(E108&lt;&gt;"",MAX($A$4:A107)+1,"")</f>
        <v>100</v>
      </c>
      <c r="B108" s="29" t="s">
        <v>91</v>
      </c>
      <c r="C108" s="23"/>
      <c r="D108" s="32" t="s">
        <v>90</v>
      </c>
      <c r="E108" s="25" t="s">
        <v>0</v>
      </c>
      <c r="F108" s="22">
        <v>41804.800000000003</v>
      </c>
      <c r="G108" s="4"/>
      <c r="H108" s="28">
        <f t="shared" si="0"/>
        <v>0</v>
      </c>
    </row>
    <row r="109" spans="1:8" ht="18" customHeight="1" x14ac:dyDescent="0.2">
      <c r="A109" s="8">
        <f>IF(E109&lt;&gt;"",MAX($A$4:A108)+1,"")</f>
        <v>101</v>
      </c>
      <c r="B109" s="29" t="s">
        <v>91</v>
      </c>
      <c r="C109" s="23"/>
      <c r="D109" s="32" t="s">
        <v>128</v>
      </c>
      <c r="E109" s="25" t="s">
        <v>99</v>
      </c>
      <c r="F109" s="33">
        <v>1681.45</v>
      </c>
      <c r="G109" s="4"/>
      <c r="H109" s="28">
        <f t="shared" si="0"/>
        <v>0</v>
      </c>
    </row>
    <row r="110" spans="1:8" ht="18" customHeight="1" x14ac:dyDescent="0.2">
      <c r="A110" s="8">
        <f>IF(E110&lt;&gt;"",MAX($A$4:A109)+1,"")</f>
        <v>102</v>
      </c>
      <c r="B110" s="29" t="s">
        <v>91</v>
      </c>
      <c r="C110" s="23"/>
      <c r="D110" s="32" t="s">
        <v>126</v>
      </c>
      <c r="E110" s="25" t="s">
        <v>99</v>
      </c>
      <c r="F110" s="33">
        <v>1681.45</v>
      </c>
      <c r="G110" s="4"/>
      <c r="H110" s="28">
        <f t="shared" si="0"/>
        <v>0</v>
      </c>
    </row>
    <row r="111" spans="1:8" ht="18" customHeight="1" x14ac:dyDescent="0.2">
      <c r="A111" s="8">
        <f>IF(E111&lt;&gt;"",MAX($A$4:A110)+1,"")</f>
        <v>103</v>
      </c>
      <c r="B111" s="29" t="s">
        <v>91</v>
      </c>
      <c r="C111" s="23"/>
      <c r="D111" s="32" t="s">
        <v>38</v>
      </c>
      <c r="E111" s="25" t="s">
        <v>13</v>
      </c>
      <c r="F111" s="33">
        <v>62</v>
      </c>
      <c r="G111" s="4"/>
      <c r="H111" s="28">
        <f t="shared" si="0"/>
        <v>0</v>
      </c>
    </row>
    <row r="112" spans="1:8" ht="18" customHeight="1" x14ac:dyDescent="0.2">
      <c r="A112" s="8">
        <f>IF(E112&lt;&gt;"",MAX($A$4:A111)+1,"")</f>
        <v>104</v>
      </c>
      <c r="B112" s="29" t="s">
        <v>91</v>
      </c>
      <c r="C112" s="23"/>
      <c r="D112" s="32" t="s">
        <v>127</v>
      </c>
      <c r="E112" s="25" t="s">
        <v>13</v>
      </c>
      <c r="F112" s="33">
        <v>1</v>
      </c>
      <c r="G112" s="4"/>
      <c r="H112" s="28">
        <f t="shared" si="0"/>
        <v>0</v>
      </c>
    </row>
    <row r="113" spans="1:8" ht="18" customHeight="1" x14ac:dyDescent="0.2">
      <c r="A113" s="8">
        <f>IF(E113&lt;&gt;"",MAX($A$4:A112)+1,"")</f>
        <v>105</v>
      </c>
      <c r="B113" s="29" t="s">
        <v>91</v>
      </c>
      <c r="C113" s="23"/>
      <c r="D113" s="32" t="s">
        <v>39</v>
      </c>
      <c r="E113" s="25" t="s">
        <v>99</v>
      </c>
      <c r="F113" s="33">
        <v>500</v>
      </c>
      <c r="G113" s="4"/>
      <c r="H113" s="28">
        <f t="shared" si="0"/>
        <v>0</v>
      </c>
    </row>
    <row r="114" spans="1:8" ht="18" customHeight="1" x14ac:dyDescent="0.2">
      <c r="A114" s="8">
        <f>IF(E114&lt;&gt;"",MAX($A$4:A113)+1,"")</f>
        <v>106</v>
      </c>
      <c r="B114" s="29" t="s">
        <v>91</v>
      </c>
      <c r="C114" s="23"/>
      <c r="D114" s="32" t="s">
        <v>40</v>
      </c>
      <c r="E114" s="25" t="s">
        <v>13</v>
      </c>
      <c r="F114" s="33">
        <v>62</v>
      </c>
      <c r="G114" s="4"/>
      <c r="H114" s="28">
        <f t="shared" ref="H114:H129" si="21">F114*G114</f>
        <v>0</v>
      </c>
    </row>
    <row r="115" spans="1:8" ht="18" customHeight="1" x14ac:dyDescent="0.2">
      <c r="A115" s="8">
        <f>IF(E115&lt;&gt;"",MAX($A$4:A114)+1,"")</f>
        <v>107</v>
      </c>
      <c r="B115" s="29" t="s">
        <v>91</v>
      </c>
      <c r="C115" s="23"/>
      <c r="D115" s="32" t="s">
        <v>131</v>
      </c>
      <c r="E115" s="25" t="s">
        <v>13</v>
      </c>
      <c r="F115" s="33">
        <v>40</v>
      </c>
      <c r="G115" s="4"/>
      <c r="H115" s="28">
        <f t="shared" si="21"/>
        <v>0</v>
      </c>
    </row>
    <row r="116" spans="1:8" x14ac:dyDescent="0.2">
      <c r="A116" s="8">
        <f>IF(E116&lt;&gt;"",MAX($A$3:A115)+1,"")</f>
        <v>108</v>
      </c>
      <c r="B116" s="29" t="s">
        <v>91</v>
      </c>
      <c r="C116" s="23"/>
      <c r="D116" s="32" t="s">
        <v>144</v>
      </c>
      <c r="E116" s="25" t="s">
        <v>13</v>
      </c>
      <c r="F116" s="33">
        <v>42</v>
      </c>
      <c r="G116" s="4"/>
      <c r="H116" s="28">
        <f t="shared" si="21"/>
        <v>0</v>
      </c>
    </row>
    <row r="117" spans="1:8" x14ac:dyDescent="0.2">
      <c r="A117" s="8">
        <f>IF(E117&lt;&gt;"",MAX($A$3:A116)+1,"")</f>
        <v>109</v>
      </c>
      <c r="B117" s="29" t="s">
        <v>91</v>
      </c>
      <c r="C117" s="23"/>
      <c r="D117" s="32" t="s">
        <v>152</v>
      </c>
      <c r="E117" s="25" t="s">
        <v>13</v>
      </c>
      <c r="F117" s="33">
        <v>42</v>
      </c>
      <c r="G117" s="4"/>
      <c r="H117" s="28">
        <f t="shared" si="21"/>
        <v>0</v>
      </c>
    </row>
    <row r="118" spans="1:8" x14ac:dyDescent="0.2">
      <c r="A118" s="8">
        <f>IF(E118&lt;&gt;"",MAX($A$3:A117)+1,"")</f>
        <v>110</v>
      </c>
      <c r="B118" s="29" t="s">
        <v>91</v>
      </c>
      <c r="C118" s="23"/>
      <c r="D118" s="32" t="s">
        <v>145</v>
      </c>
      <c r="E118" s="25" t="s">
        <v>13</v>
      </c>
      <c r="F118" s="33">
        <v>44</v>
      </c>
      <c r="G118" s="4"/>
      <c r="H118" s="28">
        <f t="shared" si="21"/>
        <v>0</v>
      </c>
    </row>
    <row r="119" spans="1:8" x14ac:dyDescent="0.2">
      <c r="A119" s="8">
        <f>IF(E119&lt;&gt;"",MAX($A$3:A118)+1,"")</f>
        <v>111</v>
      </c>
      <c r="B119" s="29" t="s">
        <v>91</v>
      </c>
      <c r="C119" s="23"/>
      <c r="D119" s="32" t="s">
        <v>152</v>
      </c>
      <c r="E119" s="25" t="s">
        <v>13</v>
      </c>
      <c r="F119" s="33">
        <v>44</v>
      </c>
      <c r="G119" s="4"/>
      <c r="H119" s="28">
        <f t="shared" si="21"/>
        <v>0</v>
      </c>
    </row>
    <row r="120" spans="1:8" x14ac:dyDescent="0.2">
      <c r="A120" s="8">
        <f>IF(E120&lt;&gt;"",MAX($A$3:A119)+1,"")</f>
        <v>112</v>
      </c>
      <c r="B120" s="29" t="s">
        <v>91</v>
      </c>
      <c r="C120" s="23"/>
      <c r="D120" s="32" t="s">
        <v>147</v>
      </c>
      <c r="E120" s="25" t="s">
        <v>13</v>
      </c>
      <c r="F120" s="33">
        <v>8</v>
      </c>
      <c r="G120" s="4"/>
      <c r="H120" s="28">
        <f t="shared" ref="H120:H124" si="22">F120*G120</f>
        <v>0</v>
      </c>
    </row>
    <row r="121" spans="1:8" x14ac:dyDescent="0.2">
      <c r="A121" s="8">
        <f>IF(E121&lt;&gt;"",MAX($A$3:A120)+1,"")</f>
        <v>113</v>
      </c>
      <c r="B121" s="29" t="s">
        <v>91</v>
      </c>
      <c r="C121" s="23"/>
      <c r="D121" s="32" t="s">
        <v>146</v>
      </c>
      <c r="E121" s="25" t="s">
        <v>13</v>
      </c>
      <c r="F121" s="33">
        <v>8</v>
      </c>
      <c r="G121" s="4"/>
      <c r="H121" s="28">
        <f t="shared" ref="H121" si="23">F121*G121</f>
        <v>0</v>
      </c>
    </row>
    <row r="122" spans="1:8" x14ac:dyDescent="0.2">
      <c r="A122" s="8">
        <f>IF(E122&lt;&gt;"",MAX($A$3:A121)+1,"")</f>
        <v>114</v>
      </c>
      <c r="B122" s="29" t="s">
        <v>91</v>
      </c>
      <c r="C122" s="23"/>
      <c r="D122" s="32" t="s">
        <v>148</v>
      </c>
      <c r="E122" s="25" t="s">
        <v>13</v>
      </c>
      <c r="F122" s="33">
        <v>4</v>
      </c>
      <c r="G122" s="4"/>
      <c r="H122" s="28">
        <f t="shared" si="22"/>
        <v>0</v>
      </c>
    </row>
    <row r="123" spans="1:8" ht="18.75" x14ac:dyDescent="0.2">
      <c r="A123" s="8">
        <f>IF(E123&lt;&gt;"",MAX($A$3:A122)+1,"")</f>
        <v>115</v>
      </c>
      <c r="B123" s="29" t="s">
        <v>91</v>
      </c>
      <c r="C123" s="23"/>
      <c r="D123" s="32" t="s">
        <v>150</v>
      </c>
      <c r="E123" s="25" t="s">
        <v>99</v>
      </c>
      <c r="F123" s="33">
        <v>2032.95</v>
      </c>
      <c r="G123" s="4"/>
      <c r="H123" s="28">
        <f t="shared" si="22"/>
        <v>0</v>
      </c>
    </row>
    <row r="124" spans="1:8" ht="18.75" x14ac:dyDescent="0.2">
      <c r="A124" s="8">
        <f>IF(E124&lt;&gt;"",MAX($A$3:A123)+1,"")</f>
        <v>116</v>
      </c>
      <c r="B124" s="29" t="s">
        <v>91</v>
      </c>
      <c r="C124" s="23"/>
      <c r="D124" s="32" t="s">
        <v>149</v>
      </c>
      <c r="E124" s="25" t="s">
        <v>99</v>
      </c>
      <c r="F124" s="33">
        <v>2032.95</v>
      </c>
      <c r="G124" s="4"/>
      <c r="H124" s="28">
        <f t="shared" si="22"/>
        <v>0</v>
      </c>
    </row>
    <row r="125" spans="1:8" x14ac:dyDescent="0.2">
      <c r="A125" s="8">
        <f>IF(E125&lt;&gt;"",MAX($A$3:A124)+1,"")</f>
        <v>117</v>
      </c>
      <c r="B125" s="29" t="s">
        <v>91</v>
      </c>
      <c r="C125" s="23"/>
      <c r="D125" s="32" t="s">
        <v>151</v>
      </c>
      <c r="E125" s="25" t="s">
        <v>13</v>
      </c>
      <c r="F125" s="33">
        <v>410</v>
      </c>
      <c r="G125" s="4"/>
      <c r="H125" s="28">
        <f t="shared" ref="H125" si="24">F125*G125</f>
        <v>0</v>
      </c>
    </row>
    <row r="126" spans="1:8" ht="18" customHeight="1" x14ac:dyDescent="0.25">
      <c r="A126" s="8">
        <f>IF(E126&lt;&gt;"",MAX($A$3:A125)+1,"")</f>
        <v>118</v>
      </c>
      <c r="B126" s="29" t="s">
        <v>91</v>
      </c>
      <c r="C126" s="23"/>
      <c r="D126" s="32" t="s">
        <v>142</v>
      </c>
      <c r="E126" s="25" t="s">
        <v>13</v>
      </c>
      <c r="F126" s="33">
        <v>1</v>
      </c>
      <c r="G126" s="6"/>
      <c r="H126" s="28">
        <f t="shared" si="21"/>
        <v>0</v>
      </c>
    </row>
    <row r="127" spans="1:8" ht="18" customHeight="1" x14ac:dyDescent="0.25">
      <c r="A127" s="8">
        <f>IF(E127&lt;&gt;"",MAX($A$3:A126)+1,"")</f>
        <v>119</v>
      </c>
      <c r="B127" s="29" t="s">
        <v>91</v>
      </c>
      <c r="C127" s="23"/>
      <c r="D127" s="32" t="s">
        <v>143</v>
      </c>
      <c r="E127" s="25" t="s">
        <v>13</v>
      </c>
      <c r="F127" s="33">
        <v>1</v>
      </c>
      <c r="G127" s="6"/>
      <c r="H127" s="28">
        <f t="shared" si="21"/>
        <v>0</v>
      </c>
    </row>
    <row r="128" spans="1:8" ht="18" customHeight="1" x14ac:dyDescent="0.25">
      <c r="A128" s="8">
        <f>IF(E128&lt;&gt;"",MAX($A$3:A127)+1,"")</f>
        <v>120</v>
      </c>
      <c r="B128" s="29" t="s">
        <v>91</v>
      </c>
      <c r="C128" s="23"/>
      <c r="D128" s="32" t="s">
        <v>157</v>
      </c>
      <c r="E128" s="25" t="s">
        <v>13</v>
      </c>
      <c r="F128" s="33">
        <v>1</v>
      </c>
      <c r="G128" s="6"/>
      <c r="H128" s="28">
        <f t="shared" ref="H128" si="25">F128*G128</f>
        <v>0</v>
      </c>
    </row>
    <row r="129" spans="1:10" ht="18" customHeight="1" x14ac:dyDescent="0.25">
      <c r="A129" s="8">
        <f>IF(E129&lt;&gt;"",MAX($A$3:A128)+1,"")</f>
        <v>121</v>
      </c>
      <c r="B129" s="29" t="s">
        <v>91</v>
      </c>
      <c r="C129" s="23"/>
      <c r="D129" s="32" t="s">
        <v>159</v>
      </c>
      <c r="E129" s="25" t="s">
        <v>153</v>
      </c>
      <c r="F129" s="33">
        <v>1</v>
      </c>
      <c r="G129" s="6"/>
      <c r="H129" s="28">
        <f t="shared" si="21"/>
        <v>0</v>
      </c>
    </row>
    <row r="130" spans="1:10" ht="18" customHeight="1" x14ac:dyDescent="0.25">
      <c r="B130" s="29"/>
      <c r="C130" s="23"/>
      <c r="D130" s="30"/>
      <c r="E130" s="25"/>
      <c r="F130" s="31"/>
      <c r="G130" s="36"/>
      <c r="H130" s="28"/>
    </row>
    <row r="131" spans="1:10" ht="18" customHeight="1" x14ac:dyDescent="0.25">
      <c r="A131" s="8" t="str">
        <f>IF(E131&lt;&gt;"",MAX($A$4:A130)+1,"")</f>
        <v/>
      </c>
      <c r="B131" s="22"/>
      <c r="C131" s="23" t="s">
        <v>41</v>
      </c>
      <c r="D131" s="34"/>
      <c r="E131" s="25"/>
      <c r="F131" s="26"/>
      <c r="G131" s="27"/>
      <c r="H131" s="28"/>
    </row>
    <row r="132" spans="1:10" x14ac:dyDescent="0.25">
      <c r="A132" s="8" t="str">
        <f>IF(E132&lt;&gt;"",MAX($A$5:A131)+1,"")</f>
        <v/>
      </c>
      <c r="B132" s="22"/>
      <c r="C132" s="23"/>
      <c r="D132" s="34" t="s">
        <v>42</v>
      </c>
      <c r="E132" s="25"/>
      <c r="F132" s="37"/>
      <c r="G132" s="37"/>
      <c r="H132" s="37">
        <f>ROUND(SUM(H8:H130),2)</f>
        <v>0</v>
      </c>
    </row>
    <row r="133" spans="1:10" x14ac:dyDescent="0.25">
      <c r="A133" s="8">
        <f>IF(E133&lt;&gt;"",MAX($A$5:A132)+1,"")</f>
        <v>122</v>
      </c>
      <c r="B133" s="22"/>
      <c r="C133" s="23"/>
      <c r="D133" s="34" t="s">
        <v>154</v>
      </c>
      <c r="E133" s="25" t="s">
        <v>52</v>
      </c>
      <c r="F133" s="37">
        <v>0.5</v>
      </c>
      <c r="G133" s="37"/>
      <c r="H133" s="37">
        <f>ROUND(H132*F133/100,2)</f>
        <v>0</v>
      </c>
    </row>
    <row r="134" spans="1:10" x14ac:dyDescent="0.25">
      <c r="A134" s="38">
        <f>IF(E134&lt;&gt;"",MAX($A$5:A133)+1,"")</f>
        <v>123</v>
      </c>
      <c r="B134" s="22"/>
      <c r="C134" s="23"/>
      <c r="D134" s="34" t="s">
        <v>155</v>
      </c>
      <c r="E134" s="25" t="s">
        <v>52</v>
      </c>
      <c r="F134" s="37">
        <v>0.5</v>
      </c>
      <c r="G134" s="37"/>
      <c r="H134" s="37">
        <f>ROUND(H132*F134/100,2)</f>
        <v>0</v>
      </c>
    </row>
    <row r="135" spans="1:10" x14ac:dyDescent="0.25">
      <c r="A135" s="38">
        <f>IF(E135&lt;&gt;"",MAX($A$5:A134)+1,"")</f>
        <v>124</v>
      </c>
      <c r="B135" s="22"/>
      <c r="C135" s="23"/>
      <c r="D135" s="34" t="s">
        <v>156</v>
      </c>
      <c r="E135" s="25" t="s">
        <v>52</v>
      </c>
      <c r="F135" s="37">
        <v>0.5</v>
      </c>
      <c r="G135" s="37"/>
      <c r="H135" s="37">
        <f>ROUND(H132*F135/100,2)</f>
        <v>0</v>
      </c>
    </row>
    <row r="136" spans="1:10" ht="18" customHeight="1" x14ac:dyDescent="0.25">
      <c r="B136" s="22"/>
      <c r="C136" s="23"/>
      <c r="D136" s="34"/>
      <c r="E136" s="25"/>
      <c r="F136" s="26"/>
      <c r="G136" s="27"/>
      <c r="H136" s="28"/>
      <c r="I136" s="39"/>
      <c r="J136" s="40"/>
    </row>
    <row r="137" spans="1:10" ht="18" customHeight="1" x14ac:dyDescent="0.25">
      <c r="A137" s="8" t="str">
        <f>IF(E137&lt;&gt;"",MAX($A$4:A135)+1,"")</f>
        <v/>
      </c>
      <c r="B137" s="22"/>
      <c r="C137" s="26"/>
      <c r="D137" s="24" t="str">
        <f>CONCATENATE(D7, " spolu")</f>
        <v>Materiál a práca spolu</v>
      </c>
      <c r="E137" s="25"/>
      <c r="F137" s="26"/>
      <c r="G137" s="27"/>
      <c r="H137" s="41">
        <f>SUM(H132:H135)</f>
        <v>0</v>
      </c>
      <c r="I137" s="39"/>
      <c r="J137" s="40"/>
    </row>
    <row r="138" spans="1:10" ht="18" customHeight="1" x14ac:dyDescent="0.25">
      <c r="A138" s="8" t="str">
        <f>IF(E138&lt;&gt;"",MAX($A$4:A137)+1,"")</f>
        <v/>
      </c>
      <c r="B138" s="22"/>
      <c r="C138" s="23"/>
      <c r="D138" s="34"/>
      <c r="E138" s="25"/>
      <c r="F138" s="26"/>
      <c r="G138" s="27"/>
      <c r="H138" s="28"/>
    </row>
    <row r="139" spans="1:10" ht="18" customHeight="1" x14ac:dyDescent="0.25">
      <c r="A139" s="8" t="str">
        <f>IF(E139&lt;&gt;"",MAX($A$4:A138)+1,"")</f>
        <v/>
      </c>
      <c r="B139" s="22"/>
      <c r="C139" s="23"/>
      <c r="D139" s="24" t="s">
        <v>43</v>
      </c>
      <c r="E139" s="25"/>
      <c r="F139" s="26"/>
      <c r="G139" s="27"/>
      <c r="H139" s="28"/>
    </row>
    <row r="140" spans="1:10" ht="18" customHeight="1" x14ac:dyDescent="0.2">
      <c r="A140" s="8">
        <f>IF(E140&lt;&gt;"",MAX($A$4:A139)+1,"")</f>
        <v>125</v>
      </c>
      <c r="B140" s="22"/>
      <c r="C140" s="23"/>
      <c r="D140" s="34" t="s">
        <v>44</v>
      </c>
      <c r="E140" s="25" t="s">
        <v>19</v>
      </c>
      <c r="F140" s="26">
        <v>100</v>
      </c>
      <c r="G140" s="5"/>
      <c r="H140" s="28">
        <f>F140*G140</f>
        <v>0</v>
      </c>
    </row>
    <row r="141" spans="1:10" ht="18" customHeight="1" x14ac:dyDescent="0.25">
      <c r="A141" s="8">
        <f>IF(E141&lt;&gt;"",MAX($A$4:A140)+1,"")</f>
        <v>126</v>
      </c>
      <c r="B141" s="22"/>
      <c r="C141" s="23"/>
      <c r="D141" s="34" t="s">
        <v>72</v>
      </c>
      <c r="E141" s="25" t="s">
        <v>13</v>
      </c>
      <c r="F141" s="26">
        <v>1</v>
      </c>
      <c r="G141" s="42">
        <f>ROUND(H137*0.03,-2)</f>
        <v>0</v>
      </c>
      <c r="H141" s="28">
        <f>F141*G141</f>
        <v>0</v>
      </c>
    </row>
    <row r="142" spans="1:10" ht="18" customHeight="1" x14ac:dyDescent="0.2">
      <c r="A142" s="8">
        <f>IF(E142&lt;&gt;"",MAX($A$4:A141)+1,"")</f>
        <v>127</v>
      </c>
      <c r="B142" s="22"/>
      <c r="C142" s="23"/>
      <c r="D142" s="32" t="s">
        <v>45</v>
      </c>
      <c r="E142" s="25" t="s">
        <v>19</v>
      </c>
      <c r="F142" s="26">
        <v>100</v>
      </c>
      <c r="G142" s="5"/>
      <c r="H142" s="28">
        <f>F142*G142</f>
        <v>0</v>
      </c>
    </row>
    <row r="143" spans="1:10" ht="18" customHeight="1" x14ac:dyDescent="0.2">
      <c r="A143" s="8">
        <f>IF(E143&lt;&gt;"",MAX($A$4:A142)+1,"")</f>
        <v>128</v>
      </c>
      <c r="B143" s="22"/>
      <c r="C143" s="23"/>
      <c r="D143" s="32" t="s">
        <v>46</v>
      </c>
      <c r="E143" s="25" t="s">
        <v>19</v>
      </c>
      <c r="F143" s="26">
        <v>250</v>
      </c>
      <c r="G143" s="5"/>
      <c r="H143" s="28">
        <f>F143*G143</f>
        <v>0</v>
      </c>
    </row>
    <row r="144" spans="1:10" x14ac:dyDescent="0.25">
      <c r="A144" s="8" t="str">
        <f>IF(E144&lt;&gt;"",MAX($A$4:A143)+1,"")</f>
        <v/>
      </c>
      <c r="B144" s="22"/>
      <c r="C144" s="26" t="s">
        <v>41</v>
      </c>
      <c r="D144" s="34"/>
      <c r="E144" s="25"/>
      <c r="F144" s="26"/>
      <c r="G144" s="27"/>
      <c r="H144" s="28"/>
    </row>
    <row r="145" spans="1:8" x14ac:dyDescent="0.25">
      <c r="A145" s="8" t="str">
        <f>IF(E145&lt;&gt;"",MAX($A$4:A144)+1,"")</f>
        <v/>
      </c>
      <c r="B145" s="22"/>
      <c r="C145" s="26"/>
      <c r="D145" s="24" t="str">
        <f>CONCATENATE(D139, " spolu")</f>
        <v>HZS a revízia spolu</v>
      </c>
      <c r="E145" s="25"/>
      <c r="F145" s="26"/>
      <c r="G145" s="27"/>
      <c r="H145" s="41">
        <f>SUM(H139:H144)</f>
        <v>0</v>
      </c>
    </row>
    <row r="146" spans="1:8" x14ac:dyDescent="0.25">
      <c r="B146" s="49" t="s">
        <v>164</v>
      </c>
      <c r="C146" s="49"/>
      <c r="D146" s="49"/>
    </row>
    <row r="148" spans="1:8" x14ac:dyDescent="0.25">
      <c r="A148" s="8" t="str">
        <f>IF(E148&lt;&gt;"",MAX($A$5:A135)+1,"")</f>
        <v/>
      </c>
      <c r="D148" s="10" t="s">
        <v>47</v>
      </c>
      <c r="G148" s="7"/>
    </row>
    <row r="149" spans="1:8" x14ac:dyDescent="0.25">
      <c r="A149" s="8">
        <f>IF(E149&lt;&gt;"",MAX($A$148:A148)+1,"")</f>
        <v>1</v>
      </c>
      <c r="D149" s="13" t="s">
        <v>11</v>
      </c>
      <c r="E149" s="7" t="s">
        <v>48</v>
      </c>
      <c r="F149" s="7" t="s">
        <v>49</v>
      </c>
      <c r="G149" s="7" t="s">
        <v>49</v>
      </c>
      <c r="H149" s="15">
        <f>H137</f>
        <v>0</v>
      </c>
    </row>
    <row r="150" spans="1:8" x14ac:dyDescent="0.25">
      <c r="A150" s="8">
        <f>IF(E150&lt;&gt;"",MAX($A$148:A149)+1,"")</f>
        <v>2</v>
      </c>
      <c r="D150" s="13" t="s">
        <v>43</v>
      </c>
      <c r="E150" s="7" t="s">
        <v>48</v>
      </c>
      <c r="F150" s="7" t="s">
        <v>49</v>
      </c>
      <c r="G150" s="7" t="s">
        <v>49</v>
      </c>
      <c r="H150" s="15">
        <f>H145</f>
        <v>0</v>
      </c>
    </row>
    <row r="151" spans="1:8" x14ac:dyDescent="0.25">
      <c r="A151" s="8">
        <f>IF(E151&lt;&gt;"",MAX($A$148:A150)+1,"")</f>
        <v>3</v>
      </c>
      <c r="D151" s="10" t="s">
        <v>50</v>
      </c>
      <c r="E151" s="7" t="s">
        <v>48</v>
      </c>
      <c r="F151" s="7" t="s">
        <v>49</v>
      </c>
      <c r="G151" s="7" t="s">
        <v>49</v>
      </c>
      <c r="H151" s="43">
        <f>SUM(H148:H150)</f>
        <v>0</v>
      </c>
    </row>
    <row r="152" spans="1:8" x14ac:dyDescent="0.25">
      <c r="A152" s="8">
        <f>IF(E152&lt;&gt;"",MAX($A$148:A151)+1,"")</f>
        <v>4</v>
      </c>
      <c r="D152" s="13" t="s">
        <v>51</v>
      </c>
      <c r="E152" s="7" t="s">
        <v>52</v>
      </c>
      <c r="F152" s="8">
        <v>20</v>
      </c>
      <c r="G152" s="7" t="s">
        <v>49</v>
      </c>
      <c r="H152" s="15">
        <f>ROUND(H151/100*F152,2)</f>
        <v>0</v>
      </c>
    </row>
    <row r="153" spans="1:8" x14ac:dyDescent="0.25">
      <c r="A153" s="8">
        <f>IF(E153&lt;&gt;"",MAX($A$148:A152)+1,"")</f>
        <v>5</v>
      </c>
      <c r="D153" s="10" t="s">
        <v>53</v>
      </c>
      <c r="E153" s="7" t="s">
        <v>48</v>
      </c>
      <c r="F153" s="7" t="s">
        <v>49</v>
      </c>
      <c r="G153" s="7" t="s">
        <v>49</v>
      </c>
      <c r="H153" s="43">
        <f>SUM(H151:H152)</f>
        <v>0</v>
      </c>
    </row>
    <row r="154" spans="1:8" x14ac:dyDescent="0.25">
      <c r="G154" s="7"/>
      <c r="H154" s="43"/>
    </row>
    <row r="155" spans="1:8" x14ac:dyDescent="0.25">
      <c r="A155" s="7"/>
      <c r="D155" s="1" t="s">
        <v>160</v>
      </c>
      <c r="G155" s="7"/>
      <c r="H155" s="43"/>
    </row>
    <row r="156" spans="1:8" x14ac:dyDescent="0.25">
      <c r="A156" s="7"/>
      <c r="B156" s="44"/>
      <c r="D156" s="1"/>
      <c r="E156" s="44"/>
      <c r="G156" s="7"/>
    </row>
    <row r="157" spans="1:8" x14ac:dyDescent="0.25">
      <c r="A157" s="7"/>
      <c r="B157" s="47"/>
      <c r="C157" s="47"/>
      <c r="D157" s="2" t="s">
        <v>161</v>
      </c>
      <c r="E157" s="13"/>
      <c r="F157" s="48"/>
      <c r="G157" s="48"/>
    </row>
    <row r="158" spans="1:8" x14ac:dyDescent="0.25">
      <c r="A158" s="7"/>
      <c r="C158" s="13"/>
      <c r="D158" s="3" t="s">
        <v>162</v>
      </c>
      <c r="F158" s="48"/>
      <c r="G158" s="48"/>
    </row>
    <row r="159" spans="1:8" x14ac:dyDescent="0.25">
      <c r="A159" s="7"/>
      <c r="D159" s="3" t="s">
        <v>163</v>
      </c>
      <c r="G159" s="7"/>
    </row>
  </sheetData>
  <sheetProtection algorithmName="SHA-512" hashValue="Z80AD5QVBEdUNeZ8wgL3RoAPRuxl9wgFl+dvUIb9XJk0i7NbWmsosHeBPCBkefmEw5D+ea4iUDYnBoItTDRkVQ==" saltValue="zqJdyKmQtbfAA972/2j3Mw==" spinCount="100000" sheet="1" objects="1" scenarios="1" selectLockedCells="1"/>
  <mergeCells count="6">
    <mergeCell ref="G2:H2"/>
    <mergeCell ref="A1:H1"/>
    <mergeCell ref="B157:C157"/>
    <mergeCell ref="F157:G157"/>
    <mergeCell ref="F158:G158"/>
    <mergeCell ref="B146:D146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  <ignoredErrors>
    <ignoredError sqref="H132:H1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TK_DH_Výkaz_Výmer</vt:lpstr>
      <vt:lpstr>TK_DH_Výkaz_Výmer!Oblasť_tlače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Elanová Tatiana</cp:lastModifiedBy>
  <cp:lastPrinted>2023-11-10T09:20:17Z</cp:lastPrinted>
  <dcterms:created xsi:type="dcterms:W3CDTF">2023-01-18T16:42:44Z</dcterms:created>
  <dcterms:modified xsi:type="dcterms:W3CDTF">2023-11-16T21:37:45Z</dcterms:modified>
</cp:coreProperties>
</file>