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:\DNS - Pneumatiky\Výzva č. 4\"/>
    </mc:Choice>
  </mc:AlternateContent>
  <xr:revisionPtr revIDLastSave="0" documentId="13_ncr:1_{5873819A-8241-479C-936F-7F1753A41F90}" xr6:coauthVersionLast="47" xr6:coauthVersionMax="47" xr10:uidLastSave="{00000000-0000-0000-0000-000000000000}"/>
  <bookViews>
    <workbookView xWindow="-28905" yWindow="0" windowWidth="17535" windowHeight="15585" xr2:uid="{00000000-000D-0000-FFFF-FFFF00000000}"/>
  </bookViews>
  <sheets>
    <sheet name="Ha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1" l="1"/>
  <c r="N29" i="1"/>
  <c r="N24" i="1"/>
  <c r="N20" i="1"/>
  <c r="N18" i="1"/>
  <c r="B30" i="1"/>
  <c r="B31" i="1" s="1"/>
  <c r="B32" i="1" s="1"/>
  <c r="B33" i="1" s="1"/>
  <c r="B34" i="1" s="1"/>
  <c r="B35" i="1" s="1"/>
  <c r="B36" i="1" s="1"/>
  <c r="B17" i="1"/>
  <c r="B18" i="1"/>
  <c r="B19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N69" i="1"/>
  <c r="N70" i="1"/>
  <c r="N71" i="1"/>
  <c r="N72" i="1"/>
  <c r="N73" i="1"/>
  <c r="N74" i="1"/>
  <c r="N75" i="1"/>
  <c r="N76" i="1"/>
  <c r="N21" i="1"/>
  <c r="N22" i="1"/>
  <c r="N23" i="1"/>
  <c r="N25" i="1"/>
  <c r="N26" i="1"/>
  <c r="N27" i="1"/>
  <c r="N28" i="1"/>
  <c r="N31" i="1"/>
  <c r="N17" i="1"/>
  <c r="N19" i="1"/>
  <c r="B15" i="1"/>
  <c r="B16" i="1" s="1"/>
  <c r="B37" i="1" l="1"/>
  <c r="B38" i="1" s="1"/>
  <c r="B39" i="1" s="1"/>
  <c r="B40" i="1" s="1"/>
  <c r="B41" i="1" s="1"/>
  <c r="N81" i="1"/>
  <c r="N80" i="1"/>
  <c r="N44" i="1"/>
  <c r="N77" i="1"/>
  <c r="B44" i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N63" i="1"/>
  <c r="N47" i="1"/>
  <c r="N48" i="1"/>
  <c r="B84" i="1"/>
  <c r="B85" i="1" s="1"/>
  <c r="B86" i="1" s="1"/>
  <c r="B87" i="1" s="1"/>
  <c r="B88" i="1" s="1"/>
  <c r="B89" i="1" s="1"/>
  <c r="B90" i="1" s="1"/>
  <c r="B91" i="1" s="1"/>
  <c r="B92" i="1" s="1"/>
  <c r="N65" i="1"/>
  <c r="N66" i="1"/>
  <c r="N67" i="1"/>
  <c r="N68" i="1"/>
  <c r="N78" i="1"/>
  <c r="N37" i="1"/>
  <c r="N38" i="1"/>
  <c r="N39" i="1"/>
  <c r="N83" i="1"/>
  <c r="N45" i="1"/>
  <c r="N46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4" i="1"/>
  <c r="N43" i="1"/>
  <c r="N15" i="1"/>
  <c r="N16" i="1"/>
  <c r="N32" i="1"/>
  <c r="N33" i="1"/>
  <c r="N34" i="1"/>
  <c r="N35" i="1"/>
  <c r="N36" i="1"/>
  <c r="N40" i="1"/>
  <c r="N41" i="1"/>
  <c r="N14" i="1"/>
  <c r="N85" i="1"/>
  <c r="N92" i="1"/>
  <c r="N91" i="1"/>
  <c r="N90" i="1"/>
  <c r="N89" i="1"/>
  <c r="N88" i="1"/>
  <c r="N87" i="1"/>
  <c r="N86" i="1"/>
  <c r="N84" i="1"/>
  <c r="B69" i="1" l="1"/>
  <c r="B70" i="1" s="1"/>
  <c r="B71" i="1" s="1"/>
  <c r="B72" i="1" s="1"/>
  <c r="B73" i="1" s="1"/>
  <c r="B74" i="1" s="1"/>
  <c r="B75" i="1" s="1"/>
  <c r="B76" i="1" s="1"/>
  <c r="B77" i="1" s="1"/>
  <c r="B78" i="1" s="1"/>
  <c r="N93" i="1"/>
  <c r="N94" i="1" s="1"/>
  <c r="N95" i="1" l="1"/>
</calcChain>
</file>

<file path=xl/sharedStrings.xml><?xml version="1.0" encoding="utf-8"?>
<sst xmlns="http://schemas.openxmlformats.org/spreadsheetml/2006/main" count="430" uniqueCount="209">
  <si>
    <t>Rozmer pneumatík</t>
  </si>
  <si>
    <t>A8</t>
  </si>
  <si>
    <t>LIAZ, T815</t>
  </si>
  <si>
    <t>J</t>
  </si>
  <si>
    <t>MAN</t>
  </si>
  <si>
    <t>K</t>
  </si>
  <si>
    <t>IVECO, MAN</t>
  </si>
  <si>
    <t>156/150</t>
  </si>
  <si>
    <t>TATRA 815</t>
  </si>
  <si>
    <t>sneh. radlica</t>
  </si>
  <si>
    <t>T1</t>
  </si>
  <si>
    <t xml:space="preserve"> </t>
  </si>
  <si>
    <t>UN 053</t>
  </si>
  <si>
    <t>Zetor</t>
  </si>
  <si>
    <t>UNC</t>
  </si>
  <si>
    <t>A6</t>
  </si>
  <si>
    <t>Hidromek</t>
  </si>
  <si>
    <t>Praga UV80</t>
  </si>
  <si>
    <t>A3</t>
  </si>
  <si>
    <t>TG02</t>
  </si>
  <si>
    <t>pneumatika 235/75R 17,5 - zosilnená</t>
  </si>
  <si>
    <t>príves</t>
  </si>
  <si>
    <t>Zetor-Fortera</t>
  </si>
  <si>
    <t>L</t>
  </si>
  <si>
    <t>SI index rýchlosti minimálne</t>
  </si>
  <si>
    <t>150/146</t>
  </si>
  <si>
    <t>M</t>
  </si>
  <si>
    <t>Iveco Cargo</t>
  </si>
  <si>
    <t>pneumatika 155/70 R 12 C - zosilnená</t>
  </si>
  <si>
    <t>104/102</t>
  </si>
  <si>
    <t>N</t>
  </si>
  <si>
    <t>129/127</t>
  </si>
  <si>
    <t>Pneumatiky nové na nákladné motorové vozidlá a prívesy</t>
  </si>
  <si>
    <t>Li index zaťaženia minimálne</t>
  </si>
  <si>
    <t>10PR</t>
  </si>
  <si>
    <t>R</t>
  </si>
  <si>
    <t>FR1 Matador</t>
  </si>
  <si>
    <t>NB60 Mitas</t>
  </si>
  <si>
    <t>NR55 Barum</t>
  </si>
  <si>
    <t>TR603 Security</t>
  </si>
  <si>
    <t>88/86</t>
  </si>
  <si>
    <t>RW06 Hankook</t>
  </si>
  <si>
    <t>pneumatika 165/70 R 13 C - zosilnená</t>
  </si>
  <si>
    <t>149/154</t>
  </si>
  <si>
    <t>152/148</t>
  </si>
  <si>
    <t>FHR4  Matador</t>
  </si>
  <si>
    <t>DHR4   Matador</t>
  </si>
  <si>
    <t>TF04   Mitas</t>
  </si>
  <si>
    <t>NB41 Mitas</t>
  </si>
  <si>
    <t>pneumatika 9,5-24 8PR - šípová</t>
  </si>
  <si>
    <t>BKT MP-567</t>
  </si>
  <si>
    <t>BKT Ridemax IT696</t>
  </si>
  <si>
    <t>8PR</t>
  </si>
  <si>
    <t>14PR</t>
  </si>
  <si>
    <t>12PR</t>
  </si>
  <si>
    <t>IND 80 12PR Seha</t>
  </si>
  <si>
    <t>IND80 Seha</t>
  </si>
  <si>
    <t>IND 80 12PR, TI06 Seha</t>
  </si>
  <si>
    <t>THR4 Matador</t>
  </si>
  <si>
    <t>Typ podvozku</t>
  </si>
  <si>
    <t xml:space="preserve">Značka, typ, výrobca pneumatiky </t>
  </si>
  <si>
    <t>* ak uchádzač nie je platcom DPH uvedie 0</t>
  </si>
  <si>
    <t>podpis oprávnenej osoby</t>
  </si>
  <si>
    <t>Obchodné meno/názov:</t>
  </si>
  <si>
    <t>Adresa/sídlo podnikania:</t>
  </si>
  <si>
    <t>IČO:</t>
  </si>
  <si>
    <t>P.č.</t>
  </si>
  <si>
    <t>Vyplní uchádzač!!!</t>
  </si>
  <si>
    <t>Valivový odpor</t>
  </si>
  <si>
    <t>Priľnavosť za mokra</t>
  </si>
  <si>
    <t>Merná jednotka (ďalej len "MJ")</t>
  </si>
  <si>
    <t>Predpokladané množstvo v MJ</t>
  </si>
  <si>
    <t>Cena za 1 MJ v EUR bez DPH</t>
  </si>
  <si>
    <t>Cena za predpokladané množstvo v EUR bez DPH</t>
  </si>
  <si>
    <t>pneumatika 215/75 R14 C - zosilnená</t>
  </si>
  <si>
    <t xml:space="preserve">pneumatika 195/75R16 C, 10PR celoročná </t>
  </si>
  <si>
    <t>pneumatika 215/75 R16  celoročná</t>
  </si>
  <si>
    <t>Iveco Dailly</t>
  </si>
  <si>
    <t>Citroen Jumper</t>
  </si>
  <si>
    <t>Iveo Cargo</t>
  </si>
  <si>
    <t>RA08 Hankook</t>
  </si>
  <si>
    <t>Matador MPS400</t>
  </si>
  <si>
    <t>Barum BD 200</t>
  </si>
  <si>
    <t>FR3 Matador</t>
  </si>
  <si>
    <t>HR4 Matador</t>
  </si>
  <si>
    <t>RS 2 Bridgestone</t>
  </si>
  <si>
    <t>RD 2 Bridgestone</t>
  </si>
  <si>
    <t>M788   Bridgestone</t>
  </si>
  <si>
    <t>BD200   Barum</t>
  </si>
  <si>
    <t>XFN2+   Michelin</t>
  </si>
  <si>
    <t>D</t>
  </si>
  <si>
    <t>C</t>
  </si>
  <si>
    <t>E</t>
  </si>
  <si>
    <t>F</t>
  </si>
  <si>
    <t>B</t>
  </si>
  <si>
    <t>Q</t>
  </si>
  <si>
    <t>105/107</t>
  </si>
  <si>
    <t>113/111</t>
  </si>
  <si>
    <t>134/136</t>
  </si>
  <si>
    <t>ks</t>
  </si>
  <si>
    <t>pneumatika 12,5 R20</t>
  </si>
  <si>
    <t>pneumatika 13,6 - 24 (340/85R24)-cestná, komunál</t>
  </si>
  <si>
    <t>pneumatika 13,6 - 24 (340/85R24)-šípová</t>
  </si>
  <si>
    <t>pneumatika 16/70-20    traktobager- industrial</t>
  </si>
  <si>
    <t>pneumatika 27x8,5-15  šmykový nakladač</t>
  </si>
  <si>
    <t>pneumatika 420/70 R 24 cestna komunálna</t>
  </si>
  <si>
    <t>pneumatika 440/80-28 (HON UN053)-záberová</t>
  </si>
  <si>
    <t>Zetor 7745</t>
  </si>
  <si>
    <t>BOAR SL 30</t>
  </si>
  <si>
    <t>Zetor 10245</t>
  </si>
  <si>
    <t>SK-02</t>
  </si>
  <si>
    <t>Protektorované pneumatiky (na radiálnej kostre od dodávateľa)</t>
  </si>
  <si>
    <t>pneumatika 295/80R 22,5, M+S, protektor</t>
  </si>
  <si>
    <t>pneumatika 315/80R 22,5, M+S, protektor</t>
  </si>
  <si>
    <t>BDR-HG BANDAG / XW4S Recamic</t>
  </si>
  <si>
    <t>DPH 20 % v EUR*</t>
  </si>
  <si>
    <t xml:space="preserve">** ak uchádzač nie je platcom DPH, cena za predmet zákazky v EUR bez DPH = Cena spolu za predpokladané množstvo v EUR s DPH </t>
  </si>
  <si>
    <t>V .............................................................. dňa .......................................</t>
  </si>
  <si>
    <t xml:space="preserve">Pneumatiky nové na mechanizmy - (traktory, nakladače, prívesy, snehové radlice) </t>
  </si>
  <si>
    <r>
      <t>pneumatika 4,00 x 8 -</t>
    </r>
    <r>
      <rPr>
        <sz val="8"/>
        <rFont val="Verdana"/>
        <family val="2"/>
        <charset val="238"/>
      </rPr>
      <t>plná</t>
    </r>
    <r>
      <rPr>
        <sz val="8"/>
        <color indexed="8"/>
        <rFont val="Verdana"/>
        <family val="2"/>
        <charset val="238"/>
      </rPr>
      <t xml:space="preserve"> (na snehové radlice)</t>
    </r>
  </si>
  <si>
    <r>
      <t xml:space="preserve">Cena spolu za predpokladané množstvo v EUR s DPH** </t>
    </r>
    <r>
      <rPr>
        <i/>
        <sz val="8"/>
        <color indexed="10"/>
        <rFont val="Verdana"/>
        <family val="2"/>
        <charset val="238"/>
      </rPr>
      <t>(kritérium na hodnotenie)</t>
    </r>
  </si>
  <si>
    <t>pneumatika 11,00R-20  TT 16PR (predná vodiaca)</t>
  </si>
  <si>
    <t xml:space="preserve">pneumatika 245/70R-19,5 TL (predná vodiaca) M+S, </t>
  </si>
  <si>
    <t>pneumatika 245/70R-19,5 TL  (zadná záberová, 3PMFS) M+S</t>
  </si>
  <si>
    <t>pneumatika 295/80R-22,5 TL (predná vodiaca, 3PMFS) M+S</t>
  </si>
  <si>
    <t>pneumatika 295/80R-22,5 TL  (zadná záberová, 3PMFS) M+S</t>
  </si>
  <si>
    <t>pneumatika 315/80R-22,5 TL  (predná vodiaca, 3PMFS) M+S</t>
  </si>
  <si>
    <t>pneumatika 315/80R-22,5 TL (zadná záberová, 3PMFS) M+S</t>
  </si>
  <si>
    <t>pneumatika 385/65R-22,5 TL  (predná vodiaca zimná extrém-3PMFS) M+S</t>
  </si>
  <si>
    <t>pneumatika 6,50 - 20, traktorová vodiaca,</t>
  </si>
  <si>
    <t>pneumatika 7,50 - 20, traktorová vodiaca,</t>
  </si>
  <si>
    <t xml:space="preserve">pneumatika 8,25 - 20, vodiaca, </t>
  </si>
  <si>
    <t xml:space="preserve">pneumatika 8,25 - 20, záberová, </t>
  </si>
  <si>
    <t>pneumatika 10,0/75 - 15,3- cestná,(UNC)</t>
  </si>
  <si>
    <t>pneumatika 11,2 - 24, traktorová, zadná, šípová</t>
  </si>
  <si>
    <t>pneumatika 12,4 - 24, traktorová, zadná, šípová</t>
  </si>
  <si>
    <t>pneumatika 12,5/80-18 12 PR traktorbager-industrial- nosná</t>
  </si>
  <si>
    <t xml:space="preserve">pneumatika 14,0 - 24, záberová na nakladač, </t>
  </si>
  <si>
    <t>pneumatika 14,9 - 28 -traktorová, zadná,</t>
  </si>
  <si>
    <t>pneumatika 14,9 - 24 -traktorová, predná, šípová</t>
  </si>
  <si>
    <t>pneumatika 16,9/14 -28 12 PR traktorbager-industrial,</t>
  </si>
  <si>
    <t>pneumatika 16,9 - 30, traktorová, zadná, šípová</t>
  </si>
  <si>
    <t>pneumatika 16,9/14- 30, traktorová, zadná, cestná, komunál</t>
  </si>
  <si>
    <t>pneumatika 16,9/14- 30, traktorová, zadná, šípová</t>
  </si>
  <si>
    <t>pneumatika 16,9 - 34, traktorová, zadná, cestná, komunál</t>
  </si>
  <si>
    <t>pneumatika 16,9 - 34, traktorová, zadná, šípová</t>
  </si>
  <si>
    <t>duša 6,50/7,00-20,</t>
  </si>
  <si>
    <t xml:space="preserve">duša 7,50-16, </t>
  </si>
  <si>
    <t xml:space="preserve">duša 8,20-20, </t>
  </si>
  <si>
    <t xml:space="preserve">duša 10,75 x 15,3, </t>
  </si>
  <si>
    <t xml:space="preserve">duša 11,00 - 20, </t>
  </si>
  <si>
    <t xml:space="preserve">duša 14,00 - 24, </t>
  </si>
  <si>
    <t xml:space="preserve">duša 14,9/13 - 28, </t>
  </si>
  <si>
    <t xml:space="preserve">duša 16,9/14 - 30, </t>
  </si>
  <si>
    <t xml:space="preserve">vložka 20/2-univerzal, </t>
  </si>
  <si>
    <t>vložka 20/1eHD,</t>
  </si>
  <si>
    <t>Duše, vložky - nové</t>
  </si>
  <si>
    <t xml:space="preserve">Cena za predmet zákazky v EUR bez DPH </t>
  </si>
  <si>
    <t>pneumatika 7,50 - 16 traktorová vodiaca</t>
  </si>
  <si>
    <t>GTK (Seha/Ozka) 6PR TT</t>
  </si>
  <si>
    <t>pneumatika 400/80R-24 cestná komunálna</t>
  </si>
  <si>
    <t>pneumatika 14,9 - 24 -traktorová, zadná, cestná komunál</t>
  </si>
  <si>
    <t>pneumatika 225/75 R17,5 (zadná záberová, 3PMFS) M+S</t>
  </si>
  <si>
    <t>M844   Bridgestone</t>
  </si>
  <si>
    <t>Zetor Forterra</t>
  </si>
  <si>
    <t>pneumatika 520/70 R 38 - šípová</t>
  </si>
  <si>
    <t>Alliance Multiuse 550</t>
  </si>
  <si>
    <t>Požadovaný vzor dezénu pneumatiky(prípadne ekvivalent)</t>
  </si>
  <si>
    <t>pneumatika 480/80R-38 (18,4R-38)- cestná, komunálna</t>
  </si>
  <si>
    <t>pneumatika 4,00 x 4 - plná (na snehové radlice)</t>
  </si>
  <si>
    <t>pneumatika 540/80 R 38 - cestná komunálna</t>
  </si>
  <si>
    <t>pneumatika 11,00R-20  TT 16PR (zadná záberová) 3PMFS M+S</t>
  </si>
  <si>
    <t>pneumatika 235/75R17,5 (M+S 3PMFS)</t>
  </si>
  <si>
    <t xml:space="preserve">pneumatika 225/75 R17,5 (predná vodiaca) </t>
  </si>
  <si>
    <t xml:space="preserve">pneumatika 445/65R-22,5 (18R-22,5) 3PMFS M+S záberová, </t>
  </si>
  <si>
    <t>príves-štiepkovač</t>
  </si>
  <si>
    <t>pneumatika 215/70 R 15 C  celoročná</t>
  </si>
  <si>
    <t>Peugeot Boxer</t>
  </si>
  <si>
    <t>pneumatika 195 R 14 C - zosilnená</t>
  </si>
  <si>
    <t>pneumatika 360/80-R 24 komunál</t>
  </si>
  <si>
    <t>Zetor Proxima</t>
  </si>
  <si>
    <t>pneumatika 440/80-R 34 komunál</t>
  </si>
  <si>
    <t>pneumatika 440/80-R 24 komunál</t>
  </si>
  <si>
    <t xml:space="preserve">Zetor Forterra </t>
  </si>
  <si>
    <t>pneumatika 205/75 R 16 C</t>
  </si>
  <si>
    <t>MAN TGE</t>
  </si>
  <si>
    <t>pneumatika 155 R 13 C - 91/89N (M+S)</t>
  </si>
  <si>
    <t>109/107</t>
  </si>
  <si>
    <t>A</t>
  </si>
  <si>
    <t>110/108</t>
  </si>
  <si>
    <t>138D</t>
  </si>
  <si>
    <t>149D</t>
  </si>
  <si>
    <t>1555D</t>
  </si>
  <si>
    <t>161D</t>
  </si>
  <si>
    <t>Fiat Sedici</t>
  </si>
  <si>
    <t>H</t>
  </si>
  <si>
    <t>pneumatika 205/60 R 16 letná</t>
  </si>
  <si>
    <t>pneumatika 205/60 R 16 zimná</t>
  </si>
  <si>
    <t>pneumatika 195/55 R 15</t>
  </si>
  <si>
    <t>Š-Roomster</t>
  </si>
  <si>
    <t>pneumatika 165/70 R 14</t>
  </si>
  <si>
    <t>Renaut Kangoo</t>
  </si>
  <si>
    <t>89/87</t>
  </si>
  <si>
    <t>pneumatika 175/65 R14 C</t>
  </si>
  <si>
    <t>Citr-Berlingo</t>
  </si>
  <si>
    <t>90/88</t>
  </si>
  <si>
    <t>T</t>
  </si>
  <si>
    <t>TECHNICKÁ ŠPECIFIKÁCIA A CENOVÁ KALKULÁCIA</t>
  </si>
  <si>
    <t>Pneumatiky pre nákladné motorové vozidlá, mechanizmy a prívesy - Výzva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</si>
</sst>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&quot;.&quot;yy"/>
  </numFmts>
  <fonts count="37">
    <font>
      <sz val="11"/>
      <color indexed="8"/>
      <name val="Liberation Sans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Arial CE"/>
      <family val="2"/>
      <charset val="238"/>
    </font>
    <font>
      <b/>
      <sz val="8"/>
      <name val="Verdana"/>
      <family val="2"/>
      <charset val="238"/>
    </font>
    <font>
      <b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i/>
      <sz val="8"/>
      <color indexed="8"/>
      <name val="Verdana"/>
      <family val="2"/>
      <charset val="238"/>
    </font>
    <font>
      <b/>
      <i/>
      <sz val="8"/>
      <color indexed="8"/>
      <name val="Verdana"/>
      <family val="2"/>
      <charset val="238"/>
    </font>
    <font>
      <sz val="7"/>
      <name val="Verdana"/>
      <family val="2"/>
      <charset val="238"/>
    </font>
    <font>
      <sz val="7"/>
      <color indexed="8"/>
      <name val="Verdana"/>
      <family val="2"/>
      <charset val="238"/>
    </font>
    <font>
      <i/>
      <sz val="8"/>
      <color indexed="1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8"/>
      <color rgb="FF000000"/>
      <name val="Verdana"/>
      <family val="2"/>
      <charset val="238"/>
    </font>
    <font>
      <sz val="10"/>
      <name val="Calibri"/>
      <family val="2"/>
      <charset val="238"/>
      <scheme val="minor"/>
    </font>
    <font>
      <sz val="8"/>
      <name val="Liberation Sans"/>
      <charset val="238"/>
    </font>
    <font>
      <sz val="9"/>
      <name val="Arial CE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1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32" applyNumberFormat="0" applyAlignment="0" applyProtection="0"/>
    <xf numFmtId="0" fontId="21" fillId="0" borderId="33" applyNumberFormat="0" applyFill="0" applyAlignment="0" applyProtection="0"/>
    <xf numFmtId="0" fontId="22" fillId="0" borderId="34" applyNumberFormat="0" applyFill="0" applyAlignment="0" applyProtection="0"/>
    <xf numFmtId="0" fontId="23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7" fillId="23" borderId="36" applyNumberFormat="0" applyFont="0" applyAlignment="0" applyProtection="0"/>
    <xf numFmtId="0" fontId="25" fillId="0" borderId="37" applyNumberFormat="0" applyFill="0" applyAlignment="0" applyProtection="0"/>
    <xf numFmtId="0" fontId="26" fillId="0" borderId="38" applyNumberFormat="0" applyFill="0" applyAlignment="0" applyProtection="0"/>
    <xf numFmtId="0" fontId="27" fillId="0" borderId="0" applyNumberFormat="0" applyFill="0" applyBorder="0" applyAlignment="0" applyProtection="0"/>
    <xf numFmtId="0" fontId="28" fillId="24" borderId="39" applyNumberFormat="0" applyAlignment="0" applyProtection="0"/>
    <xf numFmtId="0" fontId="29" fillId="25" borderId="39" applyNumberFormat="0" applyAlignment="0" applyProtection="0"/>
    <xf numFmtId="0" fontId="30" fillId="25" borderId="40" applyNumberFormat="0" applyAlignment="0" applyProtection="0"/>
    <xf numFmtId="0" fontId="31" fillId="0" borderId="0" applyNumberFormat="0" applyFill="0" applyBorder="0" applyAlignment="0" applyProtection="0"/>
    <xf numFmtId="0" fontId="32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33" borderId="2" xfId="0" applyFont="1" applyFill="1" applyBorder="1" applyAlignment="1">
      <alignment horizontal="center" vertical="center"/>
    </xf>
    <xf numFmtId="0" fontId="9" fillId="33" borderId="3" xfId="0" applyFont="1" applyFill="1" applyBorder="1" applyAlignment="1">
      <alignment horizontal="center" vertical="center" wrapText="1"/>
    </xf>
    <xf numFmtId="0" fontId="8" fillId="33" borderId="3" xfId="0" applyFont="1" applyFill="1" applyBorder="1" applyAlignment="1">
      <alignment horizontal="center" vertical="center" wrapText="1"/>
    </xf>
    <xf numFmtId="4" fontId="9" fillId="33" borderId="3" xfId="0" applyNumberFormat="1" applyFont="1" applyFill="1" applyBorder="1" applyAlignment="1">
      <alignment horizontal="center" vertical="center" wrapText="1"/>
    </xf>
    <xf numFmtId="0" fontId="9" fillId="33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34" borderId="6" xfId="0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34" borderId="6" xfId="0" applyNumberFormat="1" applyFont="1" applyFill="1" applyBorder="1" applyAlignment="1">
      <alignment horizontal="right" vertical="center"/>
    </xf>
    <xf numFmtId="4" fontId="10" fillId="0" borderId="6" xfId="0" applyNumberFormat="1" applyFont="1" applyBorder="1" applyAlignment="1">
      <alignment vertical="center"/>
    </xf>
    <xf numFmtId="0" fontId="10" fillId="0" borderId="41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0" fillId="0" borderId="42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8" fillId="34" borderId="6" xfId="0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1" fillId="34" borderId="6" xfId="0" applyFont="1" applyFill="1" applyBorder="1" applyAlignment="1">
      <alignment horizontal="right" vertical="center"/>
    </xf>
    <xf numFmtId="0" fontId="10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10" fillId="34" borderId="11" xfId="0" applyFont="1" applyFill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" fontId="10" fillId="34" borderId="11" xfId="0" applyNumberFormat="1" applyFont="1" applyFill="1" applyBorder="1" applyAlignment="1">
      <alignment horizontal="right" vertical="center"/>
    </xf>
    <xf numFmtId="4" fontId="10" fillId="0" borderId="11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vertical="center" wrapText="1"/>
    </xf>
    <xf numFmtId="164" fontId="10" fillId="34" borderId="6" xfId="0" applyNumberFormat="1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6" xfId="0" applyFont="1" applyBorder="1" applyAlignment="1">
      <alignment vertical="center" wrapText="1"/>
    </xf>
    <xf numFmtId="0" fontId="10" fillId="35" borderId="46" xfId="0" applyFont="1" applyFill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10" fillId="0" borderId="14" xfId="0" applyNumberFormat="1" applyFont="1" applyBorder="1" applyAlignment="1">
      <alignment horizontal="right" vertical="center"/>
    </xf>
    <xf numFmtId="4" fontId="10" fillId="0" borderId="13" xfId="0" applyNumberFormat="1" applyFont="1" applyBorder="1" applyAlignment="1">
      <alignment vertical="center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0" fontId="10" fillId="34" borderId="10" xfId="0" applyFont="1" applyFill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 wrapText="1"/>
    </xf>
    <xf numFmtId="4" fontId="10" fillId="34" borderId="10" xfId="0" applyNumberFormat="1" applyFont="1" applyFill="1" applyBorder="1" applyAlignment="1">
      <alignment horizontal="right" vertical="center"/>
    </xf>
    <xf numFmtId="4" fontId="10" fillId="0" borderId="10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33" fillId="0" borderId="8" xfId="0" applyFont="1" applyBorder="1" applyAlignment="1">
      <alignment vertical="center"/>
    </xf>
    <xf numFmtId="0" fontId="10" fillId="0" borderId="1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4" fontId="13" fillId="0" borderId="17" xfId="0" applyNumberFormat="1" applyFont="1" applyBorder="1" applyAlignment="1">
      <alignment vertical="center"/>
    </xf>
    <xf numFmtId="2" fontId="12" fillId="0" borderId="18" xfId="0" applyNumberFormat="1" applyFont="1" applyBorder="1" applyAlignment="1">
      <alignment vertical="center"/>
    </xf>
    <xf numFmtId="4" fontId="12" fillId="0" borderId="19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1" fillId="0" borderId="47" xfId="0" applyFont="1" applyBorder="1" applyAlignment="1">
      <alignment horizontal="left" vertical="center" wrapText="1"/>
    </xf>
    <xf numFmtId="164" fontId="10" fillId="0" borderId="6" xfId="0" applyNumberFormat="1" applyFont="1" applyBorder="1" applyAlignment="1">
      <alignment vertical="center" wrapText="1"/>
    </xf>
    <xf numFmtId="0" fontId="10" fillId="0" borderId="48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5" xfId="0" applyFont="1" applyBorder="1" applyAlignment="1">
      <alignment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49" xfId="0" applyFont="1" applyBorder="1" applyAlignment="1">
      <alignment vertical="center" wrapText="1"/>
    </xf>
    <xf numFmtId="0" fontId="10" fillId="0" borderId="50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33" fillId="0" borderId="8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2" fontId="33" fillId="34" borderId="6" xfId="0" applyNumberFormat="1" applyFont="1" applyFill="1" applyBorder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1" fillId="34" borderId="6" xfId="0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vertical="center"/>
    </xf>
    <xf numFmtId="0" fontId="36" fillId="0" borderId="0" xfId="0" applyFont="1" applyAlignment="1">
      <alignment vertical="center"/>
    </xf>
    <xf numFmtId="0" fontId="10" fillId="0" borderId="42" xfId="0" applyFont="1" applyBorder="1" applyAlignment="1">
      <alignment vertical="center"/>
    </xf>
    <xf numFmtId="0" fontId="11" fillId="0" borderId="52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wrapText="1"/>
    </xf>
    <xf numFmtId="0" fontId="9" fillId="0" borderId="6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10" fillId="34" borderId="0" xfId="0" applyFont="1" applyFill="1" applyAlignment="1">
      <alignment horizontal="center" vertical="center"/>
    </xf>
    <xf numFmtId="0" fontId="2" fillId="34" borderId="6" xfId="0" applyFont="1" applyFill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10" fillId="0" borderId="55" xfId="0" applyFont="1" applyBorder="1" applyAlignment="1">
      <alignment vertical="center" wrapText="1"/>
    </xf>
  </cellXfs>
  <cellStyles count="41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a" xfId="0" builtinId="0"/>
    <cellStyle name="Poznámka" xfId="26" builtinId="10" customBuiltin="1"/>
    <cellStyle name="Prepojená bunka" xfId="27" builtinId="24" customBuiltin="1"/>
    <cellStyle name="Spolu" xfId="28" builtinId="25" customBuiltin="1"/>
    <cellStyle name="Text upozornenia" xfId="29" builtinId="11" customBuiltin="1"/>
    <cellStyle name="Vstup" xfId="30" builtinId="20" customBuiltin="1"/>
    <cellStyle name="Výpočet" xfId="31" builtinId="22" customBuiltin="1"/>
    <cellStyle name="Výstup" xfId="32" builtinId="21" customBuiltin="1"/>
    <cellStyle name="Vysvetľujúci text" xfId="33" builtinId="53" customBuiltin="1"/>
    <cellStyle name="Zlá" xfId="34" builtinId="27" customBuiltin="1"/>
    <cellStyle name="Zvýraznenie1" xfId="35" builtinId="29" customBuiltin="1"/>
    <cellStyle name="Zvýraznenie2" xfId="36" builtinId="33" customBuiltin="1"/>
    <cellStyle name="Zvýraznenie3" xfId="37" builtinId="37" customBuiltin="1"/>
    <cellStyle name="Zvýraznenie4" xfId="38" builtinId="41" customBuiltin="1"/>
    <cellStyle name="Zvýraznenie5" xfId="39" builtinId="45" customBuiltin="1"/>
    <cellStyle name="Zvýraznenie6" xfId="40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66675</xdr:rowOff>
    </xdr:from>
    <xdr:to>
      <xdr:col>2</xdr:col>
      <xdr:colOff>2600325</xdr:colOff>
      <xdr:row>0</xdr:row>
      <xdr:rowOff>447675</xdr:rowOff>
    </xdr:to>
    <xdr:pic>
      <xdr:nvPicPr>
        <xdr:cNvPr id="1054" name="Obrázok 1" descr="01">
          <a:extLst>
            <a:ext uri="{FF2B5EF4-FFF2-40B4-BE49-F238E27FC236}">
              <a16:creationId xmlns:a16="http://schemas.microsoft.com/office/drawing/2014/main" id="{BBDADF27-4F34-8E03-FC7C-3DB3B1AC1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66675"/>
          <a:ext cx="2533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02"/>
  <sheetViews>
    <sheetView tabSelected="1" topLeftCell="C80" zoomScaleNormal="100" workbookViewId="0">
      <selection activeCell="H105" sqref="H105"/>
    </sheetView>
  </sheetViews>
  <sheetFormatPr defaultColWidth="9" defaultRowHeight="15" customHeight="1"/>
  <cols>
    <col min="1" max="1" width="1.9140625" style="1" customWidth="1"/>
    <col min="2" max="2" width="3.08203125" style="3" customWidth="1"/>
    <col min="3" max="3" width="37" style="2" customWidth="1"/>
    <col min="4" max="4" width="14.33203125" style="6" customWidth="1"/>
    <col min="5" max="5" width="10.75" style="16" customWidth="1"/>
    <col min="6" max="6" width="15.58203125" style="5" customWidth="1"/>
    <col min="7" max="7" width="8" style="5" customWidth="1"/>
    <col min="8" max="8" width="9.58203125" style="5" customWidth="1"/>
    <col min="9" max="10" width="9.1640625" style="7" customWidth="1"/>
    <col min="11" max="11" width="8.83203125" style="7" customWidth="1"/>
    <col min="12" max="12" width="12.6640625" style="8" customWidth="1"/>
    <col min="13" max="13" width="9.5" style="13" customWidth="1"/>
    <col min="14" max="14" width="13.1640625" style="6" customWidth="1"/>
    <col min="15" max="16384" width="9" style="1"/>
  </cols>
  <sheetData>
    <row r="1" spans="2:14" ht="42.65" customHeight="1"/>
    <row r="2" spans="2:14" ht="17" customHeight="1">
      <c r="C2" s="134"/>
      <c r="D2" s="134"/>
      <c r="E2" s="134"/>
      <c r="F2" s="94"/>
      <c r="G2" s="94"/>
      <c r="H2" s="94"/>
      <c r="I2" s="95"/>
      <c r="J2" s="95"/>
      <c r="K2" s="95"/>
      <c r="L2" s="96"/>
      <c r="M2" s="97"/>
      <c r="N2" s="98"/>
    </row>
    <row r="3" spans="2:14" ht="15" customHeight="1">
      <c r="C3" s="116"/>
      <c r="D3" s="98"/>
      <c r="E3" s="93"/>
      <c r="F3" s="94"/>
      <c r="G3" s="94"/>
      <c r="H3" s="94"/>
      <c r="I3" s="95"/>
      <c r="J3" s="95"/>
      <c r="K3" s="95"/>
      <c r="L3" s="96"/>
      <c r="M3" s="97"/>
      <c r="N3" s="98"/>
    </row>
    <row r="4" spans="2:14" ht="15" customHeight="1">
      <c r="C4" s="135" t="s">
        <v>207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2:14" ht="17" customHeight="1">
      <c r="C5" s="135" t="s">
        <v>208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2:14" ht="15" customHeight="1">
      <c r="C6" s="116"/>
      <c r="D6" s="98"/>
      <c r="E6" s="93"/>
      <c r="F6" s="94"/>
      <c r="G6" s="94"/>
      <c r="H6" s="94"/>
      <c r="I6" s="95"/>
      <c r="J6" s="95"/>
      <c r="K6" s="95"/>
      <c r="L6" s="151" t="s">
        <v>67</v>
      </c>
      <c r="M6" s="151"/>
      <c r="N6" s="151"/>
    </row>
    <row r="8" spans="2:14" ht="15" customHeight="1">
      <c r="B8" s="139" t="s">
        <v>63</v>
      </c>
      <c r="C8" s="139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</row>
    <row r="9" spans="2:14" ht="15" customHeight="1">
      <c r="B9" s="139" t="s">
        <v>64</v>
      </c>
      <c r="C9" s="139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</row>
    <row r="10" spans="2:14" ht="15" customHeight="1">
      <c r="B10" s="139" t="s">
        <v>65</v>
      </c>
      <c r="C10" s="139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</row>
    <row r="11" spans="2:14" ht="21.65" customHeight="1" thickBot="1"/>
    <row r="12" spans="2:14" s="6" customFormat="1" ht="56" customHeight="1" thickBot="1">
      <c r="B12" s="20" t="s">
        <v>66</v>
      </c>
      <c r="C12" s="21" t="s">
        <v>0</v>
      </c>
      <c r="D12" s="21" t="s">
        <v>59</v>
      </c>
      <c r="E12" s="21" t="s">
        <v>60</v>
      </c>
      <c r="F12" s="22" t="s">
        <v>167</v>
      </c>
      <c r="G12" s="22" t="s">
        <v>68</v>
      </c>
      <c r="H12" s="22" t="s">
        <v>69</v>
      </c>
      <c r="I12" s="21" t="s">
        <v>33</v>
      </c>
      <c r="J12" s="21" t="s">
        <v>24</v>
      </c>
      <c r="K12" s="21" t="s">
        <v>70</v>
      </c>
      <c r="L12" s="21" t="s">
        <v>71</v>
      </c>
      <c r="M12" s="23" t="s">
        <v>72</v>
      </c>
      <c r="N12" s="24" t="s">
        <v>73</v>
      </c>
    </row>
    <row r="13" spans="2:14" s="6" customFormat="1" ht="30" customHeight="1">
      <c r="B13" s="25"/>
      <c r="C13" s="153" t="s">
        <v>32</v>
      </c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5"/>
    </row>
    <row r="14" spans="2:14" s="17" customFormat="1" ht="15.5" customHeight="1">
      <c r="B14" s="26">
        <v>1</v>
      </c>
      <c r="C14" s="40" t="s">
        <v>121</v>
      </c>
      <c r="D14" s="27" t="s">
        <v>2</v>
      </c>
      <c r="E14" s="28"/>
      <c r="F14" s="29" t="s">
        <v>36</v>
      </c>
      <c r="G14" s="31" t="s">
        <v>90</v>
      </c>
      <c r="H14" s="31" t="s">
        <v>91</v>
      </c>
      <c r="I14" s="31" t="s">
        <v>25</v>
      </c>
      <c r="J14" s="31" t="s">
        <v>5</v>
      </c>
      <c r="K14" s="31" t="s">
        <v>99</v>
      </c>
      <c r="L14" s="31">
        <v>4</v>
      </c>
      <c r="M14" s="32">
        <v>0</v>
      </c>
      <c r="N14" s="33">
        <f>L14*M14</f>
        <v>0</v>
      </c>
    </row>
    <row r="15" spans="2:14" s="17" customFormat="1" ht="20">
      <c r="B15" s="26">
        <f>B14+1</f>
        <v>2</v>
      </c>
      <c r="C15" s="40" t="s">
        <v>171</v>
      </c>
      <c r="D15" s="27" t="s">
        <v>2</v>
      </c>
      <c r="E15" s="28"/>
      <c r="F15" s="29" t="s">
        <v>38</v>
      </c>
      <c r="G15" s="31" t="s">
        <v>92</v>
      </c>
      <c r="H15" s="31" t="s">
        <v>91</v>
      </c>
      <c r="I15" s="31" t="s">
        <v>25</v>
      </c>
      <c r="J15" s="31" t="s">
        <v>5</v>
      </c>
      <c r="K15" s="31" t="s">
        <v>99</v>
      </c>
      <c r="L15" s="31">
        <v>10</v>
      </c>
      <c r="M15" s="32">
        <v>0</v>
      </c>
      <c r="N15" s="33">
        <f t="shared" ref="N15:N41" si="0">L15*M15</f>
        <v>0</v>
      </c>
    </row>
    <row r="16" spans="2:14" s="17" customFormat="1" ht="15.65" customHeight="1">
      <c r="B16" s="26">
        <f t="shared" ref="B16:B41" si="1">B15+1</f>
        <v>3</v>
      </c>
      <c r="C16" s="66" t="s">
        <v>28</v>
      </c>
      <c r="D16" s="34" t="s">
        <v>21</v>
      </c>
      <c r="E16" s="28"/>
      <c r="F16" s="35" t="s">
        <v>39</v>
      </c>
      <c r="G16" s="36"/>
      <c r="H16" s="36" t="s">
        <v>91</v>
      </c>
      <c r="I16" s="119" t="s">
        <v>29</v>
      </c>
      <c r="J16" s="36" t="s">
        <v>30</v>
      </c>
      <c r="K16" s="31" t="s">
        <v>99</v>
      </c>
      <c r="L16" s="31">
        <v>6</v>
      </c>
      <c r="M16" s="32">
        <v>0</v>
      </c>
      <c r="N16" s="33">
        <f t="shared" si="0"/>
        <v>0</v>
      </c>
    </row>
    <row r="17" spans="2:14" s="17" customFormat="1" ht="15.65" customHeight="1">
      <c r="B17" s="26">
        <f t="shared" si="1"/>
        <v>4</v>
      </c>
      <c r="C17" s="66" t="s">
        <v>186</v>
      </c>
      <c r="D17" s="127" t="s">
        <v>175</v>
      </c>
      <c r="E17" s="28"/>
      <c r="F17" s="35"/>
      <c r="G17" s="36"/>
      <c r="H17" s="36" t="s">
        <v>91</v>
      </c>
      <c r="I17" s="119">
        <v>91</v>
      </c>
      <c r="J17" s="36" t="s">
        <v>30</v>
      </c>
      <c r="K17" s="31" t="s">
        <v>99</v>
      </c>
      <c r="L17" s="31">
        <v>4</v>
      </c>
      <c r="M17" s="32">
        <v>0</v>
      </c>
      <c r="N17" s="33">
        <f t="shared" si="0"/>
        <v>0</v>
      </c>
    </row>
    <row r="18" spans="2:14" s="17" customFormat="1" ht="15.65" customHeight="1">
      <c r="B18" s="26">
        <f t="shared" si="1"/>
        <v>5</v>
      </c>
      <c r="C18" s="66" t="s">
        <v>200</v>
      </c>
      <c r="D18" s="127" t="s">
        <v>201</v>
      </c>
      <c r="E18" s="28"/>
      <c r="F18" s="35"/>
      <c r="G18" s="36"/>
      <c r="H18" s="36"/>
      <c r="I18" s="119" t="s">
        <v>202</v>
      </c>
      <c r="J18" s="36" t="s">
        <v>35</v>
      </c>
      <c r="K18" s="31" t="s">
        <v>99</v>
      </c>
      <c r="L18" s="31">
        <v>8</v>
      </c>
      <c r="M18" s="32">
        <v>0</v>
      </c>
      <c r="N18" s="33">
        <f t="shared" si="0"/>
        <v>0</v>
      </c>
    </row>
    <row r="19" spans="2:14" s="17" customFormat="1" ht="15.65" customHeight="1">
      <c r="B19" s="26">
        <f t="shared" si="1"/>
        <v>6</v>
      </c>
      <c r="C19" s="66" t="s">
        <v>42</v>
      </c>
      <c r="D19" s="37" t="s">
        <v>21</v>
      </c>
      <c r="E19" s="28"/>
      <c r="F19" s="35" t="s">
        <v>41</v>
      </c>
      <c r="G19" s="36" t="s">
        <v>93</v>
      </c>
      <c r="H19" s="36" t="s">
        <v>92</v>
      </c>
      <c r="I19" s="119" t="s">
        <v>40</v>
      </c>
      <c r="J19" s="36" t="s">
        <v>35</v>
      </c>
      <c r="K19" s="31" t="s">
        <v>99</v>
      </c>
      <c r="L19" s="30">
        <v>6</v>
      </c>
      <c r="M19" s="32">
        <v>0</v>
      </c>
      <c r="N19" s="33">
        <f t="shared" si="0"/>
        <v>0</v>
      </c>
    </row>
    <row r="20" spans="2:14" s="17" customFormat="1" ht="15.65" customHeight="1">
      <c r="B20" s="26">
        <f t="shared" si="1"/>
        <v>7</v>
      </c>
      <c r="C20" s="113" t="s">
        <v>203</v>
      </c>
      <c r="D20" s="37" t="s">
        <v>204</v>
      </c>
      <c r="E20" s="28"/>
      <c r="F20" s="35"/>
      <c r="G20" s="36"/>
      <c r="H20" s="36"/>
      <c r="I20" s="119" t="s">
        <v>205</v>
      </c>
      <c r="J20" s="36" t="s">
        <v>206</v>
      </c>
      <c r="K20" s="31" t="s">
        <v>99</v>
      </c>
      <c r="L20" s="30">
        <v>8</v>
      </c>
      <c r="M20" s="32">
        <v>0</v>
      </c>
      <c r="N20" s="33">
        <f t="shared" si="0"/>
        <v>0</v>
      </c>
    </row>
    <row r="21" spans="2:14" s="17" customFormat="1" ht="15.65" customHeight="1">
      <c r="B21" s="26">
        <f t="shared" si="1"/>
        <v>8</v>
      </c>
      <c r="C21" s="128" t="s">
        <v>178</v>
      </c>
      <c r="D21" s="34" t="s">
        <v>21</v>
      </c>
      <c r="E21" s="28"/>
      <c r="F21" s="35"/>
      <c r="G21" s="36" t="s">
        <v>92</v>
      </c>
      <c r="H21" s="36" t="s">
        <v>92</v>
      </c>
      <c r="I21" s="119" t="s">
        <v>29</v>
      </c>
      <c r="J21" s="36" t="s">
        <v>30</v>
      </c>
      <c r="K21" s="31" t="s">
        <v>99</v>
      </c>
      <c r="L21" s="30">
        <v>2</v>
      </c>
      <c r="M21" s="32">
        <v>0</v>
      </c>
      <c r="N21" s="33">
        <f t="shared" si="0"/>
        <v>0</v>
      </c>
    </row>
    <row r="22" spans="2:14" s="17" customFormat="1" ht="15.65" customHeight="1">
      <c r="B22" s="26">
        <f t="shared" si="1"/>
        <v>9</v>
      </c>
      <c r="C22" s="42" t="s">
        <v>74</v>
      </c>
      <c r="D22" s="34" t="s">
        <v>21</v>
      </c>
      <c r="E22" s="28"/>
      <c r="F22" s="35" t="s">
        <v>80</v>
      </c>
      <c r="G22" s="36"/>
      <c r="H22" s="36" t="s">
        <v>91</v>
      </c>
      <c r="I22" s="119">
        <v>112</v>
      </c>
      <c r="J22" s="36" t="s">
        <v>95</v>
      </c>
      <c r="K22" s="31" t="s">
        <v>99</v>
      </c>
      <c r="L22" s="31">
        <v>6</v>
      </c>
      <c r="M22" s="32">
        <v>0</v>
      </c>
      <c r="N22" s="33">
        <f t="shared" si="0"/>
        <v>0</v>
      </c>
    </row>
    <row r="23" spans="2:14" s="17" customFormat="1" ht="15.65" customHeight="1">
      <c r="B23" s="26">
        <f t="shared" si="1"/>
        <v>10</v>
      </c>
      <c r="C23" s="66" t="s">
        <v>20</v>
      </c>
      <c r="D23" s="34" t="s">
        <v>21</v>
      </c>
      <c r="E23" s="28"/>
      <c r="F23" s="38" t="s">
        <v>58</v>
      </c>
      <c r="G23" s="31" t="s">
        <v>91</v>
      </c>
      <c r="H23" s="31" t="s">
        <v>94</v>
      </c>
      <c r="I23" s="31">
        <v>143</v>
      </c>
      <c r="J23" s="31" t="s">
        <v>3</v>
      </c>
      <c r="K23" s="31" t="s">
        <v>99</v>
      </c>
      <c r="L23" s="31">
        <v>6</v>
      </c>
      <c r="M23" s="32">
        <v>0</v>
      </c>
      <c r="N23" s="33">
        <f t="shared" si="0"/>
        <v>0</v>
      </c>
    </row>
    <row r="24" spans="2:14" s="17" customFormat="1" ht="15.65" customHeight="1">
      <c r="B24" s="26">
        <f t="shared" si="1"/>
        <v>11</v>
      </c>
      <c r="C24" s="156" t="s">
        <v>198</v>
      </c>
      <c r="D24" s="112" t="s">
        <v>199</v>
      </c>
      <c r="E24" s="28"/>
      <c r="F24" s="29"/>
      <c r="G24" s="31"/>
      <c r="H24" s="31"/>
      <c r="I24" s="63">
        <v>85</v>
      </c>
      <c r="J24" s="31" t="s">
        <v>195</v>
      </c>
      <c r="K24" s="31" t="s">
        <v>99</v>
      </c>
      <c r="L24" s="31">
        <v>8</v>
      </c>
      <c r="M24" s="32">
        <v>0</v>
      </c>
      <c r="N24" s="33">
        <f t="shared" si="0"/>
        <v>0</v>
      </c>
    </row>
    <row r="25" spans="2:14" s="18" customFormat="1" ht="15.65" customHeight="1">
      <c r="B25" s="26">
        <f t="shared" si="1"/>
        <v>12</v>
      </c>
      <c r="C25" s="40" t="s">
        <v>75</v>
      </c>
      <c r="D25" s="27" t="s">
        <v>77</v>
      </c>
      <c r="E25" s="41"/>
      <c r="F25" s="42" t="s">
        <v>81</v>
      </c>
      <c r="G25" s="36"/>
      <c r="H25" s="36" t="s">
        <v>91</v>
      </c>
      <c r="I25" s="119" t="s">
        <v>96</v>
      </c>
      <c r="J25" s="36" t="s">
        <v>35</v>
      </c>
      <c r="K25" s="31" t="s">
        <v>99</v>
      </c>
      <c r="L25" s="31">
        <v>10</v>
      </c>
      <c r="M25" s="32">
        <v>0</v>
      </c>
      <c r="N25" s="33">
        <f t="shared" si="0"/>
        <v>0</v>
      </c>
    </row>
    <row r="26" spans="2:14" s="18" customFormat="1" ht="15.65" customHeight="1">
      <c r="B26" s="26">
        <f t="shared" si="1"/>
        <v>13</v>
      </c>
      <c r="C26" s="101" t="s">
        <v>172</v>
      </c>
      <c r="D26" s="34" t="s">
        <v>77</v>
      </c>
      <c r="E26" s="41"/>
      <c r="F26" s="35" t="s">
        <v>82</v>
      </c>
      <c r="G26" s="36"/>
      <c r="H26" s="36" t="s">
        <v>91</v>
      </c>
      <c r="I26" s="119">
        <v>105</v>
      </c>
      <c r="J26" s="36" t="s">
        <v>26</v>
      </c>
      <c r="K26" s="31" t="s">
        <v>99</v>
      </c>
      <c r="L26" s="44">
        <v>10</v>
      </c>
      <c r="M26" s="32">
        <v>0</v>
      </c>
      <c r="N26" s="33">
        <f t="shared" si="0"/>
        <v>0</v>
      </c>
    </row>
    <row r="27" spans="2:14" s="18" customFormat="1" ht="15.65" customHeight="1">
      <c r="B27" s="26">
        <f t="shared" si="1"/>
        <v>14</v>
      </c>
      <c r="C27" s="58" t="s">
        <v>76</v>
      </c>
      <c r="D27" s="34" t="s">
        <v>78</v>
      </c>
      <c r="E27" s="41"/>
      <c r="F27" s="42" t="s">
        <v>81</v>
      </c>
      <c r="G27" s="36"/>
      <c r="H27" s="36" t="s">
        <v>91</v>
      </c>
      <c r="I27" s="36" t="s">
        <v>97</v>
      </c>
      <c r="J27" s="36" t="s">
        <v>35</v>
      </c>
      <c r="K27" s="31" t="s">
        <v>99</v>
      </c>
      <c r="L27" s="44">
        <v>10</v>
      </c>
      <c r="M27" s="32">
        <v>0</v>
      </c>
      <c r="N27" s="33">
        <f t="shared" si="0"/>
        <v>0</v>
      </c>
    </row>
    <row r="28" spans="2:14" s="18" customFormat="1" ht="15.65" customHeight="1">
      <c r="B28" s="26">
        <f t="shared" si="1"/>
        <v>15</v>
      </c>
      <c r="C28" s="58" t="s">
        <v>176</v>
      </c>
      <c r="D28" s="34" t="s">
        <v>177</v>
      </c>
      <c r="E28" s="41"/>
      <c r="F28" s="29"/>
      <c r="G28" s="36" t="s">
        <v>188</v>
      </c>
      <c r="H28" s="36" t="s">
        <v>188</v>
      </c>
      <c r="I28" s="36" t="s">
        <v>187</v>
      </c>
      <c r="J28" s="36" t="s">
        <v>35</v>
      </c>
      <c r="K28" s="31" t="s">
        <v>99</v>
      </c>
      <c r="L28" s="31">
        <v>4</v>
      </c>
      <c r="M28" s="32">
        <v>0</v>
      </c>
      <c r="N28" s="33">
        <f t="shared" si="0"/>
        <v>0</v>
      </c>
    </row>
    <row r="29" spans="2:14" s="18" customFormat="1" ht="15.65" customHeight="1">
      <c r="B29" s="26">
        <f t="shared" si="1"/>
        <v>16</v>
      </c>
      <c r="C29" s="133" t="s">
        <v>196</v>
      </c>
      <c r="D29" s="112" t="s">
        <v>194</v>
      </c>
      <c r="E29" s="41"/>
      <c r="F29" s="29"/>
      <c r="G29" s="36"/>
      <c r="H29" s="36"/>
      <c r="I29" s="36">
        <v>92</v>
      </c>
      <c r="J29" s="36" t="s">
        <v>195</v>
      </c>
      <c r="K29" s="31" t="s">
        <v>99</v>
      </c>
      <c r="L29" s="31">
        <v>4</v>
      </c>
      <c r="M29" s="32">
        <v>0</v>
      </c>
      <c r="N29" s="33">
        <f t="shared" si="0"/>
        <v>0</v>
      </c>
    </row>
    <row r="30" spans="2:14" s="18" customFormat="1" ht="15.65" customHeight="1">
      <c r="B30" s="26">
        <f t="shared" si="1"/>
        <v>17</v>
      </c>
      <c r="C30" s="133" t="s">
        <v>197</v>
      </c>
      <c r="D30" s="27" t="s">
        <v>194</v>
      </c>
      <c r="E30" s="41"/>
      <c r="F30" s="29"/>
      <c r="G30" s="36"/>
      <c r="H30" s="36"/>
      <c r="I30" s="36">
        <v>93</v>
      </c>
      <c r="J30" s="36" t="s">
        <v>195</v>
      </c>
      <c r="K30" s="31" t="s">
        <v>99</v>
      </c>
      <c r="L30" s="31">
        <v>4</v>
      </c>
      <c r="M30" s="32">
        <v>0</v>
      </c>
      <c r="N30" s="33">
        <f t="shared" si="0"/>
        <v>0</v>
      </c>
    </row>
    <row r="31" spans="2:14" s="18" customFormat="1" ht="15.65" customHeight="1">
      <c r="B31" s="26">
        <f t="shared" si="1"/>
        <v>18</v>
      </c>
      <c r="C31" s="58" t="s">
        <v>184</v>
      </c>
      <c r="D31" s="112" t="s">
        <v>185</v>
      </c>
      <c r="E31" s="41"/>
      <c r="F31" s="29"/>
      <c r="G31" s="36"/>
      <c r="H31" s="36" t="s">
        <v>188</v>
      </c>
      <c r="I31" s="36" t="s">
        <v>189</v>
      </c>
      <c r="J31" s="36" t="s">
        <v>35</v>
      </c>
      <c r="K31" s="31" t="s">
        <v>99</v>
      </c>
      <c r="L31" s="31">
        <v>2</v>
      </c>
      <c r="M31" s="32">
        <v>0</v>
      </c>
      <c r="N31" s="33">
        <f t="shared" si="0"/>
        <v>0</v>
      </c>
    </row>
    <row r="32" spans="2:14" s="17" customFormat="1" ht="15.65" customHeight="1">
      <c r="B32" s="26">
        <f t="shared" si="1"/>
        <v>19</v>
      </c>
      <c r="C32" s="58" t="s">
        <v>173</v>
      </c>
      <c r="D32" s="45" t="s">
        <v>27</v>
      </c>
      <c r="E32" s="28"/>
      <c r="F32" s="45" t="s">
        <v>83</v>
      </c>
      <c r="G32" s="36" t="s">
        <v>92</v>
      </c>
      <c r="H32" s="36" t="s">
        <v>91</v>
      </c>
      <c r="I32" s="46" t="s">
        <v>31</v>
      </c>
      <c r="J32" s="46" t="s">
        <v>26</v>
      </c>
      <c r="K32" s="31" t="s">
        <v>99</v>
      </c>
      <c r="L32" s="47">
        <v>2</v>
      </c>
      <c r="M32" s="32">
        <v>0</v>
      </c>
      <c r="N32" s="33">
        <f t="shared" si="0"/>
        <v>0</v>
      </c>
    </row>
    <row r="33" spans="2:14" s="18" customFormat="1" ht="21" customHeight="1">
      <c r="B33" s="26">
        <f t="shared" si="1"/>
        <v>20</v>
      </c>
      <c r="C33" s="58" t="s">
        <v>162</v>
      </c>
      <c r="D33" s="45" t="s">
        <v>27</v>
      </c>
      <c r="E33" s="43" t="s">
        <v>11</v>
      </c>
      <c r="F33" s="45" t="s">
        <v>84</v>
      </c>
      <c r="G33" s="36" t="s">
        <v>90</v>
      </c>
      <c r="H33" s="36" t="s">
        <v>91</v>
      </c>
      <c r="I33" s="36" t="s">
        <v>31</v>
      </c>
      <c r="J33" s="36" t="s">
        <v>26</v>
      </c>
      <c r="K33" s="31" t="s">
        <v>99</v>
      </c>
      <c r="L33" s="44">
        <v>2</v>
      </c>
      <c r="M33" s="32">
        <v>0</v>
      </c>
      <c r="N33" s="33">
        <f t="shared" si="0"/>
        <v>0</v>
      </c>
    </row>
    <row r="34" spans="2:14" s="18" customFormat="1" ht="20" customHeight="1">
      <c r="B34" s="26">
        <f t="shared" si="1"/>
        <v>21</v>
      </c>
      <c r="C34" s="117" t="s">
        <v>122</v>
      </c>
      <c r="D34" s="45" t="s">
        <v>27</v>
      </c>
      <c r="E34" s="43"/>
      <c r="F34" s="45" t="s">
        <v>85</v>
      </c>
      <c r="G34" s="36" t="s">
        <v>91</v>
      </c>
      <c r="H34" s="36" t="s">
        <v>94</v>
      </c>
      <c r="I34" s="36" t="s">
        <v>98</v>
      </c>
      <c r="J34" s="36" t="s">
        <v>26</v>
      </c>
      <c r="K34" s="31" t="s">
        <v>99</v>
      </c>
      <c r="L34" s="44">
        <v>2</v>
      </c>
      <c r="M34" s="32">
        <v>0</v>
      </c>
      <c r="N34" s="33">
        <f t="shared" si="0"/>
        <v>0</v>
      </c>
    </row>
    <row r="35" spans="2:14" s="18" customFormat="1" ht="24" customHeight="1">
      <c r="B35" s="26">
        <f t="shared" si="1"/>
        <v>22</v>
      </c>
      <c r="C35" s="117" t="s">
        <v>123</v>
      </c>
      <c r="D35" s="27" t="s">
        <v>79</v>
      </c>
      <c r="E35" s="43"/>
      <c r="F35" s="45" t="s">
        <v>86</v>
      </c>
      <c r="G35" s="31" t="s">
        <v>91</v>
      </c>
      <c r="H35" s="31" t="s">
        <v>94</v>
      </c>
      <c r="I35" s="31" t="s">
        <v>98</v>
      </c>
      <c r="J35" s="31" t="s">
        <v>26</v>
      </c>
      <c r="K35" s="31" t="s">
        <v>99</v>
      </c>
      <c r="L35" s="44">
        <v>4</v>
      </c>
      <c r="M35" s="32">
        <v>0</v>
      </c>
      <c r="N35" s="33">
        <f t="shared" si="0"/>
        <v>0</v>
      </c>
    </row>
    <row r="36" spans="2:14" s="17" customFormat="1" ht="18" customHeight="1">
      <c r="B36" s="26">
        <f t="shared" si="1"/>
        <v>23</v>
      </c>
      <c r="C36" s="117" t="s">
        <v>124</v>
      </c>
      <c r="D36" s="27" t="s">
        <v>4</v>
      </c>
      <c r="E36" s="28"/>
      <c r="F36" s="45" t="s">
        <v>45</v>
      </c>
      <c r="G36" s="31" t="s">
        <v>91</v>
      </c>
      <c r="H36" s="31" t="s">
        <v>94</v>
      </c>
      <c r="I36" s="31" t="s">
        <v>43</v>
      </c>
      <c r="J36" s="31" t="s">
        <v>26</v>
      </c>
      <c r="K36" s="31" t="s">
        <v>99</v>
      </c>
      <c r="L36" s="39">
        <v>4</v>
      </c>
      <c r="M36" s="32">
        <v>0</v>
      </c>
      <c r="N36" s="33">
        <f t="shared" si="0"/>
        <v>0</v>
      </c>
    </row>
    <row r="37" spans="2:14" s="17" customFormat="1" ht="24" customHeight="1">
      <c r="B37" s="26">
        <f t="shared" si="1"/>
        <v>24</v>
      </c>
      <c r="C37" s="118" t="s">
        <v>125</v>
      </c>
      <c r="D37" s="27" t="s">
        <v>4</v>
      </c>
      <c r="E37" s="28"/>
      <c r="F37" s="48" t="s">
        <v>46</v>
      </c>
      <c r="G37" s="31" t="s">
        <v>90</v>
      </c>
      <c r="H37" s="31" t="s">
        <v>91</v>
      </c>
      <c r="I37" s="31" t="s">
        <v>44</v>
      </c>
      <c r="J37" s="31" t="s">
        <v>26</v>
      </c>
      <c r="K37" s="31" t="s">
        <v>99</v>
      </c>
      <c r="L37" s="39">
        <v>4</v>
      </c>
      <c r="M37" s="32">
        <v>0</v>
      </c>
      <c r="N37" s="33">
        <f t="shared" si="0"/>
        <v>0</v>
      </c>
    </row>
    <row r="38" spans="2:14" s="17" customFormat="1" ht="21" customHeight="1">
      <c r="B38" s="26">
        <f t="shared" si="1"/>
        <v>25</v>
      </c>
      <c r="C38" s="117" t="s">
        <v>126</v>
      </c>
      <c r="D38" s="27" t="s">
        <v>6</v>
      </c>
      <c r="E38" s="28"/>
      <c r="F38" s="45" t="s">
        <v>87</v>
      </c>
      <c r="G38" s="31" t="s">
        <v>91</v>
      </c>
      <c r="H38" s="31" t="s">
        <v>90</v>
      </c>
      <c r="I38" s="31" t="s">
        <v>7</v>
      </c>
      <c r="J38" s="31" t="s">
        <v>23</v>
      </c>
      <c r="K38" s="31" t="s">
        <v>99</v>
      </c>
      <c r="L38" s="39">
        <v>10</v>
      </c>
      <c r="M38" s="32">
        <v>0</v>
      </c>
      <c r="N38" s="33">
        <f t="shared" si="0"/>
        <v>0</v>
      </c>
    </row>
    <row r="39" spans="2:14" s="17" customFormat="1" ht="24" customHeight="1">
      <c r="B39" s="26">
        <f t="shared" si="1"/>
        <v>26</v>
      </c>
      <c r="C39" s="117" t="s">
        <v>127</v>
      </c>
      <c r="D39" s="27" t="s">
        <v>6</v>
      </c>
      <c r="E39" s="28"/>
      <c r="F39" s="45" t="s">
        <v>88</v>
      </c>
      <c r="G39" s="31" t="s">
        <v>90</v>
      </c>
      <c r="H39" s="31" t="s">
        <v>91</v>
      </c>
      <c r="I39" s="31" t="s">
        <v>7</v>
      </c>
      <c r="J39" s="31" t="s">
        <v>23</v>
      </c>
      <c r="K39" s="31" t="s">
        <v>99</v>
      </c>
      <c r="L39" s="39">
        <v>20</v>
      </c>
      <c r="M39" s="32">
        <v>0</v>
      </c>
      <c r="N39" s="33">
        <f t="shared" si="0"/>
        <v>0</v>
      </c>
    </row>
    <row r="40" spans="2:14" s="17" customFormat="1" ht="29" customHeight="1">
      <c r="B40" s="26">
        <f t="shared" si="1"/>
        <v>27</v>
      </c>
      <c r="C40" s="40" t="s">
        <v>128</v>
      </c>
      <c r="D40" s="27" t="s">
        <v>6</v>
      </c>
      <c r="E40" s="28"/>
      <c r="F40" s="45" t="s">
        <v>89</v>
      </c>
      <c r="G40" s="31" t="s">
        <v>90</v>
      </c>
      <c r="H40" s="31" t="s">
        <v>91</v>
      </c>
      <c r="I40" s="31">
        <v>160</v>
      </c>
      <c r="J40" s="31" t="s">
        <v>23</v>
      </c>
      <c r="K40" s="31" t="s">
        <v>99</v>
      </c>
      <c r="L40" s="44">
        <v>10</v>
      </c>
      <c r="M40" s="32">
        <v>0</v>
      </c>
      <c r="N40" s="33">
        <f t="shared" si="0"/>
        <v>0</v>
      </c>
    </row>
    <row r="41" spans="2:14" s="17" customFormat="1" ht="21" customHeight="1" thickBot="1">
      <c r="B41" s="26">
        <f t="shared" si="1"/>
        <v>28</v>
      </c>
      <c r="C41" s="115" t="s">
        <v>174</v>
      </c>
      <c r="D41" s="50" t="s">
        <v>8</v>
      </c>
      <c r="E41" s="51"/>
      <c r="F41" s="52" t="s">
        <v>163</v>
      </c>
      <c r="G41" s="53" t="s">
        <v>91</v>
      </c>
      <c r="H41" s="53" t="s">
        <v>90</v>
      </c>
      <c r="I41" s="53">
        <v>169</v>
      </c>
      <c r="J41" s="53" t="s">
        <v>5</v>
      </c>
      <c r="K41" s="53" t="s">
        <v>99</v>
      </c>
      <c r="L41" s="54">
        <v>6</v>
      </c>
      <c r="M41" s="55">
        <v>0</v>
      </c>
      <c r="N41" s="56">
        <f t="shared" si="0"/>
        <v>0</v>
      </c>
    </row>
    <row r="42" spans="2:14" s="19" customFormat="1" ht="30" customHeight="1" thickTop="1">
      <c r="B42" s="57"/>
      <c r="C42" s="153" t="s">
        <v>118</v>
      </c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5"/>
    </row>
    <row r="43" spans="2:14" s="19" customFormat="1" ht="15.65" customHeight="1">
      <c r="B43" s="26">
        <v>29</v>
      </c>
      <c r="C43" s="58" t="s">
        <v>119</v>
      </c>
      <c r="D43" s="27" t="s">
        <v>9</v>
      </c>
      <c r="E43" s="28"/>
      <c r="F43" s="30"/>
      <c r="G43" s="59"/>
      <c r="H43" s="59"/>
      <c r="I43" s="59"/>
      <c r="J43" s="59"/>
      <c r="K43" s="31" t="s">
        <v>99</v>
      </c>
      <c r="L43" s="31">
        <v>20</v>
      </c>
      <c r="M43" s="120">
        <v>0</v>
      </c>
      <c r="N43" s="33">
        <f>L43*M43</f>
        <v>0</v>
      </c>
    </row>
    <row r="44" spans="2:14" s="126" customFormat="1" ht="15.65" customHeight="1">
      <c r="B44" s="36">
        <f>B43+1</f>
        <v>30</v>
      </c>
      <c r="C44" s="40" t="s">
        <v>169</v>
      </c>
      <c r="D44" s="85" t="s">
        <v>9</v>
      </c>
      <c r="E44" s="123"/>
      <c r="F44" s="30"/>
      <c r="G44" s="124"/>
      <c r="H44" s="124"/>
      <c r="I44" s="124"/>
      <c r="J44" s="124"/>
      <c r="K44" s="30" t="s">
        <v>99</v>
      </c>
      <c r="L44" s="30">
        <v>20</v>
      </c>
      <c r="M44" s="120">
        <v>0</v>
      </c>
      <c r="N44" s="125">
        <f>L44*M44</f>
        <v>0</v>
      </c>
    </row>
    <row r="45" spans="2:14" s="19" customFormat="1" ht="15.75" customHeight="1">
      <c r="B45" s="26">
        <f>B44+1</f>
        <v>31</v>
      </c>
      <c r="C45" s="58" t="s">
        <v>129</v>
      </c>
      <c r="D45" s="27" t="s">
        <v>10</v>
      </c>
      <c r="E45" s="28" t="s">
        <v>11</v>
      </c>
      <c r="F45" s="36" t="s">
        <v>47</v>
      </c>
      <c r="G45" s="31"/>
      <c r="H45" s="31"/>
      <c r="I45" s="31">
        <v>97</v>
      </c>
      <c r="J45" s="31" t="s">
        <v>15</v>
      </c>
      <c r="K45" s="31" t="s">
        <v>99</v>
      </c>
      <c r="L45" s="31">
        <v>10</v>
      </c>
      <c r="M45" s="120">
        <v>0</v>
      </c>
      <c r="N45" s="33">
        <f t="shared" ref="N45:N78" si="2">L45*M45</f>
        <v>0</v>
      </c>
    </row>
    <row r="46" spans="2:14" s="19" customFormat="1" ht="15.75" customHeight="1">
      <c r="B46" s="26">
        <f t="shared" ref="B46:B78" si="3">B45+1</f>
        <v>32</v>
      </c>
      <c r="C46" s="58" t="s">
        <v>130</v>
      </c>
      <c r="D46" s="27" t="s">
        <v>10</v>
      </c>
      <c r="E46" s="28"/>
      <c r="F46" s="36" t="s">
        <v>47</v>
      </c>
      <c r="G46" s="31"/>
      <c r="H46" s="31"/>
      <c r="I46" s="31">
        <v>103</v>
      </c>
      <c r="J46" s="31" t="s">
        <v>15</v>
      </c>
      <c r="K46" s="31" t="s">
        <v>99</v>
      </c>
      <c r="L46" s="31">
        <v>10</v>
      </c>
      <c r="M46" s="120">
        <v>0</v>
      </c>
      <c r="N46" s="33">
        <f t="shared" si="2"/>
        <v>0</v>
      </c>
    </row>
    <row r="47" spans="2:14" s="19" customFormat="1" ht="24.5" customHeight="1">
      <c r="B47" s="26">
        <f t="shared" si="3"/>
        <v>33</v>
      </c>
      <c r="C47" s="58" t="s">
        <v>158</v>
      </c>
      <c r="D47" s="27" t="s">
        <v>10</v>
      </c>
      <c r="E47" s="28"/>
      <c r="F47" s="30" t="s">
        <v>159</v>
      </c>
      <c r="G47" s="31"/>
      <c r="H47" s="31"/>
      <c r="I47" s="31"/>
      <c r="J47" s="31"/>
      <c r="K47" s="31" t="s">
        <v>99</v>
      </c>
      <c r="L47" s="31">
        <v>14</v>
      </c>
      <c r="M47" s="120">
        <v>0</v>
      </c>
      <c r="N47" s="33">
        <f t="shared" si="2"/>
        <v>0</v>
      </c>
    </row>
    <row r="48" spans="2:14" s="19" customFormat="1" ht="15.75" customHeight="1">
      <c r="B48" s="26">
        <f t="shared" si="3"/>
        <v>34</v>
      </c>
      <c r="C48" s="58" t="s">
        <v>131</v>
      </c>
      <c r="D48" s="27" t="s">
        <v>12</v>
      </c>
      <c r="E48" s="28"/>
      <c r="F48" s="30" t="s">
        <v>37</v>
      </c>
      <c r="G48" s="31"/>
      <c r="H48" s="31"/>
      <c r="I48" s="31">
        <v>133</v>
      </c>
      <c r="J48" s="31" t="s">
        <v>3</v>
      </c>
      <c r="K48" s="31" t="s">
        <v>99</v>
      </c>
      <c r="L48" s="31">
        <v>2</v>
      </c>
      <c r="M48" s="120">
        <v>0</v>
      </c>
      <c r="N48" s="33">
        <f t="shared" si="2"/>
        <v>0</v>
      </c>
    </row>
    <row r="49" spans="2:14" s="19" customFormat="1" ht="15.75" customHeight="1">
      <c r="B49" s="26">
        <f t="shared" si="3"/>
        <v>35</v>
      </c>
      <c r="C49" s="58" t="s">
        <v>132</v>
      </c>
      <c r="D49" s="27" t="s">
        <v>12</v>
      </c>
      <c r="E49" s="28"/>
      <c r="F49" s="30" t="s">
        <v>48</v>
      </c>
      <c r="G49" s="31"/>
      <c r="H49" s="31"/>
      <c r="I49" s="31">
        <v>133</v>
      </c>
      <c r="J49" s="31" t="s">
        <v>3</v>
      </c>
      <c r="K49" s="31" t="s">
        <v>99</v>
      </c>
      <c r="L49" s="31">
        <v>2</v>
      </c>
      <c r="M49" s="120">
        <v>0</v>
      </c>
      <c r="N49" s="33">
        <f t="shared" si="2"/>
        <v>0</v>
      </c>
    </row>
    <row r="50" spans="2:14" s="19" customFormat="1" ht="15.75" customHeight="1">
      <c r="B50" s="26">
        <f t="shared" si="3"/>
        <v>36</v>
      </c>
      <c r="C50" s="60" t="s">
        <v>49</v>
      </c>
      <c r="D50" s="102" t="s">
        <v>13</v>
      </c>
      <c r="E50" s="61"/>
      <c r="F50" s="30"/>
      <c r="G50" s="31"/>
      <c r="H50" s="31"/>
      <c r="I50" s="31">
        <v>112</v>
      </c>
      <c r="J50" s="31" t="s">
        <v>1</v>
      </c>
      <c r="K50" s="31" t="s">
        <v>99</v>
      </c>
      <c r="L50" s="31">
        <v>4</v>
      </c>
      <c r="M50" s="120">
        <v>0</v>
      </c>
      <c r="N50" s="33">
        <f t="shared" si="2"/>
        <v>0</v>
      </c>
    </row>
    <row r="51" spans="2:14" s="19" customFormat="1" ht="15.75" customHeight="1">
      <c r="B51" s="26">
        <f t="shared" si="3"/>
        <v>37</v>
      </c>
      <c r="C51" s="58" t="s">
        <v>133</v>
      </c>
      <c r="D51" s="27" t="s">
        <v>14</v>
      </c>
      <c r="E51" s="28"/>
      <c r="F51" s="36" t="s">
        <v>50</v>
      </c>
      <c r="G51" s="31"/>
      <c r="H51" s="31"/>
      <c r="I51" s="31">
        <v>126</v>
      </c>
      <c r="J51" s="31" t="s">
        <v>15</v>
      </c>
      <c r="K51" s="31" t="s">
        <v>99</v>
      </c>
      <c r="L51" s="31">
        <v>30</v>
      </c>
      <c r="M51" s="120">
        <v>0</v>
      </c>
      <c r="N51" s="33">
        <f t="shared" si="2"/>
        <v>0</v>
      </c>
    </row>
    <row r="52" spans="2:14" s="19" customFormat="1" ht="15.65" customHeight="1">
      <c r="B52" s="26">
        <f t="shared" si="3"/>
        <v>38</v>
      </c>
      <c r="C52" s="58" t="s">
        <v>134</v>
      </c>
      <c r="D52" s="27" t="s">
        <v>107</v>
      </c>
      <c r="E52" s="28"/>
      <c r="F52" s="36"/>
      <c r="G52" s="31"/>
      <c r="H52" s="31"/>
      <c r="I52" s="31"/>
      <c r="J52" s="31"/>
      <c r="K52" s="31" t="s">
        <v>99</v>
      </c>
      <c r="L52" s="31">
        <v>2</v>
      </c>
      <c r="M52" s="120">
        <v>0</v>
      </c>
      <c r="N52" s="33">
        <f t="shared" si="2"/>
        <v>0</v>
      </c>
    </row>
    <row r="53" spans="2:14" s="19" customFormat="1" ht="15.65" customHeight="1">
      <c r="B53" s="26">
        <f t="shared" si="3"/>
        <v>39</v>
      </c>
      <c r="C53" s="58" t="s">
        <v>135</v>
      </c>
      <c r="D53" s="27" t="s">
        <v>13</v>
      </c>
      <c r="E53" s="28"/>
      <c r="F53" s="30"/>
      <c r="G53" s="31"/>
      <c r="H53" s="31"/>
      <c r="I53" s="31" t="s">
        <v>34</v>
      </c>
      <c r="J53" s="31" t="s">
        <v>1</v>
      </c>
      <c r="K53" s="31" t="s">
        <v>99</v>
      </c>
      <c r="L53" s="31">
        <v>2</v>
      </c>
      <c r="M53" s="120">
        <v>0</v>
      </c>
      <c r="N53" s="33">
        <f t="shared" si="2"/>
        <v>0</v>
      </c>
    </row>
    <row r="54" spans="2:14" s="19" customFormat="1" ht="20.399999999999999" customHeight="1">
      <c r="B54" s="26">
        <f t="shared" si="3"/>
        <v>40</v>
      </c>
      <c r="C54" s="58" t="s">
        <v>136</v>
      </c>
      <c r="D54" s="27" t="s">
        <v>16</v>
      </c>
      <c r="E54" s="28"/>
      <c r="F54" s="30" t="s">
        <v>55</v>
      </c>
      <c r="G54" s="31"/>
      <c r="H54" s="31"/>
      <c r="I54" s="31">
        <v>125</v>
      </c>
      <c r="J54" s="31" t="s">
        <v>1</v>
      </c>
      <c r="K54" s="31" t="s">
        <v>99</v>
      </c>
      <c r="L54" s="31">
        <v>6</v>
      </c>
      <c r="M54" s="120">
        <v>0</v>
      </c>
      <c r="N54" s="33">
        <f t="shared" si="2"/>
        <v>0</v>
      </c>
    </row>
    <row r="55" spans="2:14" s="19" customFormat="1" ht="15.65" customHeight="1">
      <c r="B55" s="26">
        <f t="shared" si="3"/>
        <v>41</v>
      </c>
      <c r="C55" s="58" t="s">
        <v>100</v>
      </c>
      <c r="D55" s="27" t="s">
        <v>17</v>
      </c>
      <c r="E55" s="28"/>
      <c r="F55" s="30"/>
      <c r="G55" s="31"/>
      <c r="H55" s="31"/>
      <c r="I55" s="31">
        <v>133</v>
      </c>
      <c r="J55" s="31" t="s">
        <v>18</v>
      </c>
      <c r="K55" s="31" t="s">
        <v>99</v>
      </c>
      <c r="L55" s="31">
        <v>2</v>
      </c>
      <c r="M55" s="120">
        <v>0</v>
      </c>
      <c r="N55" s="33">
        <f t="shared" si="2"/>
        <v>0</v>
      </c>
    </row>
    <row r="56" spans="2:14" s="19" customFormat="1" ht="20" customHeight="1">
      <c r="B56" s="26">
        <f t="shared" si="3"/>
        <v>42</v>
      </c>
      <c r="C56" s="58" t="s">
        <v>101</v>
      </c>
      <c r="D56" s="27" t="s">
        <v>13</v>
      </c>
      <c r="E56" s="28"/>
      <c r="F56" s="36" t="s">
        <v>51</v>
      </c>
      <c r="G56" s="31"/>
      <c r="H56" s="31"/>
      <c r="I56" s="31">
        <v>143</v>
      </c>
      <c r="J56" s="31" t="s">
        <v>1</v>
      </c>
      <c r="K56" s="31" t="s">
        <v>99</v>
      </c>
      <c r="L56" s="31">
        <v>4</v>
      </c>
      <c r="M56" s="120">
        <v>0</v>
      </c>
      <c r="N56" s="33">
        <f t="shared" si="2"/>
        <v>0</v>
      </c>
    </row>
    <row r="57" spans="2:14" s="19" customFormat="1" ht="15.65" customHeight="1">
      <c r="B57" s="26">
        <f t="shared" si="3"/>
        <v>43</v>
      </c>
      <c r="C57" s="58" t="s">
        <v>102</v>
      </c>
      <c r="D57" s="27" t="s">
        <v>13</v>
      </c>
      <c r="E57" s="28"/>
      <c r="F57" s="30"/>
      <c r="G57" s="31"/>
      <c r="H57" s="31"/>
      <c r="I57" s="31">
        <v>128</v>
      </c>
      <c r="J57" s="31" t="s">
        <v>1</v>
      </c>
      <c r="K57" s="31" t="s">
        <v>99</v>
      </c>
      <c r="L57" s="31">
        <v>2</v>
      </c>
      <c r="M57" s="120">
        <v>0</v>
      </c>
      <c r="N57" s="33">
        <f t="shared" si="2"/>
        <v>0</v>
      </c>
    </row>
    <row r="58" spans="2:14" s="19" customFormat="1" ht="15.65" customHeight="1">
      <c r="B58" s="26">
        <f t="shared" si="3"/>
        <v>44</v>
      </c>
      <c r="C58" s="58" t="s">
        <v>137</v>
      </c>
      <c r="D58" s="27" t="s">
        <v>12</v>
      </c>
      <c r="E58" s="28"/>
      <c r="F58" s="30" t="s">
        <v>19</v>
      </c>
      <c r="G58" s="31"/>
      <c r="H58" s="31"/>
      <c r="I58" s="31">
        <v>165</v>
      </c>
      <c r="J58" s="31" t="s">
        <v>1</v>
      </c>
      <c r="K58" s="31" t="s">
        <v>99</v>
      </c>
      <c r="L58" s="31">
        <v>2</v>
      </c>
      <c r="M58" s="120">
        <v>0</v>
      </c>
      <c r="N58" s="33">
        <f t="shared" si="2"/>
        <v>0</v>
      </c>
    </row>
    <row r="59" spans="2:14" s="19" customFormat="1" ht="20">
      <c r="B59" s="26">
        <f t="shared" si="3"/>
        <v>45</v>
      </c>
      <c r="C59" s="58" t="s">
        <v>161</v>
      </c>
      <c r="D59" s="27" t="s">
        <v>13</v>
      </c>
      <c r="E59" s="28"/>
      <c r="F59" s="36" t="s">
        <v>51</v>
      </c>
      <c r="G59" s="31"/>
      <c r="H59" s="31"/>
      <c r="I59" s="31">
        <v>149</v>
      </c>
      <c r="J59" s="31" t="s">
        <v>1</v>
      </c>
      <c r="K59" s="63" t="s">
        <v>99</v>
      </c>
      <c r="L59" s="64">
        <v>2</v>
      </c>
      <c r="M59" s="120">
        <v>0</v>
      </c>
      <c r="N59" s="33">
        <f t="shared" si="2"/>
        <v>0</v>
      </c>
    </row>
    <row r="60" spans="2:14" s="19" customFormat="1" ht="15.65" customHeight="1">
      <c r="B60" s="26">
        <f t="shared" si="3"/>
        <v>46</v>
      </c>
      <c r="C60" s="103" t="s">
        <v>139</v>
      </c>
      <c r="D60" s="104" t="s">
        <v>13</v>
      </c>
      <c r="E60" s="28"/>
      <c r="F60" s="105"/>
      <c r="G60" s="65"/>
      <c r="H60" s="65"/>
      <c r="I60" s="106" t="s">
        <v>52</v>
      </c>
      <c r="J60" s="47" t="s">
        <v>1</v>
      </c>
      <c r="K60" s="31" t="s">
        <v>99</v>
      </c>
      <c r="L60" s="108">
        <v>2</v>
      </c>
      <c r="M60" s="120">
        <v>0</v>
      </c>
      <c r="N60" s="33">
        <f t="shared" si="2"/>
        <v>0</v>
      </c>
    </row>
    <row r="61" spans="2:14" s="19" customFormat="1" ht="15.65" customHeight="1">
      <c r="B61" s="26">
        <f t="shared" si="3"/>
        <v>47</v>
      </c>
      <c r="C61" s="66" t="s">
        <v>138</v>
      </c>
      <c r="D61" s="107" t="s">
        <v>13</v>
      </c>
      <c r="E61" s="28"/>
      <c r="F61" s="36" t="s">
        <v>51</v>
      </c>
      <c r="G61" s="31"/>
      <c r="H61" s="31"/>
      <c r="I61" s="108">
        <v>151</v>
      </c>
      <c r="J61" s="122" t="s">
        <v>1</v>
      </c>
      <c r="K61" s="31" t="s">
        <v>99</v>
      </c>
      <c r="L61" s="108">
        <v>2</v>
      </c>
      <c r="M61" s="120">
        <v>0</v>
      </c>
      <c r="N61" s="33">
        <f t="shared" si="2"/>
        <v>0</v>
      </c>
    </row>
    <row r="62" spans="2:14" s="19" customFormat="1" ht="15.75" customHeight="1">
      <c r="B62" s="26">
        <f t="shared" si="3"/>
        <v>48</v>
      </c>
      <c r="C62" s="109" t="s">
        <v>103</v>
      </c>
      <c r="D62" s="110" t="s">
        <v>16</v>
      </c>
      <c r="E62" s="28"/>
      <c r="F62" s="111" t="s">
        <v>56</v>
      </c>
      <c r="G62" s="31"/>
      <c r="H62" s="31"/>
      <c r="I62" s="108" t="s">
        <v>53</v>
      </c>
      <c r="J62" s="122" t="s">
        <v>1</v>
      </c>
      <c r="K62" s="31" t="s">
        <v>99</v>
      </c>
      <c r="L62" s="108">
        <v>6</v>
      </c>
      <c r="M62" s="120">
        <v>0</v>
      </c>
      <c r="N62" s="33">
        <f t="shared" si="2"/>
        <v>0</v>
      </c>
    </row>
    <row r="63" spans="2:14" s="19" customFormat="1" ht="24" customHeight="1">
      <c r="B63" s="26">
        <f t="shared" si="3"/>
        <v>49</v>
      </c>
      <c r="C63" s="109" t="s">
        <v>140</v>
      </c>
      <c r="D63" s="110" t="s">
        <v>16</v>
      </c>
      <c r="E63" s="28"/>
      <c r="F63" s="111" t="s">
        <v>57</v>
      </c>
      <c r="G63" s="31"/>
      <c r="H63" s="31"/>
      <c r="I63" s="108" t="s">
        <v>54</v>
      </c>
      <c r="J63" s="122" t="s">
        <v>1</v>
      </c>
      <c r="K63" s="31" t="s">
        <v>99</v>
      </c>
      <c r="L63" s="108">
        <v>4</v>
      </c>
      <c r="M63" s="120">
        <v>0</v>
      </c>
      <c r="N63" s="33">
        <f t="shared" si="2"/>
        <v>0</v>
      </c>
    </row>
    <row r="64" spans="2:14" s="19" customFormat="1" ht="15.65" customHeight="1">
      <c r="B64" s="26">
        <f t="shared" si="3"/>
        <v>50</v>
      </c>
      <c r="C64" s="66" t="s">
        <v>141</v>
      </c>
      <c r="D64" s="107" t="s">
        <v>13</v>
      </c>
      <c r="E64" s="28"/>
      <c r="F64" s="111"/>
      <c r="G64" s="31"/>
      <c r="H64" s="31"/>
      <c r="I64" s="108" t="s">
        <v>34</v>
      </c>
      <c r="J64" s="122" t="s">
        <v>1</v>
      </c>
      <c r="K64" s="31" t="s">
        <v>99</v>
      </c>
      <c r="L64" s="108">
        <v>2</v>
      </c>
      <c r="M64" s="120">
        <v>0</v>
      </c>
      <c r="N64" s="33">
        <f t="shared" si="2"/>
        <v>0</v>
      </c>
    </row>
    <row r="65" spans="2:14" s="19" customFormat="1" ht="20">
      <c r="B65" s="26">
        <f t="shared" si="3"/>
        <v>51</v>
      </c>
      <c r="C65" s="109" t="s">
        <v>142</v>
      </c>
      <c r="D65" s="107" t="s">
        <v>13</v>
      </c>
      <c r="E65" s="28"/>
      <c r="F65" s="36" t="s">
        <v>51</v>
      </c>
      <c r="G65" s="31"/>
      <c r="H65" s="31"/>
      <c r="I65" s="108">
        <v>157</v>
      </c>
      <c r="J65" s="122" t="s">
        <v>1</v>
      </c>
      <c r="K65" s="31" t="s">
        <v>99</v>
      </c>
      <c r="L65" s="108">
        <v>4</v>
      </c>
      <c r="M65" s="120">
        <v>0</v>
      </c>
      <c r="N65" s="33">
        <f t="shared" si="2"/>
        <v>0</v>
      </c>
    </row>
    <row r="66" spans="2:14" s="19" customFormat="1" ht="22.5" customHeight="1">
      <c r="B66" s="26">
        <f t="shared" si="3"/>
        <v>52</v>
      </c>
      <c r="C66" s="66" t="s">
        <v>143</v>
      </c>
      <c r="D66" s="107" t="s">
        <v>13</v>
      </c>
      <c r="E66" s="28"/>
      <c r="F66" s="111"/>
      <c r="G66" s="31"/>
      <c r="H66" s="31"/>
      <c r="I66" s="108" t="s">
        <v>34</v>
      </c>
      <c r="J66" s="122" t="s">
        <v>1</v>
      </c>
      <c r="K66" s="31" t="s">
        <v>99</v>
      </c>
      <c r="L66" s="108">
        <v>2</v>
      </c>
      <c r="M66" s="120">
        <v>0</v>
      </c>
      <c r="N66" s="33">
        <f t="shared" si="2"/>
        <v>0</v>
      </c>
    </row>
    <row r="67" spans="2:14" s="19" customFormat="1" ht="20">
      <c r="B67" s="26">
        <f t="shared" si="3"/>
        <v>53</v>
      </c>
      <c r="C67" s="109" t="s">
        <v>144</v>
      </c>
      <c r="D67" s="107" t="s">
        <v>13</v>
      </c>
      <c r="E67" s="28"/>
      <c r="F67" s="36" t="s">
        <v>51</v>
      </c>
      <c r="G67" s="31"/>
      <c r="H67" s="31"/>
      <c r="I67" s="129">
        <v>159</v>
      </c>
      <c r="J67" s="130" t="s">
        <v>1</v>
      </c>
      <c r="K67" s="68" t="s">
        <v>99</v>
      </c>
      <c r="L67" s="129">
        <v>4</v>
      </c>
      <c r="M67" s="120">
        <v>0</v>
      </c>
      <c r="N67" s="33">
        <f t="shared" si="2"/>
        <v>0</v>
      </c>
    </row>
    <row r="68" spans="2:14" s="19" customFormat="1" ht="15.65" customHeight="1">
      <c r="B68" s="26">
        <f t="shared" si="3"/>
        <v>54</v>
      </c>
      <c r="C68" s="66" t="s">
        <v>145</v>
      </c>
      <c r="D68" s="107" t="s">
        <v>13</v>
      </c>
      <c r="E68" s="28"/>
      <c r="F68" s="111"/>
      <c r="G68" s="31"/>
      <c r="H68" s="31"/>
      <c r="I68" s="31" t="s">
        <v>34</v>
      </c>
      <c r="J68" s="31" t="s">
        <v>15</v>
      </c>
      <c r="K68" s="31" t="s">
        <v>99</v>
      </c>
      <c r="L68" s="31">
        <v>2</v>
      </c>
      <c r="M68" s="120">
        <v>0</v>
      </c>
      <c r="N68" s="33">
        <f t="shared" si="2"/>
        <v>0</v>
      </c>
    </row>
    <row r="69" spans="2:14" s="19" customFormat="1" ht="15.65" customHeight="1">
      <c r="B69" s="26">
        <f t="shared" si="3"/>
        <v>55</v>
      </c>
      <c r="C69" s="67" t="s">
        <v>104</v>
      </c>
      <c r="D69" s="107" t="s">
        <v>108</v>
      </c>
      <c r="E69" s="28"/>
      <c r="F69" s="111" t="s">
        <v>110</v>
      </c>
      <c r="G69" s="31"/>
      <c r="H69" s="31"/>
      <c r="I69" s="31" t="s">
        <v>52</v>
      </c>
      <c r="J69" s="31" t="s">
        <v>15</v>
      </c>
      <c r="K69" s="31" t="s">
        <v>99</v>
      </c>
      <c r="L69" s="31">
        <v>4</v>
      </c>
      <c r="M69" s="120">
        <v>0</v>
      </c>
      <c r="N69" s="33">
        <f t="shared" si="2"/>
        <v>0</v>
      </c>
    </row>
    <row r="70" spans="2:14" s="19" customFormat="1" ht="15.65" customHeight="1">
      <c r="B70" s="26">
        <f t="shared" si="3"/>
        <v>56</v>
      </c>
      <c r="C70" s="58" t="s">
        <v>179</v>
      </c>
      <c r="D70" s="27" t="s">
        <v>180</v>
      </c>
      <c r="E70" s="28"/>
      <c r="F70" s="36" t="s">
        <v>51</v>
      </c>
      <c r="G70" s="31"/>
      <c r="H70" s="31"/>
      <c r="I70" s="31" t="s">
        <v>190</v>
      </c>
      <c r="J70" s="31" t="s">
        <v>1</v>
      </c>
      <c r="K70" s="31" t="s">
        <v>99</v>
      </c>
      <c r="L70" s="31">
        <v>4</v>
      </c>
      <c r="M70" s="120">
        <v>0</v>
      </c>
      <c r="N70" s="33">
        <f t="shared" si="2"/>
        <v>0</v>
      </c>
    </row>
    <row r="71" spans="2:14" s="19" customFormat="1" ht="15.65" customHeight="1">
      <c r="B71" s="26">
        <f t="shared" si="3"/>
        <v>57</v>
      </c>
      <c r="C71" s="66" t="s">
        <v>160</v>
      </c>
      <c r="D71" s="112" t="s">
        <v>109</v>
      </c>
      <c r="E71" s="28"/>
      <c r="F71" s="36" t="s">
        <v>51</v>
      </c>
      <c r="G71" s="26" t="s">
        <v>11</v>
      </c>
      <c r="H71" s="26"/>
      <c r="I71" s="26">
        <v>149</v>
      </c>
      <c r="J71" s="26" t="s">
        <v>1</v>
      </c>
      <c r="K71" s="31" t="s">
        <v>99</v>
      </c>
      <c r="L71" s="31">
        <v>4</v>
      </c>
      <c r="M71" s="120">
        <v>0</v>
      </c>
      <c r="N71" s="33">
        <f t="shared" si="2"/>
        <v>0</v>
      </c>
    </row>
    <row r="72" spans="2:14" s="19" customFormat="1" ht="15.65" customHeight="1">
      <c r="B72" s="26">
        <f t="shared" si="3"/>
        <v>58</v>
      </c>
      <c r="C72" s="113" t="s">
        <v>105</v>
      </c>
      <c r="D72" s="114" t="s">
        <v>22</v>
      </c>
      <c r="E72" s="28"/>
      <c r="F72" s="36" t="s">
        <v>51</v>
      </c>
      <c r="G72" s="68"/>
      <c r="H72" s="68"/>
      <c r="I72" s="31">
        <v>149</v>
      </c>
      <c r="J72" s="31" t="s">
        <v>1</v>
      </c>
      <c r="K72" s="31" t="s">
        <v>99</v>
      </c>
      <c r="L72" s="31">
        <v>4</v>
      </c>
      <c r="M72" s="120">
        <v>0</v>
      </c>
      <c r="N72" s="33">
        <f t="shared" si="2"/>
        <v>0</v>
      </c>
    </row>
    <row r="73" spans="2:14" s="19" customFormat="1" ht="15.65" customHeight="1">
      <c r="B73" s="26">
        <f t="shared" si="3"/>
        <v>59</v>
      </c>
      <c r="C73" s="58" t="s">
        <v>182</v>
      </c>
      <c r="D73" s="27" t="s">
        <v>183</v>
      </c>
      <c r="E73" s="28"/>
      <c r="F73" s="36" t="s">
        <v>51</v>
      </c>
      <c r="G73" s="68"/>
      <c r="H73" s="68"/>
      <c r="I73" s="31" t="s">
        <v>191</v>
      </c>
      <c r="J73" s="31" t="s">
        <v>1</v>
      </c>
      <c r="K73" s="31" t="s">
        <v>99</v>
      </c>
      <c r="L73" s="31">
        <v>4</v>
      </c>
      <c r="M73" s="120">
        <v>0</v>
      </c>
      <c r="N73" s="33">
        <f t="shared" si="2"/>
        <v>0</v>
      </c>
    </row>
    <row r="74" spans="2:14" s="19" customFormat="1" ht="15.65" customHeight="1">
      <c r="B74" s="26">
        <f t="shared" si="3"/>
        <v>60</v>
      </c>
      <c r="C74" s="58" t="s">
        <v>106</v>
      </c>
      <c r="D74" s="27" t="s">
        <v>12</v>
      </c>
      <c r="E74" s="28"/>
      <c r="F74" s="30"/>
      <c r="G74" s="31"/>
      <c r="H74" s="31"/>
      <c r="I74" s="31" t="s">
        <v>54</v>
      </c>
      <c r="J74" s="31" t="s">
        <v>1</v>
      </c>
      <c r="K74" s="31" t="s">
        <v>99</v>
      </c>
      <c r="L74" s="31">
        <v>4</v>
      </c>
      <c r="M74" s="120">
        <v>0</v>
      </c>
      <c r="N74" s="33">
        <f t="shared" si="2"/>
        <v>0</v>
      </c>
    </row>
    <row r="75" spans="2:14" s="19" customFormat="1" ht="15.65" customHeight="1">
      <c r="B75" s="26">
        <f t="shared" si="3"/>
        <v>61</v>
      </c>
      <c r="C75" s="58" t="s">
        <v>181</v>
      </c>
      <c r="D75" s="27" t="s">
        <v>180</v>
      </c>
      <c r="E75" s="81"/>
      <c r="F75" s="36" t="s">
        <v>51</v>
      </c>
      <c r="G75" s="68"/>
      <c r="H75" s="68"/>
      <c r="I75" s="31" t="s">
        <v>192</v>
      </c>
      <c r="J75" s="31" t="s">
        <v>1</v>
      </c>
      <c r="K75" s="31" t="s">
        <v>99</v>
      </c>
      <c r="L75" s="31">
        <v>4</v>
      </c>
      <c r="M75" s="120">
        <v>0</v>
      </c>
      <c r="N75" s="33">
        <f t="shared" si="2"/>
        <v>0</v>
      </c>
    </row>
    <row r="76" spans="2:14" s="19" customFormat="1" ht="20">
      <c r="B76" s="26">
        <f t="shared" si="3"/>
        <v>62</v>
      </c>
      <c r="C76" s="87" t="s">
        <v>168</v>
      </c>
      <c r="D76" s="88" t="s">
        <v>164</v>
      </c>
      <c r="E76" s="81" t="s">
        <v>11</v>
      </c>
      <c r="F76" s="36" t="s">
        <v>51</v>
      </c>
      <c r="G76" s="68"/>
      <c r="H76" s="68"/>
      <c r="I76" s="31" t="s">
        <v>193</v>
      </c>
      <c r="J76" s="31" t="s">
        <v>1</v>
      </c>
      <c r="K76" s="31" t="s">
        <v>99</v>
      </c>
      <c r="L76" s="31">
        <v>4</v>
      </c>
      <c r="M76" s="120">
        <v>0</v>
      </c>
      <c r="N76" s="33">
        <f t="shared" si="2"/>
        <v>0</v>
      </c>
    </row>
    <row r="77" spans="2:14" s="19" customFormat="1" ht="15.75" customHeight="1">
      <c r="B77" s="26">
        <f t="shared" si="3"/>
        <v>63</v>
      </c>
      <c r="C77" s="87" t="s">
        <v>165</v>
      </c>
      <c r="D77" s="88" t="s">
        <v>22</v>
      </c>
      <c r="E77" s="81"/>
      <c r="F77" s="46"/>
      <c r="G77" s="68"/>
      <c r="H77" s="68"/>
      <c r="I77" s="131"/>
      <c r="J77" s="131"/>
      <c r="K77" s="132" t="s">
        <v>99</v>
      </c>
      <c r="L77" s="75">
        <v>4</v>
      </c>
      <c r="M77" s="120">
        <v>0</v>
      </c>
      <c r="N77" s="84">
        <f>L77*M77</f>
        <v>0</v>
      </c>
    </row>
    <row r="78" spans="2:14" s="19" customFormat="1" ht="15.65" customHeight="1" thickBot="1">
      <c r="B78" s="26">
        <f t="shared" si="3"/>
        <v>64</v>
      </c>
      <c r="C78" s="115" t="s">
        <v>170</v>
      </c>
      <c r="D78" s="50" t="s">
        <v>22</v>
      </c>
      <c r="E78" s="51"/>
      <c r="F78" s="121" t="s">
        <v>166</v>
      </c>
      <c r="G78" s="53"/>
      <c r="H78" s="53"/>
      <c r="I78" s="53">
        <v>166</v>
      </c>
      <c r="J78" s="53" t="s">
        <v>1</v>
      </c>
      <c r="K78" s="53" t="s">
        <v>99</v>
      </c>
      <c r="L78" s="53">
        <v>4</v>
      </c>
      <c r="M78" s="55">
        <v>0</v>
      </c>
      <c r="N78" s="56">
        <f t="shared" si="2"/>
        <v>0</v>
      </c>
    </row>
    <row r="79" spans="2:14" s="19" customFormat="1" ht="22.25" customHeight="1" thickTop="1">
      <c r="B79" s="70"/>
      <c r="C79" s="149" t="s">
        <v>111</v>
      </c>
      <c r="D79" s="149"/>
      <c r="E79" s="71"/>
      <c r="F79" s="72"/>
      <c r="G79" s="73"/>
      <c r="H79" s="73"/>
      <c r="I79" s="74"/>
      <c r="J79" s="75"/>
      <c r="K79" s="74"/>
      <c r="L79" s="75"/>
      <c r="M79" s="76"/>
      <c r="N79" s="77"/>
    </row>
    <row r="80" spans="2:14" s="19" customFormat="1" ht="20">
      <c r="B80" s="26">
        <v>65</v>
      </c>
      <c r="C80" s="78" t="s">
        <v>112</v>
      </c>
      <c r="D80" s="62" t="s">
        <v>4</v>
      </c>
      <c r="E80" s="28"/>
      <c r="F80" s="29" t="s">
        <v>114</v>
      </c>
      <c r="G80" s="36"/>
      <c r="H80" s="36"/>
      <c r="I80" s="31">
        <v>152</v>
      </c>
      <c r="J80" s="31" t="s">
        <v>23</v>
      </c>
      <c r="K80" s="31" t="s">
        <v>99</v>
      </c>
      <c r="L80" s="31">
        <v>12</v>
      </c>
      <c r="M80" s="32">
        <v>0</v>
      </c>
      <c r="N80" s="84">
        <f>L80*M80</f>
        <v>0</v>
      </c>
    </row>
    <row r="81" spans="2:14" s="19" customFormat="1" ht="20.5" thickBot="1">
      <c r="B81" s="79">
        <v>66</v>
      </c>
      <c r="C81" s="80" t="s">
        <v>113</v>
      </c>
      <c r="D81" s="69" t="s">
        <v>6</v>
      </c>
      <c r="E81" s="81"/>
      <c r="F81" s="82" t="s">
        <v>114</v>
      </c>
      <c r="G81" s="49"/>
      <c r="H81" s="49"/>
      <c r="I81" s="53" t="s">
        <v>7</v>
      </c>
      <c r="J81" s="53" t="s">
        <v>5</v>
      </c>
      <c r="K81" s="68" t="s">
        <v>99</v>
      </c>
      <c r="L81" s="68">
        <v>40</v>
      </c>
      <c r="M81" s="83">
        <v>0</v>
      </c>
      <c r="N81" s="84">
        <f>L81*M81</f>
        <v>0</v>
      </c>
    </row>
    <row r="82" spans="2:14" s="19" customFormat="1" ht="24" customHeight="1" thickTop="1">
      <c r="B82" s="57"/>
      <c r="C82" s="140" t="s">
        <v>156</v>
      </c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2"/>
    </row>
    <row r="83" spans="2:14" s="19" customFormat="1" ht="15" customHeight="1">
      <c r="B83" s="26">
        <v>67</v>
      </c>
      <c r="C83" s="58" t="s">
        <v>146</v>
      </c>
      <c r="D83" s="27"/>
      <c r="E83" s="28"/>
      <c r="F83" s="85"/>
      <c r="G83" s="85"/>
      <c r="H83" s="85"/>
      <c r="I83" s="31"/>
      <c r="J83" s="31"/>
      <c r="K83" s="31" t="s">
        <v>99</v>
      </c>
      <c r="L83" s="31">
        <v>4</v>
      </c>
      <c r="M83" s="32">
        <v>0</v>
      </c>
      <c r="N83" s="33">
        <f t="shared" ref="N83:N92" si="4">L83*M83</f>
        <v>0</v>
      </c>
    </row>
    <row r="84" spans="2:14" s="19" customFormat="1" ht="15.75" customHeight="1">
      <c r="B84" s="26">
        <f>B83+1</f>
        <v>68</v>
      </c>
      <c r="C84" s="58" t="s">
        <v>147</v>
      </c>
      <c r="D84" s="27"/>
      <c r="E84" s="28"/>
      <c r="F84" s="85"/>
      <c r="G84" s="85"/>
      <c r="H84" s="85"/>
      <c r="I84" s="31"/>
      <c r="J84" s="31"/>
      <c r="K84" s="31" t="s">
        <v>99</v>
      </c>
      <c r="L84" s="31">
        <v>4</v>
      </c>
      <c r="M84" s="32">
        <v>0</v>
      </c>
      <c r="N84" s="33">
        <f t="shared" si="4"/>
        <v>0</v>
      </c>
    </row>
    <row r="85" spans="2:14" s="19" customFormat="1" ht="15.75" customHeight="1">
      <c r="B85" s="26">
        <f t="shared" ref="B85:B92" si="5">B84+1</f>
        <v>69</v>
      </c>
      <c r="C85" s="86" t="s">
        <v>148</v>
      </c>
      <c r="D85" s="27"/>
      <c r="E85" s="28"/>
      <c r="F85" s="85"/>
      <c r="G85" s="85"/>
      <c r="H85" s="85"/>
      <c r="I85" s="31"/>
      <c r="J85" s="31"/>
      <c r="K85" s="31" t="s">
        <v>99</v>
      </c>
      <c r="L85" s="31">
        <v>4</v>
      </c>
      <c r="M85" s="32">
        <v>0</v>
      </c>
      <c r="N85" s="33">
        <f t="shared" si="4"/>
        <v>0</v>
      </c>
    </row>
    <row r="86" spans="2:14" s="19" customFormat="1" ht="15.75" customHeight="1">
      <c r="B86" s="26">
        <f t="shared" si="5"/>
        <v>70</v>
      </c>
      <c r="C86" s="58" t="s">
        <v>149</v>
      </c>
      <c r="D86" s="27"/>
      <c r="E86" s="28"/>
      <c r="F86" s="85" t="s">
        <v>11</v>
      </c>
      <c r="G86" s="85"/>
      <c r="H86" s="85"/>
      <c r="I86" s="31"/>
      <c r="J86" s="31"/>
      <c r="K86" s="31" t="s">
        <v>99</v>
      </c>
      <c r="L86" s="31">
        <v>4</v>
      </c>
      <c r="M86" s="32">
        <v>0</v>
      </c>
      <c r="N86" s="33">
        <f t="shared" si="4"/>
        <v>0</v>
      </c>
    </row>
    <row r="87" spans="2:14" s="19" customFormat="1" ht="15.75" customHeight="1">
      <c r="B87" s="26">
        <f t="shared" si="5"/>
        <v>71</v>
      </c>
      <c r="C87" s="58" t="s">
        <v>150</v>
      </c>
      <c r="D87" s="27"/>
      <c r="E87" s="28"/>
      <c r="F87" s="85"/>
      <c r="G87" s="85"/>
      <c r="H87" s="85"/>
      <c r="I87" s="31"/>
      <c r="J87" s="31"/>
      <c r="K87" s="31" t="s">
        <v>99</v>
      </c>
      <c r="L87" s="31">
        <v>4</v>
      </c>
      <c r="M87" s="32">
        <v>0</v>
      </c>
      <c r="N87" s="33">
        <f t="shared" si="4"/>
        <v>0</v>
      </c>
    </row>
    <row r="88" spans="2:14" s="19" customFormat="1" ht="15.75" customHeight="1">
      <c r="B88" s="26">
        <f t="shared" si="5"/>
        <v>72</v>
      </c>
      <c r="C88" s="58" t="s">
        <v>151</v>
      </c>
      <c r="D88" s="27"/>
      <c r="E88" s="28"/>
      <c r="F88" s="85"/>
      <c r="G88" s="85"/>
      <c r="H88" s="85"/>
      <c r="I88" s="31"/>
      <c r="J88" s="31"/>
      <c r="K88" s="31" t="s">
        <v>99</v>
      </c>
      <c r="L88" s="31">
        <v>2</v>
      </c>
      <c r="M88" s="32">
        <v>0</v>
      </c>
      <c r="N88" s="33">
        <f t="shared" si="4"/>
        <v>0</v>
      </c>
    </row>
    <row r="89" spans="2:14" s="19" customFormat="1" ht="15.75" customHeight="1">
      <c r="B89" s="26">
        <f t="shared" si="5"/>
        <v>73</v>
      </c>
      <c r="C89" s="58" t="s">
        <v>152</v>
      </c>
      <c r="D89" s="27"/>
      <c r="E89" s="28"/>
      <c r="F89" s="85"/>
      <c r="G89" s="85"/>
      <c r="H89" s="85"/>
      <c r="I89" s="31"/>
      <c r="J89" s="31"/>
      <c r="K89" s="31" t="s">
        <v>99</v>
      </c>
      <c r="L89" s="31">
        <v>2</v>
      </c>
      <c r="M89" s="32">
        <v>0</v>
      </c>
      <c r="N89" s="33">
        <f t="shared" si="4"/>
        <v>0</v>
      </c>
    </row>
    <row r="90" spans="2:14" s="19" customFormat="1" ht="15.75" customHeight="1">
      <c r="B90" s="26">
        <f t="shared" si="5"/>
        <v>74</v>
      </c>
      <c r="C90" s="58" t="s">
        <v>153</v>
      </c>
      <c r="D90" s="27"/>
      <c r="E90" s="28"/>
      <c r="F90" s="85"/>
      <c r="G90" s="85"/>
      <c r="H90" s="85"/>
      <c r="I90" s="31"/>
      <c r="J90" s="31"/>
      <c r="K90" s="31" t="s">
        <v>99</v>
      </c>
      <c r="L90" s="31">
        <v>2</v>
      </c>
      <c r="M90" s="32">
        <v>0</v>
      </c>
      <c r="N90" s="33">
        <f t="shared" si="4"/>
        <v>0</v>
      </c>
    </row>
    <row r="91" spans="2:14" s="19" customFormat="1" ht="15.75" customHeight="1">
      <c r="B91" s="26">
        <f t="shared" si="5"/>
        <v>75</v>
      </c>
      <c r="C91" s="87" t="s">
        <v>154</v>
      </c>
      <c r="D91" s="27"/>
      <c r="E91" s="28"/>
      <c r="F91" s="85"/>
      <c r="G91" s="85"/>
      <c r="H91" s="85"/>
      <c r="I91" s="31"/>
      <c r="J91" s="31"/>
      <c r="K91" s="31" t="s">
        <v>99</v>
      </c>
      <c r="L91" s="68">
        <v>10</v>
      </c>
      <c r="M91" s="32">
        <v>0</v>
      </c>
      <c r="N91" s="33">
        <f t="shared" si="4"/>
        <v>0</v>
      </c>
    </row>
    <row r="92" spans="2:14" s="19" customFormat="1" ht="16.5" customHeight="1" thickBot="1">
      <c r="B92" s="26">
        <f t="shared" si="5"/>
        <v>76</v>
      </c>
      <c r="C92" s="87" t="s">
        <v>155</v>
      </c>
      <c r="D92" s="88"/>
      <c r="E92" s="81"/>
      <c r="F92" s="89"/>
      <c r="G92" s="89"/>
      <c r="H92" s="89"/>
      <c r="I92" s="68"/>
      <c r="J92" s="68"/>
      <c r="K92" s="68" t="s">
        <v>99</v>
      </c>
      <c r="L92" s="68">
        <v>10</v>
      </c>
      <c r="M92" s="83">
        <v>0</v>
      </c>
      <c r="N92" s="84">
        <f t="shared" si="4"/>
        <v>0</v>
      </c>
    </row>
    <row r="93" spans="2:14" s="19" customFormat="1" ht="16.5" customHeight="1">
      <c r="B93" s="143" t="s">
        <v>157</v>
      </c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90">
        <f>SUM(N83:N92,N80:N81,N43:N78,N14:N41)</f>
        <v>0</v>
      </c>
    </row>
    <row r="94" spans="2:14" s="17" customFormat="1" ht="15" customHeight="1">
      <c r="B94" s="145" t="s">
        <v>115</v>
      </c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91">
        <f>N93*0.2</f>
        <v>0</v>
      </c>
    </row>
    <row r="95" spans="2:14" s="17" customFormat="1" ht="15" customHeight="1" thickBot="1">
      <c r="B95" s="147" t="s">
        <v>120</v>
      </c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92">
        <f>N93+N94</f>
        <v>0</v>
      </c>
    </row>
    <row r="96" spans="2:14" s="6" customFormat="1" ht="15.5">
      <c r="B96" s="136" t="s">
        <v>61</v>
      </c>
      <c r="C96" s="136"/>
      <c r="D96" s="136"/>
      <c r="E96" s="99"/>
      <c r="F96" s="100"/>
      <c r="G96" s="100"/>
      <c r="H96" s="100"/>
      <c r="I96" s="95"/>
      <c r="J96" s="95"/>
      <c r="K96" s="95"/>
      <c r="L96" s="96"/>
      <c r="M96" s="97"/>
      <c r="N96" s="98"/>
    </row>
    <row r="97" spans="2:14" s="6" customFormat="1" ht="15.5">
      <c r="B97" s="137" t="s">
        <v>116</v>
      </c>
      <c r="C97" s="137"/>
      <c r="D97" s="137"/>
      <c r="E97" s="137"/>
      <c r="F97" s="137"/>
      <c r="G97" s="137"/>
      <c r="H97" s="137"/>
      <c r="I97" s="95"/>
      <c r="J97" s="95"/>
      <c r="K97" s="95"/>
      <c r="L97" s="96"/>
      <c r="M97" s="97"/>
      <c r="N97" s="98"/>
    </row>
    <row r="98" spans="2:14" s="6" customFormat="1" ht="12.65" customHeight="1">
      <c r="B98" s="3"/>
      <c r="C98" s="4"/>
      <c r="E98" s="16"/>
      <c r="F98" s="5"/>
      <c r="G98" s="5"/>
      <c r="H98" s="5"/>
      <c r="I98" s="7"/>
      <c r="J98" s="7"/>
      <c r="K98" s="7"/>
      <c r="L98" s="8"/>
      <c r="M98" s="13"/>
    </row>
    <row r="99" spans="2:14" ht="15" customHeight="1">
      <c r="C99" s="4"/>
    </row>
    <row r="100" spans="2:14" ht="15.5">
      <c r="C100" s="138" t="s">
        <v>117</v>
      </c>
      <c r="D100" s="138"/>
      <c r="E100" s="138"/>
      <c r="J100" s="9"/>
      <c r="K100" s="9"/>
      <c r="L100" s="10"/>
      <c r="M100" s="14"/>
      <c r="N100" s="11"/>
    </row>
    <row r="101" spans="2:14" ht="15.5">
      <c r="J101" s="150" t="s">
        <v>62</v>
      </c>
      <c r="K101" s="150"/>
      <c r="L101" s="150"/>
      <c r="M101" s="150"/>
      <c r="N101" s="150"/>
    </row>
    <row r="102" spans="2:14" ht="15.5">
      <c r="J102" s="12"/>
      <c r="K102" s="12"/>
      <c r="L102" s="12"/>
      <c r="M102" s="15"/>
      <c r="N102" s="12"/>
    </row>
  </sheetData>
  <mergeCells count="21">
    <mergeCell ref="J101:N101"/>
    <mergeCell ref="C4:N4"/>
    <mergeCell ref="L6:N6"/>
    <mergeCell ref="D8:N8"/>
    <mergeCell ref="D9:N9"/>
    <mergeCell ref="D10:N10"/>
    <mergeCell ref="C13:N13"/>
    <mergeCell ref="C42:N42"/>
    <mergeCell ref="C2:E2"/>
    <mergeCell ref="C5:N5"/>
    <mergeCell ref="B96:D96"/>
    <mergeCell ref="B97:H97"/>
    <mergeCell ref="C100:E100"/>
    <mergeCell ref="B8:C8"/>
    <mergeCell ref="B9:C9"/>
    <mergeCell ref="B10:C10"/>
    <mergeCell ref="C82:N82"/>
    <mergeCell ref="B93:M93"/>
    <mergeCell ref="B94:M94"/>
    <mergeCell ref="B95:M95"/>
    <mergeCell ref="C79:D79"/>
  </mergeCells>
  <phoneticPr fontId="35" type="noConversion"/>
  <pageMargins left="0.25" right="0.25" top="0.75" bottom="0.75" header="0.3" footer="0.3"/>
  <pageSetup paperSize="9" scale="9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FAD1D8-C3FF-472F-9250-4388CF0D36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F53EC9-D570-479F-8238-C7892CBB6F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FFAEE3-DD4F-4518-B2C4-32F0CCD2030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Debnárová Monika</cp:lastModifiedBy>
  <cp:revision>2</cp:revision>
  <cp:lastPrinted>2024-02-15T13:05:52Z</cp:lastPrinted>
  <dcterms:created xsi:type="dcterms:W3CDTF">2018-04-10T18:31:56Z</dcterms:created>
  <dcterms:modified xsi:type="dcterms:W3CDTF">2024-03-01T12:13:37Z</dcterms:modified>
</cp:coreProperties>
</file>