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133" documentId="8_{DC140AA0-453B-4BB3-B4B6-5849D748F5B0}" xr6:coauthVersionLast="47" xr6:coauthVersionMax="47" xr10:uidLastSave="{8B08617C-BBA8-43C3-8E86-C0573CAF67F9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uchádzača'!$B$4:$I$44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6" l="1"/>
  <c r="H21" i="6"/>
  <c r="H22" i="6"/>
  <c r="H23" i="6"/>
  <c r="H24" i="6"/>
  <c r="H25" i="6"/>
  <c r="H26" i="6"/>
  <c r="H27" i="6"/>
  <c r="H28" i="6"/>
  <c r="H29" i="6"/>
  <c r="H30" i="6"/>
  <c r="H31" i="6"/>
  <c r="H32" i="6"/>
  <c r="H20" i="6"/>
  <c r="H40" i="6" l="1"/>
  <c r="H38" i="6"/>
  <c r="F34" i="6"/>
  <c r="H18" i="6"/>
  <c r="F18" i="6"/>
</calcChain>
</file>

<file path=xl/sharedStrings.xml><?xml version="1.0" encoding="utf-8"?>
<sst xmlns="http://schemas.openxmlformats.org/spreadsheetml/2006/main" count="101" uniqueCount="97">
  <si>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</si>
  <si>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</si>
  <si>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</si>
  <si>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</si>
  <si>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</si>
  <si>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</si>
  <si>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</si>
  <si>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</si>
  <si>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</si>
  <si>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</si>
  <si>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</si>
  <si>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</si>
  <si>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</si>
  <si>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</si>
  <si>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</si>
  <si>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</si>
  <si>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</si>
  <si>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</si>
  <si>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</si>
  <si>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</si>
  <si>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</si>
  <si>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</si>
  <si>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</si>
  <si>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</si>
  <si>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</si>
  <si>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</si>
  <si>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</si>
  <si>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</si>
  <si>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</si>
  <si>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</si>
  <si>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</si>
  <si>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</si>
  <si>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</si>
  <si>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</si>
  <si>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</si>
  <si>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</si>
  <si>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</si>
  <si>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</si>
  <si>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</si>
  <si>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</si>
  <si>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</si>
  <si>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</si>
  <si>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</si>
  <si>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</si>
  <si>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</si>
  <si>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</si>
  <si>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</si>
  <si>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</si>
  <si>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</si>
  <si>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</si>
  <si>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</si>
  <si>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</si>
  <si>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</si>
  <si>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</si>
  <si>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</si>
  <si>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</si>
  <si>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</si>
  <si>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</si>
  <si>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</si>
  <si>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</si>
  <si>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</si>
  <si>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</si>
  <si>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</si>
  <si>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</si>
  <si>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</si>
  <si>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</si>
  <si>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</si>
  <si>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</si>
  <si>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</si>
  <si>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</si>
  <si>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</si>
  <si>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</si>
  <si>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</si>
  <si>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</si>
  <si>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</si>
  <si>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</si>
  <si>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Celkové množstvo (v ks)* </t>
  </si>
  <si>
    <t>Pepsi cola, objem 0,5 l, materiál obalu PET</t>
  </si>
  <si>
    <t>Pepsi zero sugar, objem 0,5 l, materiál obalu PET</t>
  </si>
  <si>
    <t>Mirinda, objem 0,5 l, materiál obalu PET</t>
  </si>
  <si>
    <t>7UP, objem 0,5 l, materiál obalu PET</t>
  </si>
  <si>
    <t>Tonic Schweppes, objem 0,5 l, materiál obaluPET</t>
  </si>
  <si>
    <t>Tonic Schweppes bitter lemon, objem 0,5 l, materiál obalu PET</t>
  </si>
  <si>
    <t>Ľadový čaj Lipton broskyňa, objem 0,5 l, materiál obalu PET</t>
  </si>
  <si>
    <t>Ľadový čaj Lipton green, objem 0,5 l, materiál obalu PET</t>
  </si>
  <si>
    <t>Prírodná minerálna voda Mattoni neperlivá, objem 0,5 l, materiál obalu PET</t>
  </si>
  <si>
    <t>Prírodná minerálna voda Mattoni jemne perlivá, objem 0,5 l, materiál obalu PET</t>
  </si>
  <si>
    <t>Prírodná minerálna voda Mattoni perlivá, objem 0,5 l, materiál obalu PET</t>
  </si>
  <si>
    <t>Minerálna voda ochutená Mattoni s príchuťou biele hrozno, stredne mineralizovaná, hroznová šťava z koncentrátu minimálne 0,05%, objem 0,5 l, materiál obalu PET</t>
  </si>
  <si>
    <t>Ovocný nektár Toma jablko džúsik krabička, objem 0,25l, obsah ovocnej zložky minimálne 12%</t>
  </si>
  <si>
    <t>Príloha č. 2 - Ponuka uchádzača vo výzve č. 3 "Nákup tovaru do bufetov - nealko pepsi"</t>
  </si>
  <si>
    <t xml:space="preserve">Cena v Eur bez DPH za položku č. 9                                                                                                                                                                                                                        </t>
  </si>
  <si>
    <t>Rozhodné kritérium č. 1</t>
  </si>
  <si>
    <t>Rozhodné kritérium č. 2</t>
  </si>
  <si>
    <t>Cena v Eur bez DPH za položku č. 13</t>
  </si>
  <si>
    <t>**Ponuková cena uchádzača musí byť konečná, nakoľko hodnotiacim kritériom je najnižšia celková cena bez DPH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</si>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</sst>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50" xfId="2" applyFont="1" applyFill="1" applyBorder="1" applyAlignment="1">
      <alignment horizontal="center" wrapText="1"/>
    </xf>
    <xf numFmtId="0" fontId="18" fillId="0" borderId="33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3" xfId="2" applyNumberFormat="1" applyFont="1" applyFill="1" applyBorder="1" applyAlignment="1">
      <alignment vertical="center"/>
    </xf>
    <xf numFmtId="49" fontId="0" fillId="6" borderId="54" xfId="0" applyNumberFormat="1" applyFill="1" applyBorder="1" applyAlignment="1">
      <alignment horizontal="left"/>
    </xf>
    <xf numFmtId="165" fontId="0" fillId="5" borderId="56" xfId="2" applyNumberFormat="1" applyFont="1" applyFill="1" applyBorder="1" applyAlignment="1">
      <alignment horizontal="center" vertical="center"/>
    </xf>
    <xf numFmtId="0" fontId="0" fillId="0" borderId="44" xfId="2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58" xfId="2" applyFont="1" applyFill="1" applyBorder="1" applyProtection="1">
      <protection hidden="1"/>
    </xf>
    <xf numFmtId="0" fontId="6" fillId="0" borderId="53" xfId="0" applyFont="1" applyBorder="1" applyAlignment="1">
      <alignment vertical="center"/>
    </xf>
    <xf numFmtId="0" fontId="5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justify" vertical="center"/>
    </xf>
    <xf numFmtId="0" fontId="0" fillId="6" borderId="60" xfId="0" applyFill="1" applyBorder="1" applyAlignment="1">
      <alignment horizontal="left" vertical="center" wrapText="1" indent="1"/>
    </xf>
    <xf numFmtId="0" fontId="6" fillId="6" borderId="60" xfId="0" applyFont="1" applyFill="1" applyBorder="1" applyAlignment="1">
      <alignment horizontal="left" vertical="center" wrapText="1" indent="1"/>
    </xf>
    <xf numFmtId="0" fontId="2" fillId="6" borderId="60" xfId="0" applyFont="1" applyFill="1" applyBorder="1" applyAlignment="1">
      <alignment horizontal="center" vertical="center" wrapText="1"/>
    </xf>
    <xf numFmtId="0" fontId="23" fillId="6" borderId="60" xfId="4" applyFill="1" applyBorder="1" applyAlignment="1">
      <alignment horizontal="left" vertical="center" wrapText="1" indent="1"/>
    </xf>
    <xf numFmtId="0" fontId="0" fillId="6" borderId="60" xfId="0" applyFill="1" applyBorder="1" applyAlignment="1" applyProtection="1">
      <alignment horizontal="left" vertical="center" wrapText="1" indent="1"/>
      <protection locked="0"/>
    </xf>
    <xf numFmtId="0" fontId="0" fillId="6" borderId="60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10" fillId="6" borderId="0" xfId="2" applyFont="1" applyFill="1" applyBorder="1" applyAlignment="1">
      <alignment horizontal="center"/>
    </xf>
    <xf numFmtId="0" fontId="22" fillId="6" borderId="0" xfId="2" applyFont="1" applyFill="1" applyBorder="1" applyAlignment="1">
      <alignment horizontal="left"/>
    </xf>
    <xf numFmtId="165" fontId="0" fillId="5" borderId="32" xfId="0" applyNumberFormat="1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5" xfId="0" applyBorder="1"/>
    <xf numFmtId="0" fontId="0" fillId="0" borderId="48" xfId="0" applyBorder="1"/>
    <xf numFmtId="0" fontId="0" fillId="0" borderId="51" xfId="0" applyBorder="1"/>
    <xf numFmtId="0" fontId="0" fillId="0" borderId="32" xfId="0" applyBorder="1"/>
    <xf numFmtId="0" fontId="0" fillId="0" borderId="61" xfId="0" applyBorder="1"/>
    <xf numFmtId="0" fontId="0" fillId="0" borderId="57" xfId="0" applyBorder="1"/>
    <xf numFmtId="0" fontId="0" fillId="0" borderId="32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57" xfId="0" applyBorder="1" applyAlignment="1">
      <alignment wrapText="1"/>
    </xf>
    <xf numFmtId="2" fontId="17" fillId="0" borderId="35" xfId="2" applyNumberFormat="1" applyFont="1" applyFill="1" applyBorder="1" applyAlignment="1">
      <alignment horizontal="left"/>
    </xf>
    <xf numFmtId="2" fontId="17" fillId="0" borderId="45" xfId="2" applyNumberFormat="1" applyFont="1" applyFill="1" applyBorder="1" applyAlignment="1">
      <alignment horizontal="left"/>
    </xf>
    <xf numFmtId="2" fontId="17" fillId="0" borderId="23" xfId="2" applyNumberFormat="1" applyFont="1" applyFill="1" applyBorder="1" applyAlignment="1">
      <alignment horizontal="left"/>
    </xf>
    <xf numFmtId="0" fontId="17" fillId="0" borderId="25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5" xfId="2" applyFont="1" applyFill="1" applyBorder="1" applyAlignment="1">
      <alignment horizontal="left"/>
    </xf>
    <xf numFmtId="0" fontId="14" fillId="7" borderId="47" xfId="2" applyFont="1" applyFill="1" applyBorder="1" applyAlignment="1">
      <alignment horizontal="center" vertical="center" wrapText="1"/>
    </xf>
    <xf numFmtId="0" fontId="14" fillId="7" borderId="48" xfId="2" applyFont="1" applyFill="1" applyBorder="1" applyAlignment="1">
      <alignment horizontal="center" vertical="center" wrapText="1"/>
    </xf>
    <xf numFmtId="0" fontId="14" fillId="7" borderId="49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8" fillId="0" borderId="46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3" fillId="6" borderId="38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21" fillId="7" borderId="31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8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40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0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1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1" xfId="2" applyFont="1" applyFill="1" applyBorder="1" applyAlignment="1">
      <alignment horizontal="center" wrapText="1"/>
    </xf>
    <xf numFmtId="0" fontId="15" fillId="6" borderId="43" xfId="2" applyFont="1" applyFill="1" applyBorder="1" applyAlignment="1">
      <alignment horizontal="center" wrapText="1"/>
    </xf>
    <xf numFmtId="0" fontId="11" fillId="6" borderId="47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51" xfId="2" applyFont="1" applyFill="1" applyBorder="1" applyAlignment="1">
      <alignment horizontal="center"/>
    </xf>
    <xf numFmtId="0" fontId="11" fillId="6" borderId="32" xfId="2" applyFont="1" applyFill="1" applyBorder="1" applyAlignment="1">
      <alignment horizontal="left" vertical="center" wrapText="1"/>
    </xf>
    <xf numFmtId="0" fontId="11" fillId="6" borderId="61" xfId="2" applyFont="1" applyFill="1" applyBorder="1" applyAlignment="1">
      <alignment horizontal="left" vertical="center" wrapText="1"/>
    </xf>
    <xf numFmtId="0" fontId="11" fillId="6" borderId="57" xfId="2" applyFont="1" applyFill="1" applyBorder="1" applyAlignment="1">
      <alignment horizontal="left" vertical="center" wrapText="1"/>
    </xf>
    <xf numFmtId="165" fontId="0" fillId="5" borderId="32" xfId="0" applyNumberFormat="1" applyFill="1" applyBorder="1" applyAlignment="1">
      <alignment horizontal="center" wrapText="1"/>
    </xf>
    <xf numFmtId="165" fontId="0" fillId="5" borderId="57" xfId="0" applyNumberFormat="1" applyFill="1" applyBorder="1" applyAlignment="1">
      <alignment horizontal="center" wrapText="1"/>
    </xf>
    <xf numFmtId="0" fontId="11" fillId="6" borderId="32" xfId="2" applyFont="1" applyFill="1" applyBorder="1" applyAlignment="1">
      <alignment horizontal="center" vertical="center" wrapText="1"/>
    </xf>
    <xf numFmtId="0" fontId="11" fillId="6" borderId="61" xfId="2" applyFont="1" applyFill="1" applyBorder="1" applyAlignment="1">
      <alignment horizontal="center" vertical="center" wrapText="1"/>
    </xf>
    <xf numFmtId="0" fontId="11" fillId="6" borderId="57" xfId="2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9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3" fillId="6" borderId="35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18" fillId="0" borderId="34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1" fillId="6" borderId="22" xfId="2" applyFont="1" applyFill="1" applyBorder="1" applyAlignment="1">
      <alignment horizontal="left" vertical="center" wrapText="1"/>
    </xf>
    <xf numFmtId="166" fontId="0" fillId="0" borderId="46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166" fontId="0" fillId="0" borderId="55" xfId="2" applyNumberFormat="1" applyFont="1" applyFill="1" applyBorder="1" applyAlignment="1">
      <alignment horizontal="right"/>
    </xf>
    <xf numFmtId="166" fontId="0" fillId="0" borderId="49" xfId="2" applyNumberFormat="1" applyFont="1" applyFill="1" applyBorder="1" applyAlignment="1">
      <alignment horizontal="right"/>
    </xf>
    <xf numFmtId="0" fontId="18" fillId="0" borderId="46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4"/>
  <sheetViews>
    <sheetView showGridLines="0" tabSelected="1" topLeftCell="A32" zoomScale="115" zoomScaleNormal="115" zoomScaleSheetLayoutView="160" workbookViewId="0">
      <selection activeCell="H20" sqref="H20:I20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6.33203125" style="14" customWidth="1"/>
    <col min="6" max="6" width="12.5546875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121" t="s">
        <v>60</v>
      </c>
      <c r="C1" s="121"/>
      <c r="D1" s="121"/>
      <c r="E1" s="121"/>
      <c r="F1" s="121"/>
      <c r="G1" s="121"/>
      <c r="H1" s="121"/>
      <c r="I1" s="121"/>
    </row>
    <row r="2" spans="2:9" ht="25.5" customHeight="1" x14ac:dyDescent="0.35">
      <c r="B2" s="122" t="s">
        <v>44</v>
      </c>
      <c r="C2" s="122"/>
      <c r="D2" s="122"/>
      <c r="E2" s="122"/>
      <c r="F2" s="122"/>
      <c r="G2" s="122"/>
      <c r="H2" s="122"/>
      <c r="I2" s="122"/>
    </row>
    <row r="3" spans="2:9" ht="15" thickBot="1" x14ac:dyDescent="0.35">
      <c r="B3" s="139"/>
      <c r="C3" s="139"/>
      <c r="D3" s="139"/>
      <c r="E3" s="139"/>
      <c r="F3" s="139"/>
    </row>
    <row r="4" spans="2:9" ht="45.75" customHeight="1" thickBot="1" x14ac:dyDescent="0.35">
      <c r="B4" s="105" t="s">
        <v>90</v>
      </c>
      <c r="C4" s="106"/>
      <c r="D4" s="106"/>
      <c r="E4" s="106"/>
      <c r="F4" s="106"/>
      <c r="G4" s="106"/>
      <c r="H4" s="106"/>
      <c r="I4" s="107"/>
    </row>
    <row r="5" spans="2:9" s="14" customFormat="1" ht="15" thickBot="1" x14ac:dyDescent="0.35">
      <c r="B5" s="127"/>
      <c r="C5" s="128"/>
      <c r="D5" s="128"/>
      <c r="E5" s="128"/>
      <c r="F5" s="128"/>
      <c r="G5" s="128"/>
      <c r="H5" s="128"/>
      <c r="I5" s="128"/>
    </row>
    <row r="6" spans="2:9" ht="17.100000000000001" customHeight="1" x14ac:dyDescent="0.3">
      <c r="B6" s="133" t="s">
        <v>0</v>
      </c>
      <c r="C6" s="134"/>
      <c r="D6" s="134"/>
      <c r="E6" s="134"/>
      <c r="F6" s="129"/>
      <c r="G6" s="129"/>
      <c r="H6" s="129"/>
      <c r="I6" s="130"/>
    </row>
    <row r="7" spans="2:9" ht="17.100000000000001" customHeight="1" thickBot="1" x14ac:dyDescent="0.35">
      <c r="B7" s="135" t="s">
        <v>1</v>
      </c>
      <c r="C7" s="136"/>
      <c r="D7" s="136"/>
      <c r="E7" s="136"/>
      <c r="F7" s="137" t="s">
        <v>2</v>
      </c>
      <c r="G7" s="138"/>
      <c r="H7" s="131"/>
      <c r="I7" s="132"/>
    </row>
    <row r="8" spans="2:9" s="14" customFormat="1" ht="15" thickBot="1" x14ac:dyDescent="0.35">
      <c r="B8" s="80"/>
      <c r="C8" s="81"/>
      <c r="D8" s="81"/>
      <c r="E8" s="81"/>
      <c r="F8" s="81"/>
      <c r="G8" s="81"/>
      <c r="H8" s="81"/>
      <c r="I8" s="81"/>
    </row>
    <row r="9" spans="2:9" ht="30" customHeight="1" x14ac:dyDescent="0.3">
      <c r="B9" s="140" t="s">
        <v>3</v>
      </c>
      <c r="C9" s="141"/>
      <c r="D9" s="141"/>
      <c r="E9" s="141"/>
      <c r="F9" s="141"/>
      <c r="G9" s="141"/>
      <c r="H9" s="141"/>
      <c r="I9" s="142"/>
    </row>
    <row r="10" spans="2:9" ht="36.75" customHeight="1" x14ac:dyDescent="0.3">
      <c r="B10" s="47" t="s">
        <v>51</v>
      </c>
      <c r="C10" s="48"/>
      <c r="D10" s="48"/>
      <c r="E10" s="48"/>
      <c r="F10" s="48"/>
      <c r="G10" s="48"/>
      <c r="H10" s="49"/>
      <c r="I10" s="32"/>
    </row>
    <row r="11" spans="2:9" ht="45" customHeight="1" x14ac:dyDescent="0.3">
      <c r="B11" s="68" t="s">
        <v>40</v>
      </c>
      <c r="C11" s="69"/>
      <c r="D11" s="69"/>
      <c r="E11" s="69"/>
      <c r="F11" s="69"/>
      <c r="G11" s="69"/>
      <c r="H11" s="70"/>
      <c r="I11" s="12"/>
    </row>
    <row r="12" spans="2:9" ht="45" customHeight="1" x14ac:dyDescent="0.3">
      <c r="B12" s="74" t="s">
        <v>4</v>
      </c>
      <c r="C12" s="75"/>
      <c r="D12" s="75"/>
      <c r="E12" s="75"/>
      <c r="F12" s="75"/>
      <c r="G12" s="75"/>
      <c r="H12" s="76"/>
      <c r="I12" s="12"/>
    </row>
    <row r="13" spans="2:9" ht="45" customHeight="1" x14ac:dyDescent="0.3">
      <c r="B13" s="74" t="s">
        <v>45</v>
      </c>
      <c r="C13" s="75"/>
      <c r="D13" s="75"/>
      <c r="E13" s="75"/>
      <c r="F13" s="75"/>
      <c r="G13" s="75"/>
      <c r="H13" s="76"/>
      <c r="I13" s="12"/>
    </row>
    <row r="14" spans="2:9" ht="45" customHeight="1" thickBot="1" x14ac:dyDescent="0.35">
      <c r="B14" s="71" t="s">
        <v>43</v>
      </c>
      <c r="C14" s="72"/>
      <c r="D14" s="72"/>
      <c r="E14" s="72"/>
      <c r="F14" s="72"/>
      <c r="G14" s="72"/>
      <c r="H14" s="73"/>
      <c r="I14" s="13"/>
    </row>
    <row r="15" spans="2:9" s="14" customFormat="1" ht="15" thickBot="1" x14ac:dyDescent="0.35">
      <c r="B15" s="123"/>
      <c r="C15" s="124"/>
      <c r="D15" s="124"/>
      <c r="E15" s="124"/>
      <c r="F15" s="124"/>
      <c r="G15" s="124"/>
      <c r="H15" s="124"/>
      <c r="I15" s="124"/>
    </row>
    <row r="16" spans="2:9" ht="24" customHeight="1" x14ac:dyDescent="0.3">
      <c r="B16" s="65" t="s">
        <v>41</v>
      </c>
      <c r="C16" s="66"/>
      <c r="D16" s="66"/>
      <c r="E16" s="66"/>
      <c r="F16" s="66"/>
      <c r="G16" s="66"/>
      <c r="H16" s="66"/>
      <c r="I16" s="67"/>
    </row>
    <row r="17" spans="2:9" ht="15.6" customHeight="1" x14ac:dyDescent="0.3">
      <c r="B17" s="144" t="s">
        <v>5</v>
      </c>
      <c r="C17" s="145"/>
      <c r="D17" s="143"/>
      <c r="E17" s="20" t="s">
        <v>6</v>
      </c>
      <c r="F17" s="125" t="s">
        <v>7</v>
      </c>
      <c r="G17" s="143"/>
      <c r="H17" s="125" t="s">
        <v>8</v>
      </c>
      <c r="I17" s="126"/>
    </row>
    <row r="18" spans="2:9" ht="20.100000000000001" customHeight="1" thickBot="1" x14ac:dyDescent="0.35">
      <c r="B18" s="62" t="s">
        <v>42</v>
      </c>
      <c r="C18" s="63"/>
      <c r="D18" s="64"/>
      <c r="E18" s="17">
        <v>100</v>
      </c>
      <c r="F18" s="59" t="str">
        <f>IF(E18=100,"neuplatňuje sa","sem doplň minimum")</f>
        <v>neuplatňuje sa</v>
      </c>
      <c r="G18" s="60"/>
      <c r="H18" s="59" t="str">
        <f>IF(E18=100,"neuplatňuje sa","sem doplň maximum")</f>
        <v>neuplatňuje sa</v>
      </c>
      <c r="I18" s="61"/>
    </row>
    <row r="19" spans="2:9" ht="30.9" customHeight="1" thickBot="1" x14ac:dyDescent="0.35">
      <c r="B19" s="18" t="s">
        <v>48</v>
      </c>
      <c r="C19" s="77" t="s">
        <v>46</v>
      </c>
      <c r="D19" s="78"/>
      <c r="E19" s="79"/>
      <c r="F19" s="19" t="s">
        <v>76</v>
      </c>
      <c r="G19" s="19" t="s">
        <v>49</v>
      </c>
      <c r="H19" s="151" t="s">
        <v>96</v>
      </c>
      <c r="I19" s="152"/>
    </row>
    <row r="20" spans="2:9" ht="17.100000000000001" customHeight="1" thickBot="1" x14ac:dyDescent="0.35">
      <c r="B20" s="26" t="s">
        <v>63</v>
      </c>
      <c r="C20" s="50" t="s">
        <v>77</v>
      </c>
      <c r="D20" s="51"/>
      <c r="E20" s="52"/>
      <c r="F20" s="29">
        <v>10000</v>
      </c>
      <c r="G20" s="27">
        <v>0</v>
      </c>
      <c r="H20" s="147">
        <f>G20*F20</f>
        <v>0</v>
      </c>
      <c r="I20" s="148"/>
    </row>
    <row r="21" spans="2:9" ht="17.100000000000001" customHeight="1" thickBot="1" x14ac:dyDescent="0.35">
      <c r="B21" s="26" t="s">
        <v>64</v>
      </c>
      <c r="C21" s="53" t="s">
        <v>78</v>
      </c>
      <c r="D21" s="54"/>
      <c r="E21" s="55"/>
      <c r="F21" s="30">
        <v>5000</v>
      </c>
      <c r="G21" s="27">
        <v>0</v>
      </c>
      <c r="H21" s="147">
        <f>G21*F21</f>
        <v>0</v>
      </c>
      <c r="I21" s="148"/>
    </row>
    <row r="22" spans="2:9" ht="17.100000000000001" customHeight="1" thickBot="1" x14ac:dyDescent="0.35">
      <c r="B22" s="26" t="s">
        <v>65</v>
      </c>
      <c r="C22" s="53" t="s">
        <v>79</v>
      </c>
      <c r="D22" s="54"/>
      <c r="E22" s="55"/>
      <c r="F22" s="30">
        <v>2500</v>
      </c>
      <c r="G22" s="27">
        <v>0</v>
      </c>
      <c r="H22" s="147">
        <f>G22*F22</f>
        <v>0</v>
      </c>
      <c r="I22" s="148"/>
    </row>
    <row r="23" spans="2:9" ht="17.100000000000001" customHeight="1" thickBot="1" x14ac:dyDescent="0.35">
      <c r="B23" s="26" t="s">
        <v>66</v>
      </c>
      <c r="C23" s="53" t="s">
        <v>80</v>
      </c>
      <c r="D23" s="54"/>
      <c r="E23" s="55"/>
      <c r="F23" s="30">
        <v>1000</v>
      </c>
      <c r="G23" s="27">
        <v>0</v>
      </c>
      <c r="H23" s="147">
        <f>G23*F23</f>
        <v>0</v>
      </c>
      <c r="I23" s="148"/>
    </row>
    <row r="24" spans="2:9" ht="17.100000000000001" customHeight="1" thickBot="1" x14ac:dyDescent="0.35">
      <c r="B24" s="26" t="s">
        <v>67</v>
      </c>
      <c r="C24" s="53" t="s">
        <v>81</v>
      </c>
      <c r="D24" s="54"/>
      <c r="E24" s="55"/>
      <c r="F24" s="30">
        <v>500</v>
      </c>
      <c r="G24" s="27">
        <v>0</v>
      </c>
      <c r="H24" s="147">
        <f>G24*F24</f>
        <v>0</v>
      </c>
      <c r="I24" s="148"/>
    </row>
    <row r="25" spans="2:9" ht="17.100000000000001" customHeight="1" thickBot="1" x14ac:dyDescent="0.35">
      <c r="B25" s="26" t="s">
        <v>68</v>
      </c>
      <c r="C25" s="53" t="s">
        <v>82</v>
      </c>
      <c r="D25" s="54"/>
      <c r="E25" s="55"/>
      <c r="F25" s="30">
        <v>500</v>
      </c>
      <c r="G25" s="27">
        <v>0</v>
      </c>
      <c r="H25" s="147">
        <f>G25*F25</f>
        <v>0</v>
      </c>
      <c r="I25" s="148"/>
    </row>
    <row r="26" spans="2:9" ht="17.100000000000001" customHeight="1" thickBot="1" x14ac:dyDescent="0.35">
      <c r="B26" s="26" t="s">
        <v>69</v>
      </c>
      <c r="C26" s="53" t="s">
        <v>83</v>
      </c>
      <c r="D26" s="54"/>
      <c r="E26" s="55"/>
      <c r="F26" s="30">
        <v>5000</v>
      </c>
      <c r="G26" s="27">
        <v>0</v>
      </c>
      <c r="H26" s="147">
        <f>G26*F26</f>
        <v>0</v>
      </c>
      <c r="I26" s="148"/>
    </row>
    <row r="27" spans="2:9" ht="17.100000000000001" customHeight="1" thickBot="1" x14ac:dyDescent="0.35">
      <c r="B27" s="26" t="s">
        <v>70</v>
      </c>
      <c r="C27" s="53" t="s">
        <v>84</v>
      </c>
      <c r="D27" s="54"/>
      <c r="E27" s="55"/>
      <c r="F27" s="30">
        <v>3000</v>
      </c>
      <c r="G27" s="27">
        <v>0</v>
      </c>
      <c r="H27" s="147">
        <f>G27*F27</f>
        <v>0</v>
      </c>
      <c r="I27" s="148"/>
    </row>
    <row r="28" spans="2:9" ht="17.100000000000001" customHeight="1" thickBot="1" x14ac:dyDescent="0.35">
      <c r="B28" s="26" t="s">
        <v>71</v>
      </c>
      <c r="C28" s="53" t="s">
        <v>85</v>
      </c>
      <c r="D28" s="54"/>
      <c r="E28" s="55"/>
      <c r="F28" s="30">
        <v>15000</v>
      </c>
      <c r="G28" s="27">
        <v>0</v>
      </c>
      <c r="H28" s="147">
        <f>G28*F28</f>
        <v>0</v>
      </c>
      <c r="I28" s="148"/>
    </row>
    <row r="29" spans="2:9" ht="17.100000000000001" customHeight="1" thickBot="1" x14ac:dyDescent="0.35">
      <c r="B29" s="26" t="s">
        <v>72</v>
      </c>
      <c r="C29" s="53" t="s">
        <v>86</v>
      </c>
      <c r="D29" s="54"/>
      <c r="E29" s="55"/>
      <c r="F29" s="30">
        <v>10000</v>
      </c>
      <c r="G29" s="27">
        <v>0</v>
      </c>
      <c r="H29" s="147">
        <f>G29*F29</f>
        <v>0</v>
      </c>
      <c r="I29" s="148"/>
    </row>
    <row r="30" spans="2:9" ht="17.100000000000001" customHeight="1" thickBot="1" x14ac:dyDescent="0.35">
      <c r="B30" s="26" t="s">
        <v>73</v>
      </c>
      <c r="C30" s="53" t="s">
        <v>87</v>
      </c>
      <c r="D30" s="54"/>
      <c r="E30" s="55"/>
      <c r="F30" s="30">
        <v>3000</v>
      </c>
      <c r="G30" s="27">
        <v>0</v>
      </c>
      <c r="H30" s="147">
        <f>G30*F30</f>
        <v>0</v>
      </c>
      <c r="I30" s="148"/>
    </row>
    <row r="31" spans="2:9" ht="31.5" customHeight="1" thickBot="1" x14ac:dyDescent="0.35">
      <c r="B31" s="26" t="s">
        <v>74</v>
      </c>
      <c r="C31" s="56" t="s">
        <v>88</v>
      </c>
      <c r="D31" s="57"/>
      <c r="E31" s="58"/>
      <c r="F31" s="31">
        <v>1000</v>
      </c>
      <c r="G31" s="27">
        <v>0</v>
      </c>
      <c r="H31" s="147">
        <f>G31*F31</f>
        <v>0</v>
      </c>
      <c r="I31" s="148"/>
    </row>
    <row r="32" spans="2:9" ht="18.899999999999999" customHeight="1" thickBot="1" x14ac:dyDescent="0.35">
      <c r="B32" s="26" t="s">
        <v>75</v>
      </c>
      <c r="C32" s="53" t="s">
        <v>89</v>
      </c>
      <c r="D32" s="54"/>
      <c r="E32" s="55"/>
      <c r="F32" s="28">
        <v>2000</v>
      </c>
      <c r="G32" s="27">
        <v>0</v>
      </c>
      <c r="H32" s="149">
        <f>G32*F32</f>
        <v>0</v>
      </c>
      <c r="I32" s="150"/>
    </row>
    <row r="33" spans="2:9" ht="30.9" customHeight="1" thickBot="1" x14ac:dyDescent="0.35">
      <c r="B33" s="84" t="s">
        <v>47</v>
      </c>
      <c r="C33" s="85"/>
      <c r="D33" s="85"/>
      <c r="E33" s="85"/>
      <c r="F33" s="85"/>
      <c r="G33" s="85"/>
      <c r="H33" s="85"/>
      <c r="I33" s="25">
        <f>SUM(I20:I32)</f>
        <v>0</v>
      </c>
    </row>
    <row r="34" spans="2:9" ht="15.9" customHeight="1" thickBot="1" x14ac:dyDescent="0.35">
      <c r="B34" s="21" t="s">
        <v>10</v>
      </c>
      <c r="C34" s="22"/>
      <c r="D34" s="22"/>
      <c r="E34" s="22"/>
      <c r="F34" s="86" t="str">
        <f>IF(E18=100,"Toto je jediné kritérium a prepočet na body sa preto neuplatňuje",IF(B18="čím menej, tým lepšie",(E18*(H18-I33)/(H18-F18)),(E18*(I33-F18)/(H18-F18))))</f>
        <v>Toto je jediné kritérium a prepočet na body sa preto neuplatňuje</v>
      </c>
      <c r="G34" s="87"/>
      <c r="H34" s="87"/>
      <c r="I34" s="88"/>
    </row>
    <row r="35" spans="2:9" ht="15" customHeight="1" thickBot="1" x14ac:dyDescent="0.35">
      <c r="B35" s="80"/>
      <c r="C35" s="81"/>
      <c r="D35" s="81"/>
      <c r="E35" s="81"/>
      <c r="F35" s="81"/>
      <c r="G35" s="81"/>
      <c r="H35" s="81"/>
      <c r="I35" s="81"/>
    </row>
    <row r="36" spans="2:9" ht="23.1" customHeight="1" thickBot="1" x14ac:dyDescent="0.35">
      <c r="B36" s="105" t="s">
        <v>39</v>
      </c>
      <c r="C36" s="106"/>
      <c r="D36" s="106"/>
      <c r="E36" s="106"/>
      <c r="F36" s="106"/>
      <c r="G36" s="106"/>
      <c r="H36" s="106"/>
      <c r="I36" s="107"/>
    </row>
    <row r="37" spans="2:9" ht="20.399999999999999" customHeight="1" x14ac:dyDescent="0.3">
      <c r="B37" s="110" t="s">
        <v>92</v>
      </c>
      <c r="C37" s="111"/>
      <c r="D37" s="111"/>
      <c r="E37" s="111"/>
      <c r="F37" s="111"/>
      <c r="G37" s="112"/>
      <c r="H37" s="108" t="s">
        <v>9</v>
      </c>
      <c r="I37" s="109"/>
    </row>
    <row r="38" spans="2:9" s="16" customFormat="1" ht="26.25" customHeight="1" x14ac:dyDescent="0.3">
      <c r="B38" s="146" t="s">
        <v>91</v>
      </c>
      <c r="C38" s="146"/>
      <c r="D38" s="146"/>
      <c r="E38" s="146"/>
      <c r="F38" s="146"/>
      <c r="G38" s="146"/>
      <c r="H38" s="82">
        <f>G28</f>
        <v>0</v>
      </c>
      <c r="I38" s="83"/>
    </row>
    <row r="39" spans="2:9" s="16" customFormat="1" ht="26.25" customHeight="1" x14ac:dyDescent="0.3">
      <c r="B39" s="118" t="s">
        <v>93</v>
      </c>
      <c r="C39" s="119"/>
      <c r="D39" s="119"/>
      <c r="E39" s="119"/>
      <c r="F39" s="119"/>
      <c r="G39" s="120"/>
      <c r="H39" s="45"/>
      <c r="I39" s="46"/>
    </row>
    <row r="40" spans="2:9" s="16" customFormat="1" ht="26.25" customHeight="1" x14ac:dyDescent="0.3">
      <c r="B40" s="113" t="s">
        <v>94</v>
      </c>
      <c r="C40" s="114"/>
      <c r="D40" s="114"/>
      <c r="E40" s="114"/>
      <c r="F40" s="114"/>
      <c r="G40" s="115"/>
      <c r="H40" s="116">
        <f>G32</f>
        <v>0</v>
      </c>
      <c r="I40" s="117"/>
    </row>
    <row r="41" spans="2:9" s="16" customFormat="1" ht="17.100000000000001" customHeight="1" x14ac:dyDescent="0.3">
      <c r="B41" s="42" t="s">
        <v>62</v>
      </c>
      <c r="C41" s="24"/>
      <c r="D41" s="24"/>
      <c r="E41" s="24"/>
      <c r="F41" s="24"/>
      <c r="G41" s="23"/>
      <c r="H41" s="23"/>
      <c r="I41" s="23"/>
    </row>
    <row r="42" spans="2:9" ht="15" customHeight="1" thickBot="1" x14ac:dyDescent="0.35">
      <c r="B42" s="44" t="s">
        <v>95</v>
      </c>
      <c r="C42" s="15"/>
      <c r="D42" s="15"/>
      <c r="E42" s="43"/>
      <c r="F42" s="15"/>
    </row>
    <row r="43" spans="2:9" ht="15.6" customHeight="1" x14ac:dyDescent="0.3">
      <c r="B43" s="95" t="s">
        <v>11</v>
      </c>
      <c r="C43" s="96"/>
      <c r="D43" s="97"/>
      <c r="E43" s="101" t="s">
        <v>50</v>
      </c>
      <c r="F43" s="102"/>
      <c r="G43" s="89" t="s">
        <v>12</v>
      </c>
      <c r="H43" s="90"/>
      <c r="I43" s="91"/>
    </row>
    <row r="44" spans="2:9" ht="11.4" customHeight="1" thickBot="1" x14ac:dyDescent="0.35">
      <c r="B44" s="98"/>
      <c r="C44" s="99"/>
      <c r="D44" s="100"/>
      <c r="E44" s="103"/>
      <c r="F44" s="104"/>
      <c r="G44" s="92"/>
      <c r="H44" s="93"/>
      <c r="I44" s="94"/>
    </row>
  </sheetData>
  <mergeCells count="67"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43:I44"/>
    <mergeCell ref="B43:D44"/>
    <mergeCell ref="E43:F44"/>
    <mergeCell ref="B36:I36"/>
    <mergeCell ref="H37:I37"/>
    <mergeCell ref="B37:G37"/>
    <mergeCell ref="B40:G40"/>
    <mergeCell ref="H40:I40"/>
    <mergeCell ref="B39:G39"/>
    <mergeCell ref="C25:E25"/>
    <mergeCell ref="C26:E26"/>
    <mergeCell ref="C27:E27"/>
    <mergeCell ref="C21:E21"/>
    <mergeCell ref="C22:E22"/>
    <mergeCell ref="B38:G38"/>
    <mergeCell ref="B35:I35"/>
    <mergeCell ref="H38:I38"/>
    <mergeCell ref="C28:E28"/>
    <mergeCell ref="C29:E29"/>
    <mergeCell ref="B33:H33"/>
    <mergeCell ref="F34:I34"/>
    <mergeCell ref="H29:I29"/>
    <mergeCell ref="H30:I30"/>
    <mergeCell ref="H31:I31"/>
    <mergeCell ref="H32:I32"/>
    <mergeCell ref="B10:H10"/>
    <mergeCell ref="C20:E20"/>
    <mergeCell ref="C30:E30"/>
    <mergeCell ref="C31:E31"/>
    <mergeCell ref="C32:E32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C23:E23"/>
    <mergeCell ref="C24:E24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4" t="s">
        <v>52</v>
      </c>
    </row>
    <row r="3" spans="2:2" x14ac:dyDescent="0.3">
      <c r="B3" s="35"/>
    </row>
    <row r="4" spans="2:2" x14ac:dyDescent="0.3">
      <c r="B4" s="36" t="s">
        <v>61</v>
      </c>
    </row>
    <row r="5" spans="2:2" x14ac:dyDescent="0.3">
      <c r="B5" s="37"/>
    </row>
    <row r="6" spans="2:2" x14ac:dyDescent="0.3">
      <c r="B6" s="38" t="s">
        <v>14</v>
      </c>
    </row>
    <row r="7" spans="2:2" x14ac:dyDescent="0.3">
      <c r="B7" s="36"/>
    </row>
    <row r="8" spans="2:2" ht="60.75" customHeight="1" x14ac:dyDescent="0.3">
      <c r="B8" s="39" t="s">
        <v>53</v>
      </c>
    </row>
    <row r="9" spans="2:2" x14ac:dyDescent="0.3">
      <c r="B9" s="39"/>
    </row>
    <row r="10" spans="2:2" x14ac:dyDescent="0.3">
      <c r="B10" s="40" t="s">
        <v>54</v>
      </c>
    </row>
    <row r="11" spans="2:2" x14ac:dyDescent="0.3">
      <c r="B11" s="40" t="s">
        <v>55</v>
      </c>
    </row>
    <row r="12" spans="2:2" x14ac:dyDescent="0.3">
      <c r="B12" s="40" t="s">
        <v>56</v>
      </c>
    </row>
    <row r="13" spans="2:2" x14ac:dyDescent="0.3">
      <c r="B13" s="40" t="s">
        <v>57</v>
      </c>
    </row>
    <row r="14" spans="2:2" x14ac:dyDescent="0.3">
      <c r="B14" s="36"/>
    </row>
    <row r="15" spans="2:2" ht="28.8" x14ac:dyDescent="0.3">
      <c r="B15" s="39" t="s">
        <v>58</v>
      </c>
    </row>
    <row r="16" spans="2:2" x14ac:dyDescent="0.3">
      <c r="B16" s="41"/>
    </row>
    <row r="17" spans="2:2" ht="28.8" x14ac:dyDescent="0.3">
      <c r="B17" s="36" t="s">
        <v>59</v>
      </c>
    </row>
    <row r="18" spans="2:2" ht="15" thickBot="1" x14ac:dyDescent="0.35">
      <c r="B18" s="33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A5A0B-F188-4EE4-83CF-287CC0E2A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2024-12-31T14:37:08Z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