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98\Technicke_odd\Hruba\ZŠ Václavské nám+ZŠ Jubilejní park\"/>
    </mc:Choice>
  </mc:AlternateContent>
  <xr:revisionPtr revIDLastSave="0" documentId="13_ncr:1_{BEFA4829-F4A6-46C8-8F6A-6E085CBD35B1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Pol'!$A$1:$U$29</definedName>
    <definedName name="_xlnm.Print_Area" localSheetId="1">Stavba!$A$1:$J$48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F40" i="1"/>
  <c r="G40" i="1"/>
  <c r="H40" i="1"/>
  <c r="I40" i="1"/>
  <c r="J39" i="1" s="1"/>
  <c r="J40" i="1" s="1"/>
  <c r="G38" i="1"/>
  <c r="F38" i="1"/>
  <c r="E24" i="1"/>
  <c r="E26" i="1"/>
  <c r="M8" i="12" l="1"/>
  <c r="Q8" i="12"/>
  <c r="I8" i="12"/>
  <c r="U8" i="12"/>
  <c r="O8" i="12"/>
  <c r="K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<sst xmlns="http://schemas.openxmlformats.org/spreadsheetml/2006/main" count="188" uniqueCount="110">
  <si>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</si>
  <si>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</si>
  <si>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</si>
  <si>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</si>
  <si>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</si>
  <si>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</si>
  <si>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</si>
  <si>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</si>
  <si>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</si>
  <si>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</si>
  <si>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</si>
  <si>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</si>
  <si>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</si>
  <si>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</si>
  <si>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</si>
  <si>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</si>
  <si>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</si>
  <si>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</si>
  <si>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</si>
  <si>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</si>
  <si>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</si>
  <si>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</si>
  <si>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</si>
  <si>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</si>
  <si>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</si>
  <si>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</si>
  <si>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</si>
  <si>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</si>
  <si>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</si>
  <si>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</si>
  <si>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</si>
  <si>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</si>
  <si>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</si>
  <si>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</si>
  <si>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</si>
  <si>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</si>
  <si>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</si>
  <si>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</si>
  <si>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</si>
  <si>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</si>
  <si>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</si>
  <si>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</si>
  <si>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</si>
  <si>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</si>
  <si>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</si>
  <si>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 xml:space="preserve">Montáž otopných těles </t>
  </si>
  <si>
    <t>Základní škola , Znojmo, Václavské náměstí 8, příspěvková organizace</t>
  </si>
  <si>
    <t>Václavské náměstí 133/8</t>
  </si>
  <si>
    <t>Znojmo</t>
  </si>
  <si>
    <t>66902</t>
  </si>
  <si>
    <t>70921211</t>
  </si>
  <si>
    <t>Celkem za stavbu</t>
  </si>
  <si>
    <t>Rekapitulace dílů</t>
  </si>
  <si>
    <t>Typ dílu</t>
  </si>
  <si>
    <t>722</t>
  </si>
  <si>
    <t>Vnitřní vodovod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</si>
  <si>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</si>
  <si>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</si>
  <si>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</si>
  <si>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</si>
  <si>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</si>
  <si>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</si>
  <si>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</si>
  <si>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</si>
  <si>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</si>
  <si>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</si>
  <si>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</si>
  <si>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</si>
  <si>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</si>
  <si>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</si>
  <si>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</si>
  <si>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</si>
  <si>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</si>
  <si>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</si>
  <si>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</si>
  <si>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</si>
  <si>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</si>
  <si>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</si>
  <si>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</si>
  <si>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</si>
  <si>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</si>
  <si>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</si>
  <si>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</si>
  <si>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</si>
  <si>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</si>
  <si>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Lipovice Orion 500/6 článků</t>
  </si>
  <si>
    <t>ks</t>
  </si>
  <si>
    <t>POL1_0</t>
  </si>
  <si>
    <t>Lipovice Orion 500/8 článků</t>
  </si>
  <si>
    <t>Lipovice Orion 500/10 článků</t>
  </si>
  <si>
    <t>Lipovice Orion 500/12 článků</t>
  </si>
  <si>
    <t>Lipovice Orion 500/14 článků</t>
  </si>
  <si>
    <t>montážní sada</t>
  </si>
  <si>
    <t xml:space="preserve">ventil termost.+šroubení uzavíratelné </t>
  </si>
  <si>
    <t>hlavice termostatická Heimeir s přednastavením</t>
  </si>
  <si>
    <t>ruční ovzdušnovák chromový 1/2"</t>
  </si>
  <si>
    <t xml:space="preserve"> tvarovky CU pájecí, pasta+cín</t>
  </si>
  <si>
    <t>soubor</t>
  </si>
  <si>
    <t>tvarovky mosaz</t>
  </si>
  <si>
    <t>příchytky dvojté</t>
  </si>
  <si>
    <t>roura CU DN15</t>
  </si>
  <si>
    <t>m</t>
  </si>
  <si>
    <t xml:space="preserve"> Stavební práce- zapravení zdí za tělesy+materiál</t>
  </si>
  <si>
    <t xml:space="preserve"> Montáž a demontáž těles + úprava přípojek</t>
  </si>
  <si>
    <t>Předělání těles suterén- litina za stávajicí , plechové-mont. a připojovací materiál</t>
  </si>
  <si>
    <t>pomocný materiál</t>
  </si>
  <si>
    <t>Vypuštění a napuštění ÚT včetně odvzdušnění+ , tlaková zkouška</t>
  </si>
  <si>
    <t>přesun hmot a materiálu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</si>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</sst>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0" fontId="8" fillId="3" borderId="2" xfId="0" applyFont="1" applyFill="1" applyBorder="1"/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4" borderId="38" xfId="0" applyNumberFormat="1" applyFont="1" applyFill="1" applyBorder="1"/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167" t="s">
        <v>39</v>
      </c>
      <c r="B2" s="167"/>
      <c r="C2" s="167"/>
      <c r="D2" s="167"/>
      <c r="E2" s="167"/>
      <c r="F2" s="167"/>
      <c r="G2" s="1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1"/>
  <sheetViews>
    <sheetView showGridLines="0" topLeftCell="B59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36</v>
      </c>
      <c r="B1" s="188" t="s">
        <v>42</v>
      </c>
      <c r="C1" s="189"/>
      <c r="D1" s="189"/>
      <c r="E1" s="189"/>
      <c r="F1" s="189"/>
      <c r="G1" s="189"/>
      <c r="H1" s="189"/>
      <c r="I1" s="189"/>
      <c r="J1" s="190"/>
    </row>
    <row r="2" spans="1:15" ht="23.25" customHeight="1" x14ac:dyDescent="0.2">
      <c r="A2" s="3"/>
      <c r="B2" s="71" t="s">
        <v>40</v>
      </c>
      <c r="C2" s="72"/>
      <c r="D2" s="73"/>
      <c r="E2" s="73" t="s">
        <v>45</v>
      </c>
      <c r="F2" s="74"/>
      <c r="G2" s="74"/>
      <c r="H2" s="74"/>
      <c r="I2" s="74"/>
      <c r="J2" s="75"/>
      <c r="O2" s="1"/>
    </row>
    <row r="3" spans="1:15" ht="23.25" hidden="1" customHeight="1" x14ac:dyDescent="0.2">
      <c r="A3" s="3"/>
      <c r="B3" s="76" t="s">
        <v>43</v>
      </c>
      <c r="C3" s="72"/>
      <c r="D3" s="77"/>
      <c r="E3" s="77"/>
      <c r="F3" s="78"/>
      <c r="G3" s="78"/>
      <c r="H3" s="72"/>
      <c r="I3" s="79"/>
      <c r="J3" s="80"/>
    </row>
    <row r="4" spans="1:15" ht="23.25" hidden="1" customHeight="1" x14ac:dyDescent="0.2">
      <c r="A4" s="3"/>
      <c r="B4" s="81" t="s">
        <v>44</v>
      </c>
      <c r="C4" s="82"/>
      <c r="D4" s="83"/>
      <c r="E4" s="83"/>
      <c r="F4" s="84"/>
      <c r="G4" s="84"/>
      <c r="H4" s="84"/>
      <c r="I4" s="84"/>
      <c r="J4" s="85"/>
    </row>
    <row r="5" spans="1:15" ht="24" customHeight="1" x14ac:dyDescent="0.2">
      <c r="A5" s="3"/>
      <c r="B5" s="40" t="s">
        <v>21</v>
      </c>
      <c r="D5" s="86" t="s">
        <v>46</v>
      </c>
      <c r="E5" s="23"/>
      <c r="F5" s="23"/>
      <c r="G5" s="23"/>
      <c r="H5" s="25" t="s">
        <v>33</v>
      </c>
      <c r="I5" s="86" t="s">
        <v>50</v>
      </c>
      <c r="J5" s="9"/>
    </row>
    <row r="6" spans="1:15" ht="15.75" customHeight="1" x14ac:dyDescent="0.2">
      <c r="A6" s="3"/>
      <c r="B6" s="35"/>
      <c r="C6" s="23"/>
      <c r="D6" s="86" t="s">
        <v>47</v>
      </c>
      <c r="E6" s="23"/>
      <c r="F6" s="23"/>
      <c r="G6" s="23"/>
      <c r="H6" s="25" t="s">
        <v>34</v>
      </c>
      <c r="I6" s="86"/>
      <c r="J6" s="9"/>
    </row>
    <row r="7" spans="1:15" ht="15.75" customHeight="1" x14ac:dyDescent="0.2">
      <c r="A7" s="3"/>
      <c r="B7" s="36"/>
      <c r="C7" s="87" t="s">
        <v>49</v>
      </c>
      <c r="D7" s="70" t="s">
        <v>48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198"/>
      <c r="E11" s="198"/>
      <c r="F11" s="198"/>
      <c r="G11" s="198"/>
      <c r="H11" s="25" t="s">
        <v>33</v>
      </c>
      <c r="I11" s="86"/>
      <c r="J11" s="9"/>
    </row>
    <row r="12" spans="1:15" ht="15.75" customHeight="1" x14ac:dyDescent="0.2">
      <c r="A12" s="3"/>
      <c r="B12" s="35"/>
      <c r="C12" s="23"/>
      <c r="D12" s="201"/>
      <c r="E12" s="201"/>
      <c r="F12" s="201"/>
      <c r="G12" s="201"/>
      <c r="H12" s="25" t="s">
        <v>34</v>
      </c>
      <c r="I12" s="86"/>
      <c r="J12" s="9"/>
    </row>
    <row r="13" spans="1:15" ht="15.75" customHeight="1" x14ac:dyDescent="0.2">
      <c r="A13" s="3"/>
      <c r="B13" s="36"/>
      <c r="C13" s="87"/>
      <c r="D13" s="202"/>
      <c r="E13" s="202"/>
      <c r="F13" s="202"/>
      <c r="G13" s="202"/>
      <c r="H13" s="26"/>
      <c r="I13" s="30"/>
      <c r="J13" s="43"/>
    </row>
    <row r="14" spans="1:15" ht="24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197"/>
      <c r="F15" s="197"/>
      <c r="G15" s="199"/>
      <c r="H15" s="199"/>
      <c r="I15" s="199" t="s">
        <v>28</v>
      </c>
      <c r="J15" s="200"/>
    </row>
    <row r="16" spans="1:15" ht="23.25" customHeight="1" x14ac:dyDescent="0.2">
      <c r="A16" s="127" t="s">
        <v>23</v>
      </c>
      <c r="B16" s="128" t="s">
        <v>23</v>
      </c>
      <c r="C16" s="48"/>
      <c r="D16" s="49"/>
      <c r="E16" s="178"/>
      <c r="F16" s="179"/>
      <c r="G16" s="178"/>
      <c r="H16" s="179"/>
      <c r="I16" s="178">
        <v>0</v>
      </c>
      <c r="J16" s="180"/>
    </row>
    <row r="17" spans="1:10" ht="23.25" customHeight="1" x14ac:dyDescent="0.2">
      <c r="A17" s="127" t="s">
        <v>24</v>
      </c>
      <c r="B17" s="128" t="s">
        <v>24</v>
      </c>
      <c r="C17" s="48"/>
      <c r="D17" s="49"/>
      <c r="E17" s="178"/>
      <c r="F17" s="179"/>
      <c r="G17" s="178"/>
      <c r="H17" s="179"/>
      <c r="I17" s="178"/>
      <c r="J17" s="180"/>
    </row>
    <row r="18" spans="1:10" ht="23.25" customHeight="1" x14ac:dyDescent="0.2">
      <c r="A18" s="127" t="s">
        <v>25</v>
      </c>
      <c r="B18" s="128" t="s">
        <v>25</v>
      </c>
      <c r="C18" s="48"/>
      <c r="D18" s="49"/>
      <c r="E18" s="178"/>
      <c r="F18" s="179"/>
      <c r="G18" s="178"/>
      <c r="H18" s="179"/>
      <c r="I18" s="178"/>
      <c r="J18" s="180"/>
    </row>
    <row r="19" spans="1:10" ht="23.25" customHeight="1" x14ac:dyDescent="0.2">
      <c r="A19" s="127" t="s">
        <v>56</v>
      </c>
      <c r="B19" s="128" t="s">
        <v>26</v>
      </c>
      <c r="C19" s="48"/>
      <c r="D19" s="49"/>
      <c r="E19" s="178"/>
      <c r="F19" s="179"/>
      <c r="G19" s="178"/>
      <c r="H19" s="179"/>
      <c r="I19" s="178"/>
      <c r="J19" s="180"/>
    </row>
    <row r="20" spans="1:10" ht="23.25" customHeight="1" x14ac:dyDescent="0.2">
      <c r="A20" s="127" t="s">
        <v>57</v>
      </c>
      <c r="B20" s="128" t="s">
        <v>27</v>
      </c>
      <c r="C20" s="48"/>
      <c r="D20" s="49"/>
      <c r="E20" s="178"/>
      <c r="F20" s="179"/>
      <c r="G20" s="178"/>
      <c r="H20" s="179"/>
      <c r="I20" s="178"/>
      <c r="J20" s="180"/>
    </row>
    <row r="21" spans="1:10" ht="23.25" customHeight="1" x14ac:dyDescent="0.2">
      <c r="A21" s="3"/>
      <c r="B21" s="64" t="s">
        <v>28</v>
      </c>
      <c r="C21" s="65"/>
      <c r="D21" s="66"/>
      <c r="E21" s="186"/>
      <c r="F21" s="195"/>
      <c r="G21" s="186"/>
      <c r="H21" s="195"/>
      <c r="I21" s="186"/>
      <c r="J21" s="187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12</v>
      </c>
      <c r="F23" s="51" t="s">
        <v>0</v>
      </c>
      <c r="G23" s="184"/>
      <c r="H23" s="185"/>
      <c r="I23" s="185"/>
      <c r="J23" s="52"/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12</v>
      </c>
      <c r="F24" s="51" t="s">
        <v>0</v>
      </c>
      <c r="G24" s="182"/>
      <c r="H24" s="183"/>
      <c r="I24" s="183"/>
      <c r="J24" s="52"/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184"/>
      <c r="H25" s="185"/>
      <c r="I25" s="185"/>
      <c r="J25" s="52"/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191"/>
      <c r="H26" s="192"/>
      <c r="I26" s="192"/>
      <c r="J26" s="46"/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193"/>
      <c r="H27" s="193"/>
      <c r="I27" s="193"/>
      <c r="J27" s="53"/>
    </row>
    <row r="28" spans="1:10" ht="27.75" hidden="1" customHeight="1" thickBot="1" x14ac:dyDescent="0.25">
      <c r="A28" s="3"/>
      <c r="B28" s="106" t="s">
        <v>22</v>
      </c>
      <c r="C28" s="107"/>
      <c r="D28" s="107"/>
      <c r="E28" s="108"/>
      <c r="F28" s="109"/>
      <c r="G28" s="194"/>
      <c r="H28" s="196"/>
      <c r="I28" s="196"/>
      <c r="J28" s="110"/>
    </row>
    <row r="29" spans="1:10" ht="27.75" customHeight="1" thickBot="1" x14ac:dyDescent="0.25">
      <c r="A29" s="3"/>
      <c r="B29" s="106" t="s">
        <v>35</v>
      </c>
      <c r="C29" s="111"/>
      <c r="D29" s="111"/>
      <c r="E29" s="111"/>
      <c r="F29" s="111"/>
      <c r="G29" s="194"/>
      <c r="H29" s="194"/>
      <c r="I29" s="194"/>
      <c r="J29" s="112"/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/>
      <c r="I32" s="33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10" ht="12.75" customHeight="1" x14ac:dyDescent="0.2">
      <c r="A35" s="3"/>
      <c r="B35" s="3"/>
      <c r="D35" s="181" t="s">
        <v>2</v>
      </c>
      <c r="E35" s="181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7" t="s">
        <v>15</v>
      </c>
      <c r="C37" s="2"/>
      <c r="D37" s="2"/>
      <c r="E37" s="2"/>
      <c r="F37" s="98"/>
      <c r="G37" s="98"/>
      <c r="H37" s="98"/>
      <c r="I37" s="98"/>
      <c r="J37" s="2"/>
    </row>
    <row r="38" spans="1:10" ht="25.5" hidden="1" customHeight="1" x14ac:dyDescent="0.2">
      <c r="A38" s="90" t="s">
        <v>37</v>
      </c>
      <c r="B38" s="92" t="s">
        <v>16</v>
      </c>
      <c r="C38" s="93" t="s">
        <v>5</v>
      </c>
      <c r="D38" s="94"/>
      <c r="E38" s="94"/>
      <c r="F38" s="99" t="str">
        <f>B23</f>
        <v>Základ pro sníženou DPH</v>
      </c>
      <c r="G38" s="99" t="str">
        <f>B25</f>
        <v>Základ pro základní DPH</v>
      </c>
      <c r="H38" s="100" t="s">
        <v>17</v>
      </c>
      <c r="I38" s="100" t="s">
        <v>1</v>
      </c>
      <c r="J38" s="95" t="s">
        <v>0</v>
      </c>
    </row>
    <row r="39" spans="1:10" ht="25.5" hidden="1" customHeight="1" x14ac:dyDescent="0.2">
      <c r="A39" s="90">
        <v>1</v>
      </c>
      <c r="B39" s="96"/>
      <c r="C39" s="168"/>
      <c r="D39" s="169"/>
      <c r="E39" s="169"/>
      <c r="F39" s="101">
        <v>0</v>
      </c>
      <c r="G39" s="102">
        <v>998788</v>
      </c>
      <c r="H39" s="103">
        <v>209745</v>
      </c>
      <c r="I39" s="103">
        <v>1208533</v>
      </c>
      <c r="J39" s="97">
        <f>IF(CenaCelkemVypocet=0,"",I39/CenaCelkemVypocet*100)</f>
        <v>100</v>
      </c>
    </row>
    <row r="40" spans="1:10" ht="25.5" hidden="1" customHeight="1" x14ac:dyDescent="0.2">
      <c r="A40" s="90"/>
      <c r="B40" s="170" t="s">
        <v>51</v>
      </c>
      <c r="C40" s="171"/>
      <c r="D40" s="171"/>
      <c r="E40" s="172"/>
      <c r="F40" s="104">
        <f>SUMIF(A39:A39,"=1",F39:F39)</f>
        <v>0</v>
      </c>
      <c r="G40" s="105">
        <f>SUMIF(A39:A39,"=1",G39:G39)</f>
        <v>998788</v>
      </c>
      <c r="H40" s="105">
        <f>SUMIF(A39:A39,"=1",H39:H39)</f>
        <v>209745</v>
      </c>
      <c r="I40" s="105">
        <f>SUMIF(A39:A39,"=1",I39:I39)</f>
        <v>1208533</v>
      </c>
      <c r="J40" s="91">
        <f>SUMIF(A39:A39,"=1",J39:J39)</f>
        <v>100</v>
      </c>
    </row>
    <row r="44" spans="1:10" ht="15.75" x14ac:dyDescent="0.25">
      <c r="B44" s="113" t="s">
        <v>52</v>
      </c>
    </row>
    <row r="46" spans="1:10" ht="25.5" customHeight="1" x14ac:dyDescent="0.2">
      <c r="A46" s="114"/>
      <c r="B46" s="117" t="s">
        <v>16</v>
      </c>
      <c r="C46" s="117" t="s">
        <v>5</v>
      </c>
      <c r="D46" s="118"/>
      <c r="E46" s="118"/>
      <c r="F46" s="121" t="s">
        <v>53</v>
      </c>
      <c r="G46" s="121"/>
      <c r="H46" s="121"/>
      <c r="I46" s="173" t="s">
        <v>28</v>
      </c>
      <c r="J46" s="173"/>
    </row>
    <row r="47" spans="1:10" ht="25.5" customHeight="1" x14ac:dyDescent="0.2">
      <c r="A47" s="115"/>
      <c r="B47" s="123" t="s">
        <v>54</v>
      </c>
      <c r="C47" s="175" t="s">
        <v>55</v>
      </c>
      <c r="D47" s="176"/>
      <c r="E47" s="176"/>
      <c r="F47" s="125" t="s">
        <v>24</v>
      </c>
      <c r="G47" s="124"/>
      <c r="H47" s="124"/>
      <c r="I47" s="174"/>
      <c r="J47" s="174"/>
    </row>
    <row r="48" spans="1:10" ht="25.5" customHeight="1" x14ac:dyDescent="0.2">
      <c r="A48" s="116"/>
      <c r="B48" s="119" t="s">
        <v>1</v>
      </c>
      <c r="C48" s="119"/>
      <c r="D48" s="120"/>
      <c r="E48" s="120"/>
      <c r="F48" s="126"/>
      <c r="G48" s="122"/>
      <c r="H48" s="122"/>
      <c r="I48" s="177"/>
      <c r="J48" s="177"/>
    </row>
    <row r="49" spans="6:10" x14ac:dyDescent="0.2">
      <c r="F49" s="89"/>
      <c r="G49" s="89"/>
      <c r="H49" s="89"/>
      <c r="I49" s="89"/>
      <c r="J49" s="89"/>
    </row>
    <row r="50" spans="6:10" x14ac:dyDescent="0.2">
      <c r="F50" s="89"/>
      <c r="G50" s="89"/>
      <c r="H50" s="89"/>
      <c r="I50" s="89"/>
      <c r="J50" s="89"/>
    </row>
    <row r="51" spans="6:10" x14ac:dyDescent="0.2">
      <c r="F51" s="89"/>
      <c r="G51" s="89"/>
      <c r="H51" s="89"/>
      <c r="I51" s="89"/>
      <c r="J51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9">
    <mergeCell ref="D12:G12"/>
    <mergeCell ref="D13:G13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I48:J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C39:E39"/>
    <mergeCell ref="B40:E40"/>
    <mergeCell ref="I46:J46"/>
    <mergeCell ref="I47:J47"/>
    <mergeCell ref="C47:E4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03" t="s">
        <v>6</v>
      </c>
      <c r="B1" s="203"/>
      <c r="C1" s="204"/>
      <c r="D1" s="203"/>
      <c r="E1" s="203"/>
      <c r="F1" s="203"/>
      <c r="G1" s="203"/>
    </row>
    <row r="2" spans="1:7" ht="24.95" customHeight="1" x14ac:dyDescent="0.2">
      <c r="A2" s="69" t="s">
        <v>41</v>
      </c>
      <c r="B2" s="68"/>
      <c r="C2" s="205"/>
      <c r="D2" s="205"/>
      <c r="E2" s="205"/>
      <c r="F2" s="205"/>
      <c r="G2" s="206"/>
    </row>
    <row r="3" spans="1:7" ht="24.95" hidden="1" customHeight="1" x14ac:dyDescent="0.2">
      <c r="A3" s="69" t="s">
        <v>7</v>
      </c>
      <c r="B3" s="68"/>
      <c r="C3" s="205"/>
      <c r="D3" s="205"/>
      <c r="E3" s="205"/>
      <c r="F3" s="205"/>
      <c r="G3" s="206"/>
    </row>
    <row r="4" spans="1:7" ht="24.95" hidden="1" customHeight="1" x14ac:dyDescent="0.2">
      <c r="A4" s="69" t="s">
        <v>8</v>
      </c>
      <c r="B4" s="68"/>
      <c r="C4" s="205"/>
      <c r="D4" s="205"/>
      <c r="E4" s="205"/>
      <c r="F4" s="205"/>
      <c r="G4" s="20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88" customWidth="1"/>
    <col min="3" max="3" width="38.28515625" style="8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07" t="s">
        <v>6</v>
      </c>
      <c r="B1" s="207"/>
      <c r="C1" s="207"/>
      <c r="D1" s="207"/>
      <c r="E1" s="207"/>
      <c r="F1" s="207"/>
      <c r="G1" s="207"/>
      <c r="AE1" t="s">
        <v>59</v>
      </c>
    </row>
    <row r="2" spans="1:60" ht="24.95" customHeight="1" x14ac:dyDescent="0.2">
      <c r="A2" s="131" t="s">
        <v>58</v>
      </c>
      <c r="B2" s="129"/>
      <c r="C2" s="208" t="s">
        <v>45</v>
      </c>
      <c r="D2" s="209"/>
      <c r="E2" s="209"/>
      <c r="F2" s="209"/>
      <c r="G2" s="210"/>
      <c r="AE2" t="s">
        <v>60</v>
      </c>
    </row>
    <row r="3" spans="1:60" ht="24.95" hidden="1" customHeight="1" x14ac:dyDescent="0.2">
      <c r="A3" s="132" t="s">
        <v>7</v>
      </c>
      <c r="B3" s="130"/>
      <c r="C3" s="211"/>
      <c r="D3" s="211"/>
      <c r="E3" s="211"/>
      <c r="F3" s="211"/>
      <c r="G3" s="212"/>
      <c r="AE3" t="s">
        <v>61</v>
      </c>
    </row>
    <row r="4" spans="1:60" ht="24.95" hidden="1" customHeight="1" x14ac:dyDescent="0.2">
      <c r="A4" s="132" t="s">
        <v>8</v>
      </c>
      <c r="B4" s="130"/>
      <c r="C4" s="213"/>
      <c r="D4" s="211"/>
      <c r="E4" s="211"/>
      <c r="F4" s="211"/>
      <c r="G4" s="212"/>
      <c r="AE4" t="s">
        <v>62</v>
      </c>
    </row>
    <row r="5" spans="1:60" hidden="1" x14ac:dyDescent="0.2">
      <c r="A5" s="133" t="s">
        <v>63</v>
      </c>
      <c r="B5" s="134"/>
      <c r="C5" s="134"/>
      <c r="D5" s="135"/>
      <c r="E5" s="136"/>
      <c r="F5" s="136"/>
      <c r="G5" s="137"/>
      <c r="AE5" t="s">
        <v>64</v>
      </c>
    </row>
    <row r="6" spans="1:60" x14ac:dyDescent="0.2">
      <c r="D6" s="11"/>
    </row>
    <row r="7" spans="1:60" ht="38.25" x14ac:dyDescent="0.2">
      <c r="A7" s="141" t="s">
        <v>65</v>
      </c>
      <c r="B7" s="142" t="s">
        <v>66</v>
      </c>
      <c r="C7" s="142" t="s">
        <v>67</v>
      </c>
      <c r="D7" s="149" t="s">
        <v>68</v>
      </c>
      <c r="E7" s="141" t="s">
        <v>69</v>
      </c>
      <c r="F7" s="138" t="s">
        <v>70</v>
      </c>
      <c r="G7" s="150" t="s">
        <v>28</v>
      </c>
      <c r="H7" s="151" t="s">
        <v>29</v>
      </c>
      <c r="I7" s="151" t="s">
        <v>71</v>
      </c>
      <c r="J7" s="151" t="s">
        <v>30</v>
      </c>
      <c r="K7" s="151" t="s">
        <v>72</v>
      </c>
      <c r="L7" s="151" t="s">
        <v>73</v>
      </c>
      <c r="M7" s="151" t="s">
        <v>74</v>
      </c>
      <c r="N7" s="151" t="s">
        <v>75</v>
      </c>
      <c r="O7" s="151" t="s">
        <v>76</v>
      </c>
      <c r="P7" s="151" t="s">
        <v>77</v>
      </c>
      <c r="Q7" s="151" t="s">
        <v>78</v>
      </c>
      <c r="R7" s="151" t="s">
        <v>79</v>
      </c>
      <c r="S7" s="151" t="s">
        <v>80</v>
      </c>
      <c r="T7" s="151" t="s">
        <v>81</v>
      </c>
      <c r="U7" s="143" t="s">
        <v>82</v>
      </c>
    </row>
    <row r="8" spans="1:60" x14ac:dyDescent="0.2">
      <c r="A8" s="152" t="s">
        <v>83</v>
      </c>
      <c r="B8" s="153" t="s">
        <v>54</v>
      </c>
      <c r="C8" s="154" t="s">
        <v>55</v>
      </c>
      <c r="D8" s="155"/>
      <c r="E8" s="156"/>
      <c r="F8" s="146"/>
      <c r="G8" s="146">
        <f>SUMIF(AE9:AE27,"&lt;&gt;NOR",G9:G27)</f>
        <v>0</v>
      </c>
      <c r="H8" s="146"/>
      <c r="I8" s="146">
        <f>SUM(I9:I27)</f>
        <v>0</v>
      </c>
      <c r="J8" s="146"/>
      <c r="K8" s="146">
        <f>SUM(K9:K27)</f>
        <v>998788</v>
      </c>
      <c r="L8" s="146"/>
      <c r="M8" s="146">
        <f>SUM(M9:M27)</f>
        <v>0</v>
      </c>
      <c r="N8" s="146"/>
      <c r="O8" s="146">
        <f>SUM(O9:O27)</f>
        <v>0</v>
      </c>
      <c r="P8" s="146"/>
      <c r="Q8" s="146">
        <f>SUM(Q9:Q27)</f>
        <v>0</v>
      </c>
      <c r="R8" s="146"/>
      <c r="S8" s="146"/>
      <c r="T8" s="157"/>
      <c r="U8" s="146">
        <f>SUM(U9:U27)</f>
        <v>0</v>
      </c>
      <c r="AE8" t="s">
        <v>84</v>
      </c>
    </row>
    <row r="9" spans="1:60" outlineLevel="1" x14ac:dyDescent="0.2">
      <c r="A9" s="140">
        <v>1</v>
      </c>
      <c r="B9" s="140" t="s">
        <v>54</v>
      </c>
      <c r="C9" s="163" t="s">
        <v>85</v>
      </c>
      <c r="D9" s="144" t="s">
        <v>86</v>
      </c>
      <c r="E9" s="145">
        <v>1</v>
      </c>
      <c r="F9" s="147"/>
      <c r="G9" s="147"/>
      <c r="H9" s="147">
        <v>0</v>
      </c>
      <c r="I9" s="147">
        <f t="shared" ref="I9:I27" si="0">ROUND(E9*H9,2)</f>
        <v>0</v>
      </c>
      <c r="J9" s="147">
        <v>3150</v>
      </c>
      <c r="K9" s="147">
        <f t="shared" ref="K9:K27" si="1">ROUND(E9*J9,2)</f>
        <v>3150</v>
      </c>
      <c r="L9" s="147">
        <v>21</v>
      </c>
      <c r="M9" s="147">
        <f t="shared" ref="M9:M27" si="2">G9*(1+L9/100)</f>
        <v>0</v>
      </c>
      <c r="N9" s="147">
        <v>0</v>
      </c>
      <c r="O9" s="147">
        <f t="shared" ref="O9:O27" si="3">ROUND(E9*N9,2)</f>
        <v>0</v>
      </c>
      <c r="P9" s="147">
        <v>0</v>
      </c>
      <c r="Q9" s="147">
        <f t="shared" ref="Q9:Q27" si="4">ROUND(E9*P9,2)</f>
        <v>0</v>
      </c>
      <c r="R9" s="147"/>
      <c r="S9" s="147"/>
      <c r="T9" s="148">
        <v>0</v>
      </c>
      <c r="U9" s="147">
        <f t="shared" ref="U9:U27" si="5">ROUND(E9*T9,2)</f>
        <v>0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87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>
        <v>2</v>
      </c>
      <c r="B10" s="140" t="s">
        <v>54</v>
      </c>
      <c r="C10" s="163" t="s">
        <v>88</v>
      </c>
      <c r="D10" s="144" t="s">
        <v>86</v>
      </c>
      <c r="E10" s="145">
        <v>5</v>
      </c>
      <c r="F10" s="147"/>
      <c r="G10" s="147"/>
      <c r="H10" s="147">
        <v>0</v>
      </c>
      <c r="I10" s="147">
        <f t="shared" si="0"/>
        <v>0</v>
      </c>
      <c r="J10" s="147">
        <v>4480</v>
      </c>
      <c r="K10" s="147">
        <f t="shared" si="1"/>
        <v>22400</v>
      </c>
      <c r="L10" s="147">
        <v>21</v>
      </c>
      <c r="M10" s="147">
        <f t="shared" si="2"/>
        <v>0</v>
      </c>
      <c r="N10" s="147">
        <v>0</v>
      </c>
      <c r="O10" s="147">
        <f t="shared" si="3"/>
        <v>0</v>
      </c>
      <c r="P10" s="147">
        <v>0</v>
      </c>
      <c r="Q10" s="147">
        <f t="shared" si="4"/>
        <v>0</v>
      </c>
      <c r="R10" s="147"/>
      <c r="S10" s="147"/>
      <c r="T10" s="148">
        <v>0</v>
      </c>
      <c r="U10" s="147">
        <f t="shared" si="5"/>
        <v>0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87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40">
        <v>3</v>
      </c>
      <c r="B11" s="140" t="s">
        <v>54</v>
      </c>
      <c r="C11" s="163" t="s">
        <v>89</v>
      </c>
      <c r="D11" s="144" t="s">
        <v>86</v>
      </c>
      <c r="E11" s="145">
        <v>32</v>
      </c>
      <c r="F11" s="147"/>
      <c r="G11" s="147"/>
      <c r="H11" s="147">
        <v>0</v>
      </c>
      <c r="I11" s="147">
        <f t="shared" si="0"/>
        <v>0</v>
      </c>
      <c r="J11" s="147">
        <v>5480</v>
      </c>
      <c r="K11" s="147">
        <f t="shared" si="1"/>
        <v>175360</v>
      </c>
      <c r="L11" s="147">
        <v>21</v>
      </c>
      <c r="M11" s="147">
        <f t="shared" si="2"/>
        <v>0</v>
      </c>
      <c r="N11" s="147">
        <v>0</v>
      </c>
      <c r="O11" s="147">
        <f t="shared" si="3"/>
        <v>0</v>
      </c>
      <c r="P11" s="147">
        <v>0</v>
      </c>
      <c r="Q11" s="147">
        <f t="shared" si="4"/>
        <v>0</v>
      </c>
      <c r="R11" s="147"/>
      <c r="S11" s="147"/>
      <c r="T11" s="148">
        <v>0</v>
      </c>
      <c r="U11" s="147">
        <f t="shared" si="5"/>
        <v>0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87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>
        <v>4</v>
      </c>
      <c r="B12" s="140" t="s">
        <v>54</v>
      </c>
      <c r="C12" s="163" t="s">
        <v>90</v>
      </c>
      <c r="D12" s="144" t="s">
        <v>86</v>
      </c>
      <c r="E12" s="145">
        <v>22</v>
      </c>
      <c r="F12" s="147"/>
      <c r="G12" s="147"/>
      <c r="H12" s="147">
        <v>0</v>
      </c>
      <c r="I12" s="147">
        <f t="shared" si="0"/>
        <v>0</v>
      </c>
      <c r="J12" s="147">
        <v>6395</v>
      </c>
      <c r="K12" s="147">
        <f t="shared" si="1"/>
        <v>140690</v>
      </c>
      <c r="L12" s="147">
        <v>21</v>
      </c>
      <c r="M12" s="147">
        <f t="shared" si="2"/>
        <v>0</v>
      </c>
      <c r="N12" s="147">
        <v>0</v>
      </c>
      <c r="O12" s="147">
        <f t="shared" si="3"/>
        <v>0</v>
      </c>
      <c r="P12" s="147">
        <v>0</v>
      </c>
      <c r="Q12" s="147">
        <f t="shared" si="4"/>
        <v>0</v>
      </c>
      <c r="R12" s="147"/>
      <c r="S12" s="147"/>
      <c r="T12" s="148">
        <v>0</v>
      </c>
      <c r="U12" s="147">
        <f t="shared" si="5"/>
        <v>0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87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>
        <v>5</v>
      </c>
      <c r="B13" s="140" t="s">
        <v>54</v>
      </c>
      <c r="C13" s="163" t="s">
        <v>91</v>
      </c>
      <c r="D13" s="144" t="s">
        <v>86</v>
      </c>
      <c r="E13" s="145">
        <v>2</v>
      </c>
      <c r="F13" s="147"/>
      <c r="G13" s="147"/>
      <c r="H13" s="147">
        <v>0</v>
      </c>
      <c r="I13" s="147">
        <f t="shared" si="0"/>
        <v>0</v>
      </c>
      <c r="J13" s="147">
        <v>7390</v>
      </c>
      <c r="K13" s="147">
        <f t="shared" si="1"/>
        <v>14780</v>
      </c>
      <c r="L13" s="147">
        <v>21</v>
      </c>
      <c r="M13" s="147">
        <f t="shared" si="2"/>
        <v>0</v>
      </c>
      <c r="N13" s="147">
        <v>0</v>
      </c>
      <c r="O13" s="147">
        <f t="shared" si="3"/>
        <v>0</v>
      </c>
      <c r="P13" s="147">
        <v>0</v>
      </c>
      <c r="Q13" s="147">
        <f t="shared" si="4"/>
        <v>0</v>
      </c>
      <c r="R13" s="147"/>
      <c r="S13" s="147"/>
      <c r="T13" s="148">
        <v>0</v>
      </c>
      <c r="U13" s="147">
        <f t="shared" si="5"/>
        <v>0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87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>
        <v>6</v>
      </c>
      <c r="B14" s="140" t="s">
        <v>54</v>
      </c>
      <c r="C14" s="163" t="s">
        <v>92</v>
      </c>
      <c r="D14" s="144" t="s">
        <v>86</v>
      </c>
      <c r="E14" s="145">
        <v>62</v>
      </c>
      <c r="F14" s="147"/>
      <c r="G14" s="147"/>
      <c r="H14" s="147">
        <v>0</v>
      </c>
      <c r="I14" s="147">
        <f t="shared" si="0"/>
        <v>0</v>
      </c>
      <c r="J14" s="147">
        <v>589</v>
      </c>
      <c r="K14" s="147">
        <f t="shared" si="1"/>
        <v>36518</v>
      </c>
      <c r="L14" s="147">
        <v>21</v>
      </c>
      <c r="M14" s="147">
        <f t="shared" si="2"/>
        <v>0</v>
      </c>
      <c r="N14" s="147">
        <v>0</v>
      </c>
      <c r="O14" s="147">
        <f t="shared" si="3"/>
        <v>0</v>
      </c>
      <c r="P14" s="147">
        <v>0</v>
      </c>
      <c r="Q14" s="147">
        <f t="shared" si="4"/>
        <v>0</v>
      </c>
      <c r="R14" s="147"/>
      <c r="S14" s="147"/>
      <c r="T14" s="148">
        <v>0</v>
      </c>
      <c r="U14" s="147">
        <f t="shared" si="5"/>
        <v>0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87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 x14ac:dyDescent="0.2">
      <c r="A15" s="140">
        <v>7</v>
      </c>
      <c r="B15" s="140" t="s">
        <v>54</v>
      </c>
      <c r="C15" s="163" t="s">
        <v>93</v>
      </c>
      <c r="D15" s="144" t="s">
        <v>86</v>
      </c>
      <c r="E15" s="145">
        <v>62</v>
      </c>
      <c r="F15" s="147"/>
      <c r="G15" s="147"/>
      <c r="H15" s="147">
        <v>0</v>
      </c>
      <c r="I15" s="147">
        <f t="shared" si="0"/>
        <v>0</v>
      </c>
      <c r="J15" s="147">
        <v>596</v>
      </c>
      <c r="K15" s="147">
        <f t="shared" si="1"/>
        <v>36952</v>
      </c>
      <c r="L15" s="147">
        <v>21</v>
      </c>
      <c r="M15" s="147">
        <f t="shared" si="2"/>
        <v>0</v>
      </c>
      <c r="N15" s="147">
        <v>0</v>
      </c>
      <c r="O15" s="147">
        <f t="shared" si="3"/>
        <v>0</v>
      </c>
      <c r="P15" s="147">
        <v>0</v>
      </c>
      <c r="Q15" s="147">
        <f t="shared" si="4"/>
        <v>0</v>
      </c>
      <c r="R15" s="147"/>
      <c r="S15" s="147"/>
      <c r="T15" s="148">
        <v>0</v>
      </c>
      <c r="U15" s="147">
        <f t="shared" si="5"/>
        <v>0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87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">
      <c r="A16" s="140">
        <v>8</v>
      </c>
      <c r="B16" s="140" t="s">
        <v>54</v>
      </c>
      <c r="C16" s="163" t="s">
        <v>94</v>
      </c>
      <c r="D16" s="144" t="s">
        <v>86</v>
      </c>
      <c r="E16" s="145">
        <v>62</v>
      </c>
      <c r="F16" s="147"/>
      <c r="G16" s="147"/>
      <c r="H16" s="147">
        <v>0</v>
      </c>
      <c r="I16" s="147">
        <f t="shared" si="0"/>
        <v>0</v>
      </c>
      <c r="J16" s="147">
        <v>1080</v>
      </c>
      <c r="K16" s="147">
        <f t="shared" si="1"/>
        <v>66960</v>
      </c>
      <c r="L16" s="147">
        <v>21</v>
      </c>
      <c r="M16" s="147">
        <f t="shared" si="2"/>
        <v>0</v>
      </c>
      <c r="N16" s="147">
        <v>0</v>
      </c>
      <c r="O16" s="147">
        <f t="shared" si="3"/>
        <v>0</v>
      </c>
      <c r="P16" s="147">
        <v>0</v>
      </c>
      <c r="Q16" s="147">
        <f t="shared" si="4"/>
        <v>0</v>
      </c>
      <c r="R16" s="147"/>
      <c r="S16" s="147"/>
      <c r="T16" s="148">
        <v>0</v>
      </c>
      <c r="U16" s="147">
        <f t="shared" si="5"/>
        <v>0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87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>
        <v>9</v>
      </c>
      <c r="B17" s="140" t="s">
        <v>54</v>
      </c>
      <c r="C17" s="163" t="s">
        <v>95</v>
      </c>
      <c r="D17" s="144" t="s">
        <v>86</v>
      </c>
      <c r="E17" s="145">
        <v>62</v>
      </c>
      <c r="F17" s="147"/>
      <c r="G17" s="147"/>
      <c r="H17" s="147">
        <v>0</v>
      </c>
      <c r="I17" s="147">
        <f t="shared" si="0"/>
        <v>0</v>
      </c>
      <c r="J17" s="147">
        <v>72</v>
      </c>
      <c r="K17" s="147">
        <f t="shared" si="1"/>
        <v>4464</v>
      </c>
      <c r="L17" s="147">
        <v>21</v>
      </c>
      <c r="M17" s="147">
        <f t="shared" si="2"/>
        <v>0</v>
      </c>
      <c r="N17" s="147">
        <v>0</v>
      </c>
      <c r="O17" s="147">
        <f t="shared" si="3"/>
        <v>0</v>
      </c>
      <c r="P17" s="147">
        <v>0</v>
      </c>
      <c r="Q17" s="147">
        <f t="shared" si="4"/>
        <v>0</v>
      </c>
      <c r="R17" s="147"/>
      <c r="S17" s="147"/>
      <c r="T17" s="148">
        <v>0</v>
      </c>
      <c r="U17" s="147">
        <f t="shared" si="5"/>
        <v>0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87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40">
        <v>10</v>
      </c>
      <c r="B18" s="140" t="s">
        <v>54</v>
      </c>
      <c r="C18" s="163" t="s">
        <v>96</v>
      </c>
      <c r="D18" s="144" t="s">
        <v>97</v>
      </c>
      <c r="E18" s="145">
        <v>1</v>
      </c>
      <c r="F18" s="147"/>
      <c r="G18" s="147"/>
      <c r="H18" s="147">
        <v>0</v>
      </c>
      <c r="I18" s="147">
        <f t="shared" si="0"/>
        <v>0</v>
      </c>
      <c r="J18" s="147">
        <v>38950</v>
      </c>
      <c r="K18" s="147">
        <f t="shared" si="1"/>
        <v>38950</v>
      </c>
      <c r="L18" s="147">
        <v>21</v>
      </c>
      <c r="M18" s="147">
        <f t="shared" si="2"/>
        <v>0</v>
      </c>
      <c r="N18" s="147">
        <v>0</v>
      </c>
      <c r="O18" s="147">
        <f t="shared" si="3"/>
        <v>0</v>
      </c>
      <c r="P18" s="147">
        <v>0</v>
      </c>
      <c r="Q18" s="147">
        <f t="shared" si="4"/>
        <v>0</v>
      </c>
      <c r="R18" s="147"/>
      <c r="S18" s="147"/>
      <c r="T18" s="148">
        <v>0</v>
      </c>
      <c r="U18" s="147">
        <f t="shared" si="5"/>
        <v>0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87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40">
        <v>11</v>
      </c>
      <c r="B19" s="140" t="s">
        <v>54</v>
      </c>
      <c r="C19" s="163" t="s">
        <v>98</v>
      </c>
      <c r="D19" s="144" t="s">
        <v>97</v>
      </c>
      <c r="E19" s="145">
        <v>1</v>
      </c>
      <c r="F19" s="147"/>
      <c r="G19" s="147"/>
      <c r="H19" s="147">
        <v>0</v>
      </c>
      <c r="I19" s="147">
        <f t="shared" si="0"/>
        <v>0</v>
      </c>
      <c r="J19" s="147">
        <v>2180</v>
      </c>
      <c r="K19" s="147">
        <f t="shared" si="1"/>
        <v>2180</v>
      </c>
      <c r="L19" s="147">
        <v>21</v>
      </c>
      <c r="M19" s="147">
        <f t="shared" si="2"/>
        <v>0</v>
      </c>
      <c r="N19" s="147">
        <v>0</v>
      </c>
      <c r="O19" s="147">
        <f t="shared" si="3"/>
        <v>0</v>
      </c>
      <c r="P19" s="147">
        <v>0</v>
      </c>
      <c r="Q19" s="147">
        <f t="shared" si="4"/>
        <v>0</v>
      </c>
      <c r="R19" s="147"/>
      <c r="S19" s="147"/>
      <c r="T19" s="148">
        <v>0</v>
      </c>
      <c r="U19" s="147">
        <f t="shared" si="5"/>
        <v>0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87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0">
        <v>12</v>
      </c>
      <c r="B20" s="140" t="s">
        <v>54</v>
      </c>
      <c r="C20" s="163" t="s">
        <v>99</v>
      </c>
      <c r="D20" s="144" t="s">
        <v>97</v>
      </c>
      <c r="E20" s="145">
        <v>1</v>
      </c>
      <c r="F20" s="147"/>
      <c r="G20" s="147"/>
      <c r="H20" s="147">
        <v>0</v>
      </c>
      <c r="I20" s="147">
        <f t="shared" si="0"/>
        <v>0</v>
      </c>
      <c r="J20" s="147">
        <v>250</v>
      </c>
      <c r="K20" s="147">
        <f t="shared" si="1"/>
        <v>250</v>
      </c>
      <c r="L20" s="147">
        <v>21</v>
      </c>
      <c r="M20" s="147">
        <f t="shared" si="2"/>
        <v>0</v>
      </c>
      <c r="N20" s="147">
        <v>0</v>
      </c>
      <c r="O20" s="147">
        <f t="shared" si="3"/>
        <v>0</v>
      </c>
      <c r="P20" s="147">
        <v>0</v>
      </c>
      <c r="Q20" s="147">
        <f t="shared" si="4"/>
        <v>0</v>
      </c>
      <c r="R20" s="147"/>
      <c r="S20" s="147"/>
      <c r="T20" s="148">
        <v>0</v>
      </c>
      <c r="U20" s="147">
        <f t="shared" si="5"/>
        <v>0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87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>
        <v>13</v>
      </c>
      <c r="B21" s="140" t="s">
        <v>54</v>
      </c>
      <c r="C21" s="163" t="s">
        <v>100</v>
      </c>
      <c r="D21" s="144" t="s">
        <v>101</v>
      </c>
      <c r="E21" s="145">
        <v>98</v>
      </c>
      <c r="F21" s="147"/>
      <c r="G21" s="147"/>
      <c r="H21" s="147">
        <v>0</v>
      </c>
      <c r="I21" s="147">
        <f t="shared" si="0"/>
        <v>0</v>
      </c>
      <c r="J21" s="147">
        <v>258</v>
      </c>
      <c r="K21" s="147">
        <f t="shared" si="1"/>
        <v>25284</v>
      </c>
      <c r="L21" s="147">
        <v>21</v>
      </c>
      <c r="M21" s="147">
        <f t="shared" si="2"/>
        <v>0</v>
      </c>
      <c r="N21" s="147">
        <v>0</v>
      </c>
      <c r="O21" s="147">
        <f t="shared" si="3"/>
        <v>0</v>
      </c>
      <c r="P21" s="147">
        <v>0</v>
      </c>
      <c r="Q21" s="147">
        <f t="shared" si="4"/>
        <v>0</v>
      </c>
      <c r="R21" s="147"/>
      <c r="S21" s="147"/>
      <c r="T21" s="148">
        <v>0</v>
      </c>
      <c r="U21" s="147">
        <f t="shared" si="5"/>
        <v>0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87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0">
        <v>14</v>
      </c>
      <c r="B22" s="140" t="s">
        <v>54</v>
      </c>
      <c r="C22" s="163" t="s">
        <v>102</v>
      </c>
      <c r="D22" s="144" t="s">
        <v>86</v>
      </c>
      <c r="E22" s="145">
        <v>1</v>
      </c>
      <c r="F22" s="147"/>
      <c r="G22" s="147"/>
      <c r="H22" s="147">
        <v>0</v>
      </c>
      <c r="I22" s="147">
        <f t="shared" si="0"/>
        <v>0</v>
      </c>
      <c r="J22" s="147">
        <v>65890</v>
      </c>
      <c r="K22" s="147">
        <f t="shared" si="1"/>
        <v>65890</v>
      </c>
      <c r="L22" s="147">
        <v>21</v>
      </c>
      <c r="M22" s="147">
        <f t="shared" si="2"/>
        <v>0</v>
      </c>
      <c r="N22" s="147">
        <v>0</v>
      </c>
      <c r="O22" s="147">
        <f t="shared" si="3"/>
        <v>0</v>
      </c>
      <c r="P22" s="147">
        <v>0</v>
      </c>
      <c r="Q22" s="147">
        <f t="shared" si="4"/>
        <v>0</v>
      </c>
      <c r="R22" s="147"/>
      <c r="S22" s="147"/>
      <c r="T22" s="148">
        <v>0</v>
      </c>
      <c r="U22" s="147">
        <f t="shared" si="5"/>
        <v>0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87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40">
        <v>15</v>
      </c>
      <c r="B23" s="140" t="s">
        <v>54</v>
      </c>
      <c r="C23" s="163" t="s">
        <v>103</v>
      </c>
      <c r="D23" s="144" t="s">
        <v>97</v>
      </c>
      <c r="E23" s="145">
        <v>1</v>
      </c>
      <c r="F23" s="147"/>
      <c r="G23" s="147"/>
      <c r="H23" s="147">
        <v>0</v>
      </c>
      <c r="I23" s="147">
        <f t="shared" si="0"/>
        <v>0</v>
      </c>
      <c r="J23" s="147">
        <v>315860</v>
      </c>
      <c r="K23" s="147">
        <f t="shared" si="1"/>
        <v>315860</v>
      </c>
      <c r="L23" s="147">
        <v>21</v>
      </c>
      <c r="M23" s="147">
        <f t="shared" si="2"/>
        <v>0</v>
      </c>
      <c r="N23" s="147">
        <v>0</v>
      </c>
      <c r="O23" s="147">
        <f t="shared" si="3"/>
        <v>0</v>
      </c>
      <c r="P23" s="147">
        <v>0</v>
      </c>
      <c r="Q23" s="147">
        <f t="shared" si="4"/>
        <v>0</v>
      </c>
      <c r="R23" s="147"/>
      <c r="S23" s="147"/>
      <c r="T23" s="148">
        <v>0</v>
      </c>
      <c r="U23" s="147">
        <f t="shared" si="5"/>
        <v>0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87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ht="22.5" outlineLevel="1" x14ac:dyDescent="0.2">
      <c r="A24" s="140">
        <v>16</v>
      </c>
      <c r="B24" s="140" t="s">
        <v>54</v>
      </c>
      <c r="C24" s="163" t="s">
        <v>104</v>
      </c>
      <c r="D24" s="144" t="s">
        <v>86</v>
      </c>
      <c r="E24" s="145">
        <v>3</v>
      </c>
      <c r="F24" s="147"/>
      <c r="G24" s="147"/>
      <c r="H24" s="147">
        <v>0</v>
      </c>
      <c r="I24" s="147">
        <f t="shared" si="0"/>
        <v>0</v>
      </c>
      <c r="J24" s="147">
        <v>3450</v>
      </c>
      <c r="K24" s="147">
        <f t="shared" si="1"/>
        <v>10350</v>
      </c>
      <c r="L24" s="147">
        <v>21</v>
      </c>
      <c r="M24" s="147">
        <f t="shared" si="2"/>
        <v>0</v>
      </c>
      <c r="N24" s="147">
        <v>0</v>
      </c>
      <c r="O24" s="147">
        <f t="shared" si="3"/>
        <v>0</v>
      </c>
      <c r="P24" s="147">
        <v>0</v>
      </c>
      <c r="Q24" s="147">
        <f t="shared" si="4"/>
        <v>0</v>
      </c>
      <c r="R24" s="147"/>
      <c r="S24" s="147"/>
      <c r="T24" s="148">
        <v>0</v>
      </c>
      <c r="U24" s="147">
        <f t="shared" si="5"/>
        <v>0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87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">
      <c r="A25" s="140">
        <v>17</v>
      </c>
      <c r="B25" s="140" t="s">
        <v>54</v>
      </c>
      <c r="C25" s="163" t="s">
        <v>105</v>
      </c>
      <c r="D25" s="144" t="s">
        <v>86</v>
      </c>
      <c r="E25" s="145">
        <v>1</v>
      </c>
      <c r="F25" s="147"/>
      <c r="G25" s="147"/>
      <c r="H25" s="147">
        <v>0</v>
      </c>
      <c r="I25" s="147">
        <f t="shared" si="0"/>
        <v>0</v>
      </c>
      <c r="J25" s="147">
        <v>8950</v>
      </c>
      <c r="K25" s="147">
        <f t="shared" si="1"/>
        <v>8950</v>
      </c>
      <c r="L25" s="147">
        <v>21</v>
      </c>
      <c r="M25" s="147">
        <f t="shared" si="2"/>
        <v>0</v>
      </c>
      <c r="N25" s="147">
        <v>0</v>
      </c>
      <c r="O25" s="147">
        <f t="shared" si="3"/>
        <v>0</v>
      </c>
      <c r="P25" s="147">
        <v>0</v>
      </c>
      <c r="Q25" s="147">
        <f t="shared" si="4"/>
        <v>0</v>
      </c>
      <c r="R25" s="147"/>
      <c r="S25" s="147"/>
      <c r="T25" s="148">
        <v>0</v>
      </c>
      <c r="U25" s="147">
        <f t="shared" si="5"/>
        <v>0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87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ht="22.5" outlineLevel="1" x14ac:dyDescent="0.2">
      <c r="A26" s="140">
        <v>18</v>
      </c>
      <c r="B26" s="140" t="s">
        <v>54</v>
      </c>
      <c r="C26" s="163" t="s">
        <v>106</v>
      </c>
      <c r="D26" s="144" t="s">
        <v>86</v>
      </c>
      <c r="E26" s="145">
        <v>1</v>
      </c>
      <c r="F26" s="147"/>
      <c r="G26" s="147"/>
      <c r="H26" s="147">
        <v>0</v>
      </c>
      <c r="I26" s="147">
        <f t="shared" si="0"/>
        <v>0</v>
      </c>
      <c r="J26" s="147">
        <v>20850</v>
      </c>
      <c r="K26" s="147">
        <f t="shared" si="1"/>
        <v>20850</v>
      </c>
      <c r="L26" s="147">
        <v>21</v>
      </c>
      <c r="M26" s="147">
        <f t="shared" si="2"/>
        <v>0</v>
      </c>
      <c r="N26" s="147">
        <v>0</v>
      </c>
      <c r="O26" s="147">
        <f t="shared" si="3"/>
        <v>0</v>
      </c>
      <c r="P26" s="147">
        <v>0</v>
      </c>
      <c r="Q26" s="147">
        <f t="shared" si="4"/>
        <v>0</v>
      </c>
      <c r="R26" s="147"/>
      <c r="S26" s="147"/>
      <c r="T26" s="148">
        <v>0</v>
      </c>
      <c r="U26" s="147">
        <f t="shared" si="5"/>
        <v>0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87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">
      <c r="A27" s="158">
        <v>19</v>
      </c>
      <c r="B27" s="158" t="s">
        <v>54</v>
      </c>
      <c r="C27" s="164" t="s">
        <v>107</v>
      </c>
      <c r="D27" s="159" t="s">
        <v>86</v>
      </c>
      <c r="E27" s="160">
        <v>1</v>
      </c>
      <c r="F27" s="161"/>
      <c r="G27" s="161"/>
      <c r="H27" s="161">
        <v>0</v>
      </c>
      <c r="I27" s="161">
        <f t="shared" si="0"/>
        <v>0</v>
      </c>
      <c r="J27" s="161">
        <v>8950</v>
      </c>
      <c r="K27" s="161">
        <f t="shared" si="1"/>
        <v>8950</v>
      </c>
      <c r="L27" s="161">
        <v>21</v>
      </c>
      <c r="M27" s="161">
        <f t="shared" si="2"/>
        <v>0</v>
      </c>
      <c r="N27" s="161">
        <v>0</v>
      </c>
      <c r="O27" s="161">
        <f t="shared" si="3"/>
        <v>0</v>
      </c>
      <c r="P27" s="161">
        <v>0</v>
      </c>
      <c r="Q27" s="161">
        <f t="shared" si="4"/>
        <v>0</v>
      </c>
      <c r="R27" s="161"/>
      <c r="S27" s="161"/>
      <c r="T27" s="162">
        <v>0</v>
      </c>
      <c r="U27" s="161">
        <f t="shared" si="5"/>
        <v>0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87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x14ac:dyDescent="0.2">
      <c r="A28" s="4"/>
      <c r="B28" s="5" t="s">
        <v>108</v>
      </c>
      <c r="C28" s="165" t="s">
        <v>108</v>
      </c>
      <c r="D28" s="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AC28">
        <v>12</v>
      </c>
      <c r="AD28">
        <v>21</v>
      </c>
    </row>
    <row r="29" spans="1:60" x14ac:dyDescent="0.2">
      <c r="C29" s="166"/>
      <c r="D29" s="11"/>
      <c r="AE29" t="s">
        <v>109</v>
      </c>
    </row>
    <row r="30" spans="1:60" x14ac:dyDescent="0.2">
      <c r="D30" s="11"/>
    </row>
    <row r="31" spans="1:60" x14ac:dyDescent="0.2">
      <c r="D31" s="11"/>
    </row>
    <row r="32" spans="1:60" x14ac:dyDescent="0.2">
      <c r="D32" s="11"/>
    </row>
    <row r="33" spans="4:4" x14ac:dyDescent="0.2">
      <c r="D33" s="11"/>
    </row>
    <row r="34" spans="4:4" x14ac:dyDescent="0.2">
      <c r="D34" s="11"/>
    </row>
    <row r="35" spans="4:4" x14ac:dyDescent="0.2">
      <c r="D35" s="11"/>
    </row>
    <row r="36" spans="4:4" x14ac:dyDescent="0.2">
      <c r="D36" s="11"/>
    </row>
    <row r="37" spans="4:4" x14ac:dyDescent="0.2">
      <c r="D37" s="11"/>
    </row>
    <row r="38" spans="4:4" x14ac:dyDescent="0.2">
      <c r="D38" s="11"/>
    </row>
    <row r="39" spans="4:4" x14ac:dyDescent="0.2">
      <c r="D39" s="11"/>
    </row>
    <row r="40" spans="4:4" x14ac:dyDescent="0.2">
      <c r="D40" s="11"/>
    </row>
    <row r="41" spans="4:4" x14ac:dyDescent="0.2">
      <c r="D41" s="11"/>
    </row>
    <row r="42" spans="4:4" x14ac:dyDescent="0.2">
      <c r="D42" s="11"/>
    </row>
    <row r="43" spans="4:4" x14ac:dyDescent="0.2">
      <c r="D43" s="11"/>
    </row>
    <row r="44" spans="4:4" x14ac:dyDescent="0.2">
      <c r="D44" s="11"/>
    </row>
    <row r="45" spans="4:4" x14ac:dyDescent="0.2">
      <c r="D45" s="11"/>
    </row>
    <row r="46" spans="4:4" x14ac:dyDescent="0.2">
      <c r="D46" s="11"/>
    </row>
    <row r="47" spans="4:4" x14ac:dyDescent="0.2">
      <c r="D47" s="11"/>
    </row>
    <row r="48" spans="4:4" x14ac:dyDescent="0.2">
      <c r="D48" s="11"/>
    </row>
    <row r="49" spans="4:4" x14ac:dyDescent="0.2">
      <c r="D49" s="11"/>
    </row>
    <row r="50" spans="4:4" x14ac:dyDescent="0.2">
      <c r="D50" s="11"/>
    </row>
    <row r="51" spans="4:4" x14ac:dyDescent="0.2">
      <c r="D51" s="11"/>
    </row>
    <row r="52" spans="4:4" x14ac:dyDescent="0.2">
      <c r="D52" s="11"/>
    </row>
    <row r="53" spans="4:4" x14ac:dyDescent="0.2">
      <c r="D53" s="11"/>
    </row>
    <row r="54" spans="4:4" x14ac:dyDescent="0.2">
      <c r="D54" s="11"/>
    </row>
    <row r="55" spans="4:4" x14ac:dyDescent="0.2">
      <c r="D55" s="11"/>
    </row>
    <row r="56" spans="4:4" x14ac:dyDescent="0.2">
      <c r="D56" s="11"/>
    </row>
    <row r="57" spans="4:4" x14ac:dyDescent="0.2">
      <c r="D57" s="11"/>
    </row>
    <row r="58" spans="4:4" x14ac:dyDescent="0.2">
      <c r="D58" s="11"/>
    </row>
    <row r="59" spans="4:4" x14ac:dyDescent="0.2">
      <c r="D59" s="11"/>
    </row>
    <row r="60" spans="4:4" x14ac:dyDescent="0.2">
      <c r="D60" s="11"/>
    </row>
    <row r="61" spans="4:4" x14ac:dyDescent="0.2">
      <c r="D61" s="11"/>
    </row>
    <row r="62" spans="4:4" x14ac:dyDescent="0.2">
      <c r="D62" s="11"/>
    </row>
    <row r="63" spans="4:4" x14ac:dyDescent="0.2">
      <c r="D63" s="11"/>
    </row>
    <row r="64" spans="4:4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sláma stanislav</dc:creator>
  <cp:lastModifiedBy>Jana Hrubá</cp:lastModifiedBy>
  <cp:lastPrinted>2014-02-28T09:52:57Z</cp:lastPrinted>
  <dcterms:created xsi:type="dcterms:W3CDTF">2009-04-08T07:15:50Z</dcterms:created>
  <dcterms:modified xsi:type="dcterms:W3CDTF">2025-01-31T08:20:50Z</dcterms:modified>
</cp:coreProperties>
</file>