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SOUTEŽ\ALEJE 2020\131.VÝZVA NOVOBORSKO\VV KE KONTROLE - vše odemčené_BS\"/>
    </mc:Choice>
  </mc:AlternateContent>
  <bookViews>
    <workbookView xWindow="0" yWindow="0" windowWidth="28800" windowHeight="12435" tabRatio="683"/>
  </bookViews>
  <sheets>
    <sheet name="SOUH.KR.L_2628_26210" sheetId="12" r:id="rId1"/>
    <sheet name="KR.L._2628" sheetId="3" r:id="rId2"/>
    <sheet name="SO2_2628" sheetId="1" r:id="rId3"/>
    <sheet name="SO3_2628" sheetId="4" r:id="rId4"/>
    <sheet name="SO5_2628" sheetId="5" r:id="rId5"/>
    <sheet name="SO6_2628" sheetId="6" r:id="rId6"/>
    <sheet name="KR.L._26210" sheetId="7" r:id="rId7"/>
    <sheet name="SO2_26210" sheetId="8" r:id="rId8"/>
    <sheet name="SO3_26210" sheetId="9" r:id="rId9"/>
    <sheet name="SO5_26210" sheetId="10" r:id="rId10"/>
    <sheet name="SO6_26210" sheetId="11" r:id="rId11"/>
  </sheets>
  <definedNames>
    <definedName name="_xlnm._FilterDatabase" localSheetId="2" hidden="1">SO2_2628!$A$7:$S$167</definedName>
    <definedName name="_xlnm._FilterDatabase" localSheetId="3" hidden="1">SO3_2628!$A$6:$E$16</definedName>
    <definedName name="_xlnm._FilterDatabase" localSheetId="4" hidden="1">SO5_2628!$A$6:$D$13</definedName>
    <definedName name="_xlnm.Print_Titles" localSheetId="2">SO2_2628!$1:$6</definedName>
    <definedName name="_xlnm.Print_Area" localSheetId="2">SO2_2628!$A$1:$S$180</definedName>
    <definedName name="_xlnm.Print_Area" localSheetId="3">SO3_2628!$A$1:$G$21</definedName>
    <definedName name="_xlnm.Print_Area" localSheetId="4">SO5_2628!$A$1:$F$30</definedName>
  </definedNames>
  <calcPr calcId="152511"/>
</workbook>
</file>

<file path=xl/calcChain.xml><?xml version="1.0" encoding="utf-8"?>
<calcChain xmlns="http://schemas.openxmlformats.org/spreadsheetml/2006/main">
  <c r="D17" i="5" l="1"/>
  <c r="F18" i="4" l="1"/>
  <c r="F15" i="9"/>
  <c r="E8" i="11" l="1"/>
  <c r="E16" i="11" s="1"/>
  <c r="F9" i="10"/>
  <c r="F16" i="10" s="1"/>
  <c r="E8" i="10"/>
  <c r="E16" i="10" s="1"/>
  <c r="E18" i="10" s="1"/>
  <c r="C21" i="7" s="1"/>
  <c r="G8" i="9"/>
  <c r="G7" i="9"/>
  <c r="G15" i="9" s="1"/>
  <c r="C17" i="7" s="1"/>
  <c r="N187" i="8"/>
  <c r="P180" i="8"/>
  <c r="P179" i="8"/>
  <c r="P178" i="8"/>
  <c r="P177" i="8"/>
  <c r="P176" i="8"/>
  <c r="P175" i="8"/>
  <c r="P174" i="8"/>
  <c r="P173" i="8"/>
  <c r="P172" i="8"/>
  <c r="O171" i="8"/>
  <c r="P170" i="8"/>
  <c r="P169" i="8"/>
  <c r="O168" i="8"/>
  <c r="P167" i="8"/>
  <c r="P166" i="8"/>
  <c r="P165" i="8"/>
  <c r="P164" i="8"/>
  <c r="P163" i="8"/>
  <c r="O162" i="8"/>
  <c r="P161" i="8"/>
  <c r="P160" i="8"/>
  <c r="P159" i="8"/>
  <c r="P158" i="8"/>
  <c r="P157" i="8"/>
  <c r="P156" i="8"/>
  <c r="P155" i="8"/>
  <c r="P154" i="8"/>
  <c r="P153" i="8"/>
  <c r="P152" i="8"/>
  <c r="P151" i="8"/>
  <c r="P150" i="8"/>
  <c r="P149" i="8"/>
  <c r="P148" i="8"/>
  <c r="P147" i="8"/>
  <c r="P146" i="8"/>
  <c r="P145" i="8"/>
  <c r="O144" i="8"/>
  <c r="O143" i="8"/>
  <c r="P142" i="8"/>
  <c r="P141" i="8"/>
  <c r="P140" i="8"/>
  <c r="P139" i="8"/>
  <c r="P138" i="8"/>
  <c r="P137" i="8"/>
  <c r="P136" i="8"/>
  <c r="P135" i="8"/>
  <c r="P134" i="8"/>
  <c r="P133" i="8"/>
  <c r="P132" i="8"/>
  <c r="P131" i="8"/>
  <c r="P130" i="8"/>
  <c r="P129" i="8"/>
  <c r="P128" i="8"/>
  <c r="P127" i="8"/>
  <c r="P126" i="8"/>
  <c r="P125" i="8"/>
  <c r="P124" i="8"/>
  <c r="P123" i="8"/>
  <c r="P122" i="8"/>
  <c r="P121" i="8"/>
  <c r="P120" i="8"/>
  <c r="P119" i="8"/>
  <c r="P118" i="8"/>
  <c r="P117" i="8"/>
  <c r="P116" i="8"/>
  <c r="P115" i="8"/>
  <c r="P114" i="8"/>
  <c r="P113" i="8"/>
  <c r="P112" i="8"/>
  <c r="P111" i="8"/>
  <c r="P110" i="8"/>
  <c r="P109" i="8"/>
  <c r="P108" i="8"/>
  <c r="P107" i="8"/>
  <c r="P106" i="8"/>
  <c r="P105" i="8"/>
  <c r="P104" i="8"/>
  <c r="P103" i="8"/>
  <c r="P102" i="8"/>
  <c r="P101" i="8"/>
  <c r="P100" i="8"/>
  <c r="P99" i="8"/>
  <c r="P98" i="8"/>
  <c r="P97" i="8"/>
  <c r="P96" i="8"/>
  <c r="O95" i="8"/>
  <c r="P94" i="8"/>
  <c r="P93" i="8"/>
  <c r="P92" i="8"/>
  <c r="P91" i="8"/>
  <c r="P90" i="8"/>
  <c r="P89" i="8"/>
  <c r="P88" i="8"/>
  <c r="P87" i="8"/>
  <c r="P86" i="8"/>
  <c r="P85" i="8"/>
  <c r="P84" i="8"/>
  <c r="P83" i="8"/>
  <c r="P82" i="8"/>
  <c r="P81" i="8"/>
  <c r="P80" i="8"/>
  <c r="P79" i="8"/>
  <c r="P78" i="8"/>
  <c r="P77" i="8"/>
  <c r="P76" i="8"/>
  <c r="P75" i="8"/>
  <c r="P74" i="8"/>
  <c r="P73" i="8"/>
  <c r="P72" i="8"/>
  <c r="P71" i="8"/>
  <c r="P70" i="8"/>
  <c r="P69" i="8"/>
  <c r="P68" i="8"/>
  <c r="P67" i="8"/>
  <c r="P66" i="8"/>
  <c r="P65" i="8"/>
  <c r="P64" i="8"/>
  <c r="P63" i="8"/>
  <c r="P62" i="8"/>
  <c r="P61" i="8"/>
  <c r="P60" i="8"/>
  <c r="P59" i="8"/>
  <c r="P58" i="8"/>
  <c r="P57" i="8"/>
  <c r="P56" i="8"/>
  <c r="P55" i="8"/>
  <c r="P54" i="8"/>
  <c r="P53" i="8"/>
  <c r="P52" i="8"/>
  <c r="P51" i="8"/>
  <c r="P50" i="8"/>
  <c r="P49" i="8"/>
  <c r="P48" i="8"/>
  <c r="P47" i="8"/>
  <c r="P46" i="8"/>
  <c r="P45" i="8"/>
  <c r="P44" i="8"/>
  <c r="P43" i="8"/>
  <c r="P42" i="8"/>
  <c r="P41" i="8"/>
  <c r="P40" i="8"/>
  <c r="P39" i="8"/>
  <c r="P38" i="8"/>
  <c r="P37" i="8"/>
  <c r="P36" i="8"/>
  <c r="P35" i="8"/>
  <c r="P34" i="8"/>
  <c r="P33" i="8"/>
  <c r="P32" i="8"/>
  <c r="P31" i="8"/>
  <c r="P30" i="8"/>
  <c r="P29" i="8"/>
  <c r="P28" i="8"/>
  <c r="P27" i="8"/>
  <c r="P26" i="8"/>
  <c r="P25" i="8"/>
  <c r="P24" i="8"/>
  <c r="P23" i="8"/>
  <c r="P22" i="8"/>
  <c r="P21" i="8"/>
  <c r="P20" i="8"/>
  <c r="P19" i="8"/>
  <c r="P18" i="8"/>
  <c r="P17" i="8"/>
  <c r="P16" i="8"/>
  <c r="P15" i="8"/>
  <c r="P14" i="8"/>
  <c r="P13" i="8"/>
  <c r="P12" i="8"/>
  <c r="P11" i="8"/>
  <c r="P10" i="8"/>
  <c r="P9" i="8"/>
  <c r="P8" i="8"/>
  <c r="P187" i="8" s="1"/>
  <c r="C14" i="7" s="1"/>
  <c r="O187" i="8" l="1"/>
  <c r="C15" i="7" s="1"/>
  <c r="C22" i="7"/>
  <c r="C25" i="7"/>
  <c r="O189" i="8" l="1"/>
  <c r="C12" i="7" s="1"/>
  <c r="C29" i="7"/>
  <c r="C30" i="7" s="1"/>
  <c r="C19" i="7"/>
  <c r="C26" i="7"/>
  <c r="C27" i="7"/>
  <c r="C33" i="7" l="1"/>
  <c r="C31" i="7"/>
  <c r="C34" i="7"/>
  <c r="C35" i="7"/>
  <c r="F9" i="5"/>
  <c r="Q167" i="1"/>
  <c r="S140" i="1"/>
  <c r="S141" i="1"/>
  <c r="S142" i="1"/>
  <c r="S143" i="1"/>
  <c r="S144" i="1"/>
  <c r="S145" i="1"/>
  <c r="S146" i="1"/>
  <c r="S147" i="1"/>
  <c r="S148" i="1"/>
  <c r="S149" i="1"/>
  <c r="S150" i="1"/>
  <c r="S151" i="1"/>
  <c r="S152" i="1"/>
  <c r="S153" i="1"/>
  <c r="S154" i="1"/>
  <c r="S155" i="1"/>
  <c r="S156" i="1"/>
  <c r="S157" i="1"/>
  <c r="S158" i="1"/>
  <c r="S159" i="1"/>
  <c r="S160" i="1"/>
  <c r="S139" i="1"/>
  <c r="S133" i="1"/>
  <c r="S134" i="1"/>
  <c r="S135" i="1"/>
  <c r="S136" i="1"/>
  <c r="S137" i="1"/>
  <c r="S132" i="1"/>
  <c r="S130" i="1"/>
  <c r="S129" i="1"/>
  <c r="S99" i="1"/>
  <c r="S100" i="1"/>
  <c r="S101" i="1"/>
  <c r="S102" i="1"/>
  <c r="S103" i="1"/>
  <c r="S104" i="1"/>
  <c r="S105" i="1"/>
  <c r="S106" i="1"/>
  <c r="S107" i="1"/>
  <c r="S108" i="1"/>
  <c r="S109" i="1"/>
  <c r="S110" i="1"/>
  <c r="S111" i="1"/>
  <c r="S112" i="1"/>
  <c r="S113" i="1"/>
  <c r="S114" i="1"/>
  <c r="S115" i="1"/>
  <c r="S116" i="1"/>
  <c r="S117" i="1"/>
  <c r="S118" i="1"/>
  <c r="S119" i="1"/>
  <c r="S120" i="1"/>
  <c r="S121" i="1"/>
  <c r="S122" i="1"/>
  <c r="S123" i="1"/>
  <c r="S124" i="1"/>
  <c r="S125" i="1"/>
  <c r="S126" i="1"/>
  <c r="S98" i="1"/>
  <c r="S65" i="1"/>
  <c r="S66" i="1"/>
  <c r="S67" i="1"/>
  <c r="S68" i="1"/>
  <c r="S69" i="1"/>
  <c r="S70" i="1"/>
  <c r="S71" i="1"/>
  <c r="S72" i="1"/>
  <c r="S73" i="1"/>
  <c r="S74" i="1"/>
  <c r="S75" i="1"/>
  <c r="S76" i="1"/>
  <c r="S77" i="1"/>
  <c r="S78" i="1"/>
  <c r="S79" i="1"/>
  <c r="S80" i="1"/>
  <c r="S81" i="1"/>
  <c r="S82" i="1"/>
  <c r="S83" i="1"/>
  <c r="S84" i="1"/>
  <c r="S85" i="1"/>
  <c r="S86" i="1"/>
  <c r="S87" i="1"/>
  <c r="S88" i="1"/>
  <c r="S89" i="1"/>
  <c r="S90" i="1"/>
  <c r="S91" i="1"/>
  <c r="S92" i="1"/>
  <c r="S93" i="1"/>
  <c r="S94" i="1"/>
  <c r="S95" i="1"/>
  <c r="S96" i="1"/>
  <c r="S64" i="1"/>
  <c r="S49" i="1"/>
  <c r="S50" i="1"/>
  <c r="S51" i="1"/>
  <c r="S52" i="1"/>
  <c r="S53" i="1"/>
  <c r="S54" i="1"/>
  <c r="S55" i="1"/>
  <c r="S56" i="1"/>
  <c r="S57" i="1"/>
  <c r="S58" i="1"/>
  <c r="S59" i="1"/>
  <c r="S60" i="1"/>
  <c r="S61" i="1"/>
  <c r="S62" i="1"/>
  <c r="S63" i="1"/>
  <c r="S48" i="1"/>
  <c r="S47" i="1"/>
  <c r="S31" i="1"/>
  <c r="S32" i="1"/>
  <c r="S33" i="1"/>
  <c r="S34" i="1"/>
  <c r="S35" i="1"/>
  <c r="S36" i="1"/>
  <c r="S37" i="1"/>
  <c r="S38" i="1"/>
  <c r="S39" i="1"/>
  <c r="S40" i="1"/>
  <c r="S41" i="1"/>
  <c r="S42" i="1"/>
  <c r="S43" i="1"/>
  <c r="S44" i="1"/>
  <c r="S45" i="1"/>
  <c r="S30" i="1"/>
  <c r="S29" i="1"/>
  <c r="S9" i="1"/>
  <c r="S10" i="1"/>
  <c r="S11" i="1"/>
  <c r="S12" i="1"/>
  <c r="S13" i="1"/>
  <c r="S14" i="1"/>
  <c r="S15" i="1"/>
  <c r="S16" i="1"/>
  <c r="S17" i="1"/>
  <c r="S18" i="1"/>
  <c r="S19" i="1"/>
  <c r="S20" i="1"/>
  <c r="S21" i="1"/>
  <c r="S22" i="1"/>
  <c r="S23" i="1"/>
  <c r="S24" i="1"/>
  <c r="S25" i="1"/>
  <c r="S26" i="1"/>
  <c r="S27" i="1"/>
  <c r="S8" i="1"/>
  <c r="R138" i="1"/>
  <c r="R131" i="1"/>
  <c r="R128" i="1"/>
  <c r="R127" i="1"/>
  <c r="R97" i="1"/>
  <c r="R46" i="1"/>
  <c r="R28" i="1"/>
  <c r="Q169" i="1" l="1"/>
  <c r="E8" i="6"/>
  <c r="E16" i="6" s="1"/>
  <c r="C22" i="3" l="1"/>
  <c r="C22" i="12" s="1"/>
  <c r="R167" i="1"/>
  <c r="C15" i="3" s="1"/>
  <c r="E8" i="5" l="1"/>
  <c r="C29" i="3" l="1"/>
  <c r="C31" i="3" s="1"/>
  <c r="C15" i="12"/>
  <c r="C29" i="12" s="1"/>
  <c r="C31" i="12" s="1"/>
  <c r="G8" i="4"/>
  <c r="G9" i="4"/>
  <c r="G10" i="4"/>
  <c r="G11" i="4"/>
  <c r="G12" i="4"/>
  <c r="G7" i="4"/>
  <c r="C30" i="12" l="1"/>
  <c r="G18" i="4"/>
  <c r="S167" i="1"/>
  <c r="C14" i="3" s="1"/>
  <c r="R169" i="1" l="1"/>
  <c r="C12" i="3" s="1"/>
  <c r="C12" i="12" s="1"/>
  <c r="C17" i="3"/>
  <c r="C17" i="12" s="1"/>
  <c r="C14" i="12" l="1"/>
  <c r="F16" i="5"/>
  <c r="E16" i="5"/>
  <c r="E18" i="5" s="1"/>
  <c r="C21" i="3" s="1"/>
  <c r="C25" i="3" l="1"/>
  <c r="C21" i="12"/>
  <c r="C19" i="3"/>
  <c r="C19" i="12" s="1"/>
  <c r="C33" i="3" l="1"/>
  <c r="C27" i="3"/>
  <c r="C26" i="3"/>
  <c r="C25" i="12"/>
  <c r="C27" i="12" s="1"/>
  <c r="C30" i="3"/>
  <c r="C35" i="3" l="1"/>
  <c r="C26" i="12"/>
  <c r="C33" i="12"/>
  <c r="C34" i="12" l="1"/>
  <c r="C35" i="12"/>
  <c r="C34" i="3"/>
</calcChain>
</file>

<file path=xl/sharedStrings.xml><?xml version="1.0" encoding="utf-8"?>
<sst xmlns="http://schemas.openxmlformats.org/spreadsheetml/2006/main" count="1623" uniqueCount="149">
  <si>
    <t>id_stromu</t>
  </si>
  <si>
    <t>obvod</t>
  </si>
  <si>
    <t>ošetření</t>
  </si>
  <si>
    <t>výška stromu</t>
  </si>
  <si>
    <t>taxon čes.</t>
  </si>
  <si>
    <t>taxon lat.</t>
  </si>
  <si>
    <t>technologie</t>
  </si>
  <si>
    <t>průměr kmene</t>
  </si>
  <si>
    <t>průměr koruny</t>
  </si>
  <si>
    <t>plocha stromu</t>
  </si>
  <si>
    <t>výška nasazení koruny</t>
  </si>
  <si>
    <t>jasan ztepilý</t>
  </si>
  <si>
    <t>Fraxinus excelsior</t>
  </si>
  <si>
    <t>KRYCÍ LIST</t>
  </si>
  <si>
    <t>objekt</t>
  </si>
  <si>
    <t>cena</t>
  </si>
  <si>
    <t>cena celkem vč. DPH</t>
  </si>
  <si>
    <t>zpracoval:</t>
  </si>
  <si>
    <t>druh</t>
  </si>
  <si>
    <t>druh_lat</t>
  </si>
  <si>
    <t>ks</t>
  </si>
  <si>
    <t>CENA CELKEM BEZ DPH</t>
  </si>
  <si>
    <t>pol.</t>
  </si>
  <si>
    <t>péče</t>
  </si>
  <si>
    <t>cena_péče</t>
  </si>
  <si>
    <t>první rok</t>
  </si>
  <si>
    <t>druhý rok</t>
  </si>
  <si>
    <t>Rozvojová péče bude probíhat v rozsahu dle specifikace uvedené v technické zprávě.</t>
  </si>
  <si>
    <t>SO3 - VÝSADBY</t>
  </si>
  <si>
    <t>SO5 - ROZVOJOVÁ PÉČE</t>
  </si>
  <si>
    <t>typ výpěstku</t>
  </si>
  <si>
    <t>cena za jedn.</t>
  </si>
  <si>
    <t>Výsadby budou provedeny v rozsahu a dle postupu uvedeném v projektové dokumnetaci. Položky za provedení práce včetně stabilizace obsahuji věškeré práce definované projektovou dokumentací na provedení výsadeb včetně definované stabilizace, výchovný řez korunky, zálivky atd., včetně veškeré dopravy materiálu a manipulace s ním, uklidu ploch.</t>
  </si>
  <si>
    <t>č.pol.</t>
  </si>
  <si>
    <t>DBH2</t>
  </si>
  <si>
    <t>DBH3</t>
  </si>
  <si>
    <t>lípa srdčitá</t>
  </si>
  <si>
    <t>Tilia cordata</t>
  </si>
  <si>
    <t>javor horský</t>
  </si>
  <si>
    <t>Acer pseudoplatanus</t>
  </si>
  <si>
    <t>javor mléč</t>
  </si>
  <si>
    <t>Acer platanoides</t>
  </si>
  <si>
    <t>DPH 21%</t>
  </si>
  <si>
    <t>SO2 - OŠETŘENÍ</t>
  </si>
  <si>
    <t xml:space="preserve">Ošetření bude provedeno dle specifikace uvedené v projektové dokumentaci a příslušných Standardů. Součástí položky ošetření budou provedeny následně tyto práce a tyto práce jsou součástí kalkulované ceny:
Jednotlivé řezy, Kompletní pořízení materiálu a instalace vazeb, Veškerá doprava a přesuny, Rozřezání silných větví na 1 až 1,5m délky (dle tloušťky kmene tak, aby jednotlivé kusy mohly být manipulovány ručně), nebo do hmotnosti 30 kg a odvoz z lokality, Seštěpkování větví a slabších kmenů pod 7 cm a využito k mulčování kolem stromů a při následné výsadbě, přebytečná hmota bude zlikvidována v souladu s příslušnými právními předpisy, Veškerá případná dopravní značení a zajištění omezení, zajištění bezpečnosti silničního provozu v místech dotčených realizací, dodržení bezpečnosti práce, Urovnání terénu a úklid ploch
</t>
  </si>
  <si>
    <t>pořad.číslo</t>
  </si>
  <si>
    <t>Cena celkem</t>
  </si>
  <si>
    <t>poznámka k provedení</t>
  </si>
  <si>
    <t>DBH4</t>
  </si>
  <si>
    <t xml:space="preserve">dub letní </t>
  </si>
  <si>
    <t>Quercus robur</t>
  </si>
  <si>
    <t>bříza bělokorá</t>
  </si>
  <si>
    <t>Betula pendula</t>
  </si>
  <si>
    <t>OV</t>
  </si>
  <si>
    <t>odstranění výmladků</t>
  </si>
  <si>
    <t>redukce obvodová</t>
  </si>
  <si>
    <t>RZ</t>
  </si>
  <si>
    <t>zdravotní řez</t>
  </si>
  <si>
    <t>RB</t>
  </si>
  <si>
    <t>bezpečnostní řez</t>
  </si>
  <si>
    <t>RLPV</t>
  </si>
  <si>
    <t>úprava průjezdného profilu</t>
  </si>
  <si>
    <t>RLLR</t>
  </si>
  <si>
    <t>potlačení nestabilního větvení</t>
  </si>
  <si>
    <r>
      <t xml:space="preserve">PROJEKT: </t>
    </r>
    <r>
      <rPr>
        <b/>
        <sz val="12"/>
        <color theme="1"/>
        <rFont val="Arial"/>
        <family val="2"/>
        <charset val="238"/>
      </rPr>
      <t>REKONSTRUKCE VYBRANÝCH ALEJÍ NA NOVOBORSKU - KOMUNIKACE č. III/2628</t>
    </r>
  </si>
  <si>
    <t>PROJEKT: REKONSTRUKCE VYBRANÝCH ALEJÍ NA NOVOBORSKU - KOMUNIKACE Č. III/2628</t>
  </si>
  <si>
    <r>
      <t xml:space="preserve">PROJEKT: </t>
    </r>
    <r>
      <rPr>
        <b/>
        <sz val="11"/>
        <color theme="1"/>
        <rFont val="Arial"/>
        <family val="2"/>
        <charset val="238"/>
      </rPr>
      <t>REKONSTRUKCE VYBRANÝCH ALEJÍ NA NOVOBORSKU - KOMUNIKACE Č. III/2628</t>
    </r>
  </si>
  <si>
    <t>habr obecný</t>
  </si>
  <si>
    <t>Carpinus betulus</t>
  </si>
  <si>
    <t xml:space="preserve">lípa zelená </t>
  </si>
  <si>
    <t>Tilia euchlora</t>
  </si>
  <si>
    <t>jabloň domácí</t>
  </si>
  <si>
    <t>Malus domestica</t>
  </si>
  <si>
    <t>vrba bílá</t>
  </si>
  <si>
    <t>Salix alba</t>
  </si>
  <si>
    <t>RV</t>
  </si>
  <si>
    <t>řez výchovný</t>
  </si>
  <si>
    <t>lokální redukce z důvodu stabilizace</t>
  </si>
  <si>
    <t>RO20%</t>
  </si>
  <si>
    <t>v rozsahu 20%</t>
  </si>
  <si>
    <t>RO30%</t>
  </si>
  <si>
    <t>v rozsahu 30%</t>
  </si>
  <si>
    <t>RO15%</t>
  </si>
  <si>
    <t>v rozsahu 15%</t>
  </si>
  <si>
    <t>SSK</t>
  </si>
  <si>
    <t>ošetření senescentních stromů, nutný individuální přístup</t>
  </si>
  <si>
    <t>ORZ</t>
  </si>
  <si>
    <t>RO50%</t>
  </si>
  <si>
    <t>stabilizace sekundární koruny</t>
  </si>
  <si>
    <t xml:space="preserve">bříza bělokorá </t>
  </si>
  <si>
    <t>ok 12 - 14 cm, s balem</t>
  </si>
  <si>
    <t>dub letní</t>
  </si>
  <si>
    <t>Neovocné stromy</t>
  </si>
  <si>
    <t>SO6 - ROZVOJOVÁ PÉČE</t>
  </si>
  <si>
    <t>třetí rok</t>
  </si>
  <si>
    <t>Rozvojová péče 3. roku po výsadbě zahrnuje: výchovný řez, kontrolu stability kotvení, příp. jeho odstranění, odplevelení, ochranu před chorobami a škůdci, doplnění mulče).</t>
  </si>
  <si>
    <t>dne:</t>
  </si>
  <si>
    <t>CENA</t>
  </si>
  <si>
    <t>PŘÍLOHA Č.: 3.2</t>
  </si>
  <si>
    <t>VÝKAZ VÝMĚR</t>
  </si>
  <si>
    <t>SO2 OŠETŘENÍ - CELKEM</t>
  </si>
  <si>
    <t>z toho:</t>
  </si>
  <si>
    <t>SO2 OŠETŘENÍ - UZNATELNÉ</t>
  </si>
  <si>
    <t>SO2 OŠETŘENÍ - NEUZNATELNÉ</t>
  </si>
  <si>
    <t>SO3 VÝSADBY - CELKEM UZNATELNÉ</t>
  </si>
  <si>
    <t>celkem bez DPH</t>
  </si>
  <si>
    <t>bez DPH</t>
  </si>
  <si>
    <t>SO5 ROZVOJOVÁ PÉČE 1. + 2. rok UZNATELNÉ</t>
  </si>
  <si>
    <t>SO6 ROZVOJOVÁ PÉČE 3. rok NEUZNATELNÉ</t>
  </si>
  <si>
    <t>Cena celkem UZNATELNÉ</t>
  </si>
  <si>
    <t>Cena celkem NEUZNATELNÉ</t>
  </si>
  <si>
    <t>uznatelný výdaj</t>
  </si>
  <si>
    <t>neuznatelný výdaj</t>
  </si>
  <si>
    <t>CENA CELKEM BEZ DPH - UZNATELNÉ + NEUZNATELNÉ VÝDAJE</t>
  </si>
  <si>
    <t>CENA CELKEM BEZ DPH I. + II. ROK</t>
  </si>
  <si>
    <t xml:space="preserve">dne: </t>
  </si>
  <si>
    <r>
      <t xml:space="preserve">PROJEKT: </t>
    </r>
    <r>
      <rPr>
        <b/>
        <sz val="12"/>
        <color theme="1"/>
        <rFont val="Arial"/>
        <family val="2"/>
        <charset val="238"/>
      </rPr>
      <t>REKONSTRUKCE VYBRANÝCH ALEJÍ NA NOVOBORSKU - KOMUNIKACE č. III/26210</t>
    </r>
  </si>
  <si>
    <t>rozsah zásahu do 20%</t>
  </si>
  <si>
    <t>redukce do 30%</t>
  </si>
  <si>
    <t>RO10%</t>
  </si>
  <si>
    <t>rozsah do 10%</t>
  </si>
  <si>
    <t>jilm habrolistý</t>
  </si>
  <si>
    <t>Ulmus minor</t>
  </si>
  <si>
    <t>VDH3</t>
  </si>
  <si>
    <t>instalace vazby dynamické</t>
  </si>
  <si>
    <t>horní, 3 lana</t>
  </si>
  <si>
    <t>VDH1</t>
  </si>
  <si>
    <t>horní, 1 lano</t>
  </si>
  <si>
    <t>RLSP</t>
  </si>
  <si>
    <t>lokální redukce směrem k překážce</t>
  </si>
  <si>
    <t>redukce spodních větví nad herní plochou a prvky</t>
  </si>
  <si>
    <t>rozsah do 15%</t>
  </si>
  <si>
    <t>odlehčení kosterní větve</t>
  </si>
  <si>
    <t>jednostranné odlehčení koruny</t>
  </si>
  <si>
    <t>olše lepkavá</t>
  </si>
  <si>
    <t>Alnus glutinosa</t>
  </si>
  <si>
    <r>
      <t xml:space="preserve">PROJEKT: </t>
    </r>
    <r>
      <rPr>
        <b/>
        <sz val="11"/>
        <color theme="1"/>
        <rFont val="Arial"/>
        <family val="2"/>
        <charset val="238"/>
      </rPr>
      <t>REKONSTRUKCE VYBRANÝCH ALEJÍ NA NOVOBORSKU - KOMUNIKACE Č. III/26210</t>
    </r>
  </si>
  <si>
    <t>ok 12-14, s balem</t>
  </si>
  <si>
    <t>PROJEKT: REKONSTRUKCE VYBRALEJÍ NA NOVOBORSKU - KOMUNIKACE Č. III/26210</t>
  </si>
  <si>
    <t xml:space="preserve">PROJEKT: REKONSTRUKCE VYBRANÝCH ALEJÍ NA NOVOBORSKU - KOMUNIKACE č.III/2628  a  III/26210 </t>
  </si>
  <si>
    <t>UZNATELNÉ</t>
  </si>
  <si>
    <t>NEUZNATELNÉ</t>
  </si>
  <si>
    <t>SO5+ SO6 ROZVOJOVÁ PÉČE CELKEM</t>
  </si>
  <si>
    <t>CELKEM</t>
  </si>
  <si>
    <t xml:space="preserve">cena </t>
  </si>
  <si>
    <t>KRYCÍ LIST souhrnný</t>
  </si>
  <si>
    <t xml:space="preserve">PROJEKT: REKONSTRUKCE VYBRANÝCH ALEJÍ NA NOVOBORSKU - KOMUNIKACE Č. III/2628 a KOMUNIKACE Č. III/26210 </t>
  </si>
  <si>
    <t>KRYCÍ LIST SOUHRNNÝ</t>
  </si>
  <si>
    <t xml:space="preserve">VÝKAZ VÝMĚR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</si>
</sst>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6" formatCode="#,##0\ &quot;Kč&quot;;[Red]\-#,##0\ &quot;Kč&quot;"/>
    <numFmt numFmtId="44" formatCode="_-* #,##0.00\ &quot;Kč&quot;_-;\-* #,##0.00\ &quot;Kč&quot;_-;_-* &quot;-&quot;??\ &quot;Kč&quot;_-;_-@_-"/>
    <numFmt numFmtId="164" formatCode="#,##0.00\ &quot;Kč&quot;"/>
    <numFmt numFmtId="165" formatCode="#,##0\ &quot;Kč&quot;"/>
    <numFmt numFmtId="166" formatCode="_-* #,##0.00\ [$Kč-405]_-;\-* #,##0.00\ [$Kč-405]_-;_-* &quot;-&quot;??\ [$Kč-405]_-;_-@_-"/>
  </numFmts>
  <fonts count="55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i/>
      <sz val="9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0"/>
      <name val="Arial"/>
      <family val="2"/>
      <charset val="238"/>
    </font>
    <font>
      <sz val="9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i/>
      <sz val="8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9"/>
      <color rgb="FFFF0000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9"/>
      <color theme="1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sz val="9"/>
      <color theme="4"/>
      <name val="Calibri"/>
      <family val="2"/>
      <charset val="238"/>
      <scheme val="minor"/>
    </font>
    <font>
      <i/>
      <sz val="9"/>
      <color theme="4"/>
      <name val="Calibri"/>
      <family val="2"/>
      <charset val="238"/>
      <scheme val="minor"/>
    </font>
    <font>
      <i/>
      <sz val="9"/>
      <color rgb="FF0070C0"/>
      <name val="Arial"/>
      <family val="2"/>
      <charset val="238"/>
    </font>
    <font>
      <b/>
      <sz val="12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i/>
      <sz val="10"/>
      <name val="Arial"/>
      <family val="2"/>
      <charset val="238"/>
    </font>
    <font>
      <b/>
      <sz val="10"/>
      <name val="Arial"/>
      <family val="2"/>
      <charset val="238"/>
    </font>
    <font>
      <sz val="11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9"/>
      <name val="Arial"/>
      <family val="2"/>
      <charset val="238"/>
    </font>
    <font>
      <i/>
      <sz val="9"/>
      <name val="Arial"/>
      <family val="2"/>
      <charset val="238"/>
    </font>
    <font>
      <b/>
      <sz val="9"/>
      <name val="Arial"/>
      <family val="2"/>
      <charset val="238"/>
    </font>
    <font>
      <i/>
      <sz val="12"/>
      <name val="Calibri"/>
      <family val="2"/>
      <charset val="238"/>
      <scheme val="minor"/>
    </font>
    <font>
      <i/>
      <sz val="12"/>
      <color theme="4"/>
      <name val="Calibri"/>
      <family val="2"/>
      <charset val="238"/>
      <scheme val="minor"/>
    </font>
    <font>
      <i/>
      <sz val="12"/>
      <color theme="1"/>
      <name val="Calibri"/>
      <family val="2"/>
      <charset val="238"/>
      <scheme val="minor"/>
    </font>
  </fonts>
  <fills count="41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7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" fillId="0" borderId="0"/>
    <xf numFmtId="0" fontId="24" fillId="0" borderId="0" applyNumberFormat="0" applyFill="0" applyBorder="0" applyAlignment="0" applyProtection="0"/>
    <xf numFmtId="0" fontId="1" fillId="0" borderId="0"/>
    <xf numFmtId="0" fontId="24" fillId="0" borderId="0" applyNumberFormat="0" applyFill="0" applyBorder="0" applyAlignment="0" applyProtection="0"/>
    <xf numFmtId="44" fontId="1" fillId="0" borderId="0" applyFont="0" applyFill="0" applyBorder="0" applyAlignment="0" applyProtection="0"/>
  </cellStyleXfs>
  <cellXfs count="367">
    <xf numFmtId="0" fontId="0" fillId="0" borderId="0" xfId="0"/>
    <xf numFmtId="0" fontId="18" fillId="0" borderId="0" xfId="0" applyFont="1" applyBorder="1" applyAlignment="1">
      <alignment vertical="top"/>
    </xf>
    <xf numFmtId="0" fontId="18" fillId="0" borderId="0" xfId="0" applyFont="1" applyBorder="1" applyAlignment="1">
      <alignment horizontal="center" vertical="top"/>
    </xf>
    <xf numFmtId="1" fontId="18" fillId="0" borderId="0" xfId="0" applyNumberFormat="1" applyFont="1" applyBorder="1" applyAlignment="1">
      <alignment horizontal="center" vertical="top"/>
    </xf>
    <xf numFmtId="1" fontId="18" fillId="34" borderId="0" xfId="0" applyNumberFormat="1" applyFont="1" applyFill="1" applyBorder="1" applyAlignment="1">
      <alignment horizontal="center" vertical="top"/>
    </xf>
    <xf numFmtId="0" fontId="18" fillId="34" borderId="0" xfId="0" applyFont="1" applyFill="1" applyBorder="1" applyAlignment="1">
      <alignment vertical="top"/>
    </xf>
    <xf numFmtId="0" fontId="21" fillId="34" borderId="0" xfId="0" applyFont="1" applyFill="1" applyBorder="1" applyAlignment="1">
      <alignment vertical="top"/>
    </xf>
    <xf numFmtId="0" fontId="22" fillId="34" borderId="0" xfId="0" applyFont="1" applyFill="1" applyBorder="1" applyAlignment="1">
      <alignment vertical="top"/>
    </xf>
    <xf numFmtId="0" fontId="18" fillId="34" borderId="0" xfId="0" applyFont="1" applyFill="1" applyBorder="1" applyAlignment="1">
      <alignment horizontal="center" vertical="top"/>
    </xf>
    <xf numFmtId="0" fontId="23" fillId="34" borderId="0" xfId="0" applyFont="1" applyFill="1" applyAlignment="1">
      <alignment horizontal="left" vertical="top"/>
    </xf>
    <xf numFmtId="0" fontId="23" fillId="34" borderId="0" xfId="0" applyFont="1" applyFill="1" applyBorder="1" applyAlignment="1">
      <alignment horizontal="left" vertical="top"/>
    </xf>
    <xf numFmtId="0" fontId="1" fillId="34" borderId="0" xfId="44" applyFill="1"/>
    <xf numFmtId="0" fontId="16" fillId="34" borderId="15" xfId="44" applyFont="1" applyFill="1" applyBorder="1"/>
    <xf numFmtId="0" fontId="1" fillId="34" borderId="0" xfId="44" applyFont="1" applyFill="1" applyBorder="1"/>
    <xf numFmtId="0" fontId="1" fillId="34" borderId="16" xfId="44" applyFont="1" applyFill="1" applyBorder="1"/>
    <xf numFmtId="0" fontId="27" fillId="34" borderId="15" xfId="44" applyFont="1" applyFill="1" applyBorder="1" applyAlignment="1">
      <alignment horizontal="center" vertical="center"/>
    </xf>
    <xf numFmtId="0" fontId="28" fillId="34" borderId="0" xfId="44" applyFont="1" applyFill="1" applyBorder="1"/>
    <xf numFmtId="0" fontId="28" fillId="34" borderId="16" xfId="44" applyFont="1" applyFill="1" applyBorder="1" applyAlignment="1">
      <alignment horizontal="center" vertical="center"/>
    </xf>
    <xf numFmtId="0" fontId="25" fillId="34" borderId="15" xfId="44" applyFont="1" applyFill="1" applyBorder="1"/>
    <xf numFmtId="0" fontId="25" fillId="34" borderId="0" xfId="44" applyFont="1" applyFill="1" applyBorder="1"/>
    <xf numFmtId="164" fontId="25" fillId="34" borderId="16" xfId="44" applyNumberFormat="1" applyFont="1" applyFill="1" applyBorder="1"/>
    <xf numFmtId="0" fontId="25" fillId="34" borderId="15" xfId="44" applyFont="1" applyFill="1" applyBorder="1" applyAlignment="1">
      <alignment vertical="top"/>
    </xf>
    <xf numFmtId="0" fontId="1" fillId="34" borderId="15" xfId="44" applyFont="1" applyFill="1" applyBorder="1"/>
    <xf numFmtId="164" fontId="1" fillId="34" borderId="16" xfId="44" applyNumberFormat="1" applyFont="1" applyFill="1" applyBorder="1"/>
    <xf numFmtId="6" fontId="1" fillId="34" borderId="0" xfId="44" applyNumberFormat="1" applyFill="1"/>
    <xf numFmtId="0" fontId="31" fillId="34" borderId="0" xfId="0" applyFont="1" applyFill="1" applyBorder="1" applyAlignment="1">
      <alignment vertical="top"/>
    </xf>
    <xf numFmtId="0" fontId="32" fillId="34" borderId="0" xfId="44" applyFont="1" applyFill="1"/>
    <xf numFmtId="0" fontId="28" fillId="0" borderId="0" xfId="44" applyFont="1"/>
    <xf numFmtId="0" fontId="25" fillId="34" borderId="0" xfId="44" applyFont="1" applyFill="1"/>
    <xf numFmtId="165" fontId="25" fillId="34" borderId="0" xfId="44" applyNumberFormat="1" applyFont="1" applyFill="1"/>
    <xf numFmtId="0" fontId="32" fillId="34" borderId="0" xfId="44" applyFont="1" applyFill="1" applyAlignment="1">
      <alignment horizontal="center" wrapText="1"/>
    </xf>
    <xf numFmtId="0" fontId="35" fillId="34" borderId="0" xfId="44" applyFont="1" applyFill="1"/>
    <xf numFmtId="0" fontId="25" fillId="34" borderId="12" xfId="44" applyFont="1" applyFill="1" applyBorder="1"/>
    <xf numFmtId="0" fontId="32" fillId="34" borderId="19" xfId="44" applyFont="1" applyFill="1" applyBorder="1"/>
    <xf numFmtId="0" fontId="32" fillId="34" borderId="20" xfId="44" applyFont="1" applyFill="1" applyBorder="1"/>
    <xf numFmtId="164" fontId="25" fillId="34" borderId="20" xfId="44" applyNumberFormat="1" applyFont="1" applyFill="1" applyBorder="1"/>
    <xf numFmtId="0" fontId="32" fillId="34" borderId="21" xfId="44" applyFont="1" applyFill="1" applyBorder="1"/>
    <xf numFmtId="0" fontId="1" fillId="34" borderId="0" xfId="44" applyFont="1" applyFill="1"/>
    <xf numFmtId="0" fontId="33" fillId="33" borderId="10" xfId="44" applyFont="1" applyFill="1" applyBorder="1" applyAlignment="1">
      <alignment horizontal="center" wrapText="1"/>
    </xf>
    <xf numFmtId="0" fontId="34" fillId="33" borderId="10" xfId="44" applyFont="1" applyFill="1" applyBorder="1" applyAlignment="1">
      <alignment horizontal="center" wrapText="1"/>
    </xf>
    <xf numFmtId="0" fontId="33" fillId="33" borderId="12" xfId="44" applyFont="1" applyFill="1" applyBorder="1" applyAlignment="1">
      <alignment horizontal="center" wrapText="1"/>
    </xf>
    <xf numFmtId="0" fontId="33" fillId="33" borderId="13" xfId="44" applyFont="1" applyFill="1" applyBorder="1" applyAlignment="1">
      <alignment horizontal="center" wrapText="1"/>
    </xf>
    <xf numFmtId="165" fontId="33" fillId="33" borderId="13" xfId="44" applyNumberFormat="1" applyFont="1" applyFill="1" applyBorder="1" applyAlignment="1">
      <alignment horizontal="center" wrapText="1"/>
    </xf>
    <xf numFmtId="0" fontId="34" fillId="33" borderId="13" xfId="44" applyFont="1" applyFill="1" applyBorder="1" applyAlignment="1">
      <alignment horizontal="center" wrapText="1"/>
    </xf>
    <xf numFmtId="0" fontId="34" fillId="33" borderId="14" xfId="44" applyFont="1" applyFill="1" applyBorder="1" applyAlignment="1">
      <alignment horizontal="center" wrapText="1"/>
    </xf>
    <xf numFmtId="0" fontId="16" fillId="33" borderId="23" xfId="44" applyFont="1" applyFill="1" applyBorder="1" applyAlignment="1"/>
    <xf numFmtId="164" fontId="32" fillId="34" borderId="0" xfId="44" applyNumberFormat="1" applyFont="1" applyFill="1"/>
    <xf numFmtId="0" fontId="19" fillId="34" borderId="0" xfId="0" applyFont="1" applyFill="1" applyBorder="1" applyAlignment="1">
      <alignment horizontal="left" vertical="top"/>
    </xf>
    <xf numFmtId="0" fontId="19" fillId="0" borderId="0" xfId="0" applyFont="1" applyBorder="1" applyAlignment="1">
      <alignment horizontal="left" vertical="top"/>
    </xf>
    <xf numFmtId="0" fontId="32" fillId="34" borderId="0" xfId="44" applyFont="1" applyFill="1" applyAlignment="1">
      <alignment horizontal="center" vertical="top" wrapText="1"/>
    </xf>
    <xf numFmtId="0" fontId="22" fillId="34" borderId="0" xfId="0" applyFont="1" applyFill="1" applyAlignment="1">
      <alignment horizontal="left" vertical="top"/>
    </xf>
    <xf numFmtId="0" fontId="18" fillId="33" borderId="23" xfId="0" applyFont="1" applyFill="1" applyBorder="1" applyAlignment="1">
      <alignment vertical="top"/>
    </xf>
    <xf numFmtId="0" fontId="18" fillId="33" borderId="23" xfId="0" applyFont="1" applyFill="1" applyBorder="1" applyAlignment="1">
      <alignment horizontal="center" vertical="top"/>
    </xf>
    <xf numFmtId="0" fontId="40" fillId="34" borderId="11" xfId="0" applyFont="1" applyFill="1" applyBorder="1" applyAlignment="1">
      <alignment horizontal="left" vertical="top"/>
    </xf>
    <xf numFmtId="1" fontId="24" fillId="34" borderId="11" xfId="0" applyNumberFormat="1" applyFont="1" applyFill="1" applyBorder="1" applyAlignment="1">
      <alignment horizontal="center" vertical="top"/>
    </xf>
    <xf numFmtId="0" fontId="31" fillId="33" borderId="10" xfId="0" applyFont="1" applyFill="1" applyBorder="1" applyAlignment="1">
      <alignment horizontal="center" vertical="top" wrapText="1"/>
    </xf>
    <xf numFmtId="1" fontId="31" fillId="33" borderId="10" xfId="0" applyNumberFormat="1" applyFont="1" applyFill="1" applyBorder="1" applyAlignment="1">
      <alignment horizontal="center" vertical="top" wrapText="1"/>
    </xf>
    <xf numFmtId="0" fontId="31" fillId="33" borderId="11" xfId="0" applyFont="1" applyFill="1" applyBorder="1" applyAlignment="1">
      <alignment horizontal="center" vertical="top" wrapText="1"/>
    </xf>
    <xf numFmtId="0" fontId="24" fillId="34" borderId="11" xfId="0" applyFont="1" applyFill="1" applyBorder="1" applyAlignment="1">
      <alignment vertical="top"/>
    </xf>
    <xf numFmtId="0" fontId="24" fillId="34" borderId="11" xfId="0" applyFont="1" applyFill="1" applyBorder="1" applyAlignment="1">
      <alignment vertical="top" wrapText="1"/>
    </xf>
    <xf numFmtId="0" fontId="24" fillId="34" borderId="11" xfId="0" applyFont="1" applyFill="1" applyBorder="1" applyAlignment="1">
      <alignment horizontal="center" vertical="top"/>
    </xf>
    <xf numFmtId="0" fontId="24" fillId="34" borderId="11" xfId="0" applyFont="1" applyFill="1" applyBorder="1" applyAlignment="1">
      <alignment horizontal="left" vertical="top" wrapText="1"/>
    </xf>
    <xf numFmtId="0" fontId="24" fillId="34" borderId="11" xfId="0" applyNumberFormat="1" applyFont="1" applyFill="1" applyBorder="1" applyAlignment="1">
      <alignment horizontal="center" vertical="top"/>
    </xf>
    <xf numFmtId="0" fontId="18" fillId="35" borderId="0" xfId="0" applyFont="1" applyFill="1" applyBorder="1" applyAlignment="1">
      <alignment vertical="top"/>
    </xf>
    <xf numFmtId="0" fontId="24" fillId="35" borderId="11" xfId="0" applyFont="1" applyFill="1" applyBorder="1" applyAlignment="1">
      <alignment horizontal="center" vertical="top"/>
    </xf>
    <xf numFmtId="1" fontId="24" fillId="35" borderId="11" xfId="0" applyNumberFormat="1" applyFont="1" applyFill="1" applyBorder="1" applyAlignment="1">
      <alignment horizontal="center" vertical="top"/>
    </xf>
    <xf numFmtId="0" fontId="24" fillId="35" borderId="11" xfId="0" applyFont="1" applyFill="1" applyBorder="1" applyAlignment="1">
      <alignment vertical="top"/>
    </xf>
    <xf numFmtId="0" fontId="40" fillId="35" borderId="11" xfId="0" applyFont="1" applyFill="1" applyBorder="1" applyAlignment="1">
      <alignment horizontal="left" vertical="top"/>
    </xf>
    <xf numFmtId="0" fontId="24" fillId="35" borderId="11" xfId="0" applyNumberFormat="1" applyFont="1" applyFill="1" applyBorder="1" applyAlignment="1">
      <alignment horizontal="center" vertical="top"/>
    </xf>
    <xf numFmtId="0" fontId="24" fillId="35" borderId="11" xfId="0" applyFont="1" applyFill="1" applyBorder="1" applyAlignment="1">
      <alignment horizontal="left" vertical="top"/>
    </xf>
    <xf numFmtId="9" fontId="24" fillId="35" borderId="11" xfId="0" applyNumberFormat="1" applyFont="1" applyFill="1" applyBorder="1" applyAlignment="1">
      <alignment horizontal="left" vertical="top" wrapText="1"/>
    </xf>
    <xf numFmtId="9" fontId="24" fillId="35" borderId="11" xfId="0" applyNumberFormat="1" applyFont="1" applyFill="1" applyBorder="1" applyAlignment="1">
      <alignment vertical="top" wrapText="1"/>
    </xf>
    <xf numFmtId="0" fontId="24" fillId="35" borderId="11" xfId="0" applyFont="1" applyFill="1" applyBorder="1" applyAlignment="1">
      <alignment vertical="top" wrapText="1"/>
    </xf>
    <xf numFmtId="1" fontId="24" fillId="35" borderId="11" xfId="0" applyNumberFormat="1" applyFont="1" applyFill="1" applyBorder="1" applyAlignment="1">
      <alignment horizontal="center" vertical="top" wrapText="1"/>
    </xf>
    <xf numFmtId="0" fontId="24" fillId="35" borderId="11" xfId="0" applyNumberFormat="1" applyFont="1" applyFill="1" applyBorder="1" applyAlignment="1">
      <alignment horizontal="center" vertical="top" wrapText="1"/>
    </xf>
    <xf numFmtId="0" fontId="24" fillId="35" borderId="11" xfId="0" applyFont="1" applyFill="1" applyBorder="1" applyAlignment="1">
      <alignment horizontal="left" vertical="top" wrapText="1"/>
    </xf>
    <xf numFmtId="0" fontId="24" fillId="34" borderId="11" xfId="0" applyFont="1" applyFill="1" applyBorder="1" applyAlignment="1">
      <alignment horizontal="left" vertical="top"/>
    </xf>
    <xf numFmtId="166" fontId="41" fillId="0" borderId="11" xfId="0" applyNumberFormat="1" applyFont="1" applyFill="1" applyBorder="1" applyAlignment="1">
      <alignment horizontal="left" vertical="top"/>
    </xf>
    <xf numFmtId="9" fontId="24" fillId="35" borderId="11" xfId="0" applyNumberFormat="1" applyFont="1" applyFill="1" applyBorder="1" applyAlignment="1">
      <alignment horizontal="left" vertical="top"/>
    </xf>
    <xf numFmtId="0" fontId="41" fillId="34" borderId="11" xfId="0" applyFont="1" applyFill="1" applyBorder="1" applyAlignment="1">
      <alignment horizontal="left" vertical="top"/>
    </xf>
    <xf numFmtId="9" fontId="24" fillId="34" borderId="11" xfId="0" applyNumberFormat="1" applyFont="1" applyFill="1" applyBorder="1" applyAlignment="1">
      <alignment horizontal="left" vertical="top" wrapText="1"/>
    </xf>
    <xf numFmtId="9" fontId="24" fillId="34" borderId="11" xfId="0" applyNumberFormat="1" applyFont="1" applyFill="1" applyBorder="1" applyAlignment="1">
      <alignment horizontal="left" vertical="top"/>
    </xf>
    <xf numFmtId="49" fontId="24" fillId="35" borderId="11" xfId="0" applyNumberFormat="1" applyFont="1" applyFill="1" applyBorder="1" applyAlignment="1">
      <alignment horizontal="left" vertical="top" wrapText="1"/>
    </xf>
    <xf numFmtId="0" fontId="42" fillId="34" borderId="11" xfId="0" applyFont="1" applyFill="1" applyBorder="1"/>
    <xf numFmtId="0" fontId="43" fillId="34" borderId="11" xfId="0" applyFont="1" applyFill="1" applyBorder="1"/>
    <xf numFmtId="0" fontId="42" fillId="34" borderId="11" xfId="0" applyFont="1" applyFill="1" applyBorder="1" applyAlignment="1">
      <alignment horizontal="center"/>
    </xf>
    <xf numFmtId="0" fontId="44" fillId="34" borderId="11" xfId="0" applyFont="1" applyFill="1" applyBorder="1"/>
    <xf numFmtId="0" fontId="1" fillId="34" borderId="11" xfId="0" applyFont="1" applyFill="1" applyBorder="1"/>
    <xf numFmtId="0" fontId="45" fillId="33" borderId="11" xfId="44" applyFont="1" applyFill="1" applyBorder="1" applyAlignment="1">
      <alignment horizontal="center" vertical="top" wrapText="1"/>
    </xf>
    <xf numFmtId="0" fontId="46" fillId="33" borderId="11" xfId="44" applyFont="1" applyFill="1" applyBorder="1" applyAlignment="1">
      <alignment horizontal="center" vertical="top" wrapText="1"/>
    </xf>
    <xf numFmtId="0" fontId="47" fillId="34" borderId="0" xfId="44" applyFont="1" applyFill="1" applyAlignment="1">
      <alignment horizontal="center" vertical="top" wrapText="1"/>
    </xf>
    <xf numFmtId="0" fontId="47" fillId="34" borderId="0" xfId="44" applyFont="1" applyFill="1"/>
    <xf numFmtId="0" fontId="42" fillId="0" borderId="11" xfId="44" applyFont="1" applyFill="1" applyBorder="1" applyAlignment="1">
      <alignment horizontal="center" vertical="top" wrapText="1"/>
    </xf>
    <xf numFmtId="0" fontId="1" fillId="0" borderId="11" xfId="44" applyFont="1" applyFill="1" applyBorder="1" applyAlignment="1">
      <alignment horizontal="center" vertical="top" wrapText="1"/>
    </xf>
    <xf numFmtId="0" fontId="18" fillId="0" borderId="0" xfId="0" applyFont="1" applyBorder="1" applyAlignment="1">
      <alignment vertical="top"/>
    </xf>
    <xf numFmtId="166" fontId="41" fillId="0" borderId="11" xfId="0" applyNumberFormat="1" applyFont="1" applyFill="1" applyBorder="1" applyAlignment="1">
      <alignment horizontal="center" vertical="top"/>
    </xf>
    <xf numFmtId="0" fontId="22" fillId="34" borderId="0" xfId="0" applyFont="1" applyFill="1" applyBorder="1" applyAlignment="1">
      <alignment vertical="top"/>
    </xf>
    <xf numFmtId="0" fontId="16" fillId="33" borderId="22" xfId="44" applyFont="1" applyFill="1" applyBorder="1" applyAlignment="1"/>
    <xf numFmtId="0" fontId="16" fillId="33" borderId="23" xfId="44" applyFont="1" applyFill="1" applyBorder="1" applyAlignment="1"/>
    <xf numFmtId="0" fontId="31" fillId="34" borderId="0" xfId="0" applyFont="1" applyFill="1" applyAlignment="1">
      <alignment horizontal="left" vertical="top"/>
    </xf>
    <xf numFmtId="166" fontId="38" fillId="33" borderId="23" xfId="0" applyNumberFormat="1" applyFont="1" applyFill="1" applyBorder="1" applyAlignment="1">
      <alignment vertical="top"/>
    </xf>
    <xf numFmtId="0" fontId="48" fillId="34" borderId="11" xfId="44" applyFont="1" applyFill="1" applyBorder="1" applyAlignment="1">
      <alignment horizontal="center" vertical="center"/>
    </xf>
    <xf numFmtId="0" fontId="48" fillId="34" borderId="11" xfId="44" applyFont="1" applyFill="1" applyBorder="1"/>
    <xf numFmtId="0" fontId="48" fillId="34" borderId="11" xfId="44" applyFont="1" applyFill="1" applyBorder="1" applyAlignment="1">
      <alignment horizontal="center"/>
    </xf>
    <xf numFmtId="164" fontId="48" fillId="34" borderId="11" xfId="44" applyNumberFormat="1" applyFont="1" applyFill="1" applyBorder="1"/>
    <xf numFmtId="164" fontId="48" fillId="34" borderId="11" xfId="44" applyNumberFormat="1" applyFont="1" applyFill="1" applyBorder="1" applyAlignment="1">
      <alignment horizontal="right"/>
    </xf>
    <xf numFmtId="0" fontId="25" fillId="36" borderId="10" xfId="44" applyFont="1" applyFill="1" applyBorder="1"/>
    <xf numFmtId="164" fontId="25" fillId="36" borderId="10" xfId="44" applyNumberFormat="1" applyFont="1" applyFill="1" applyBorder="1"/>
    <xf numFmtId="0" fontId="25" fillId="37" borderId="11" xfId="44" applyFont="1" applyFill="1" applyBorder="1"/>
    <xf numFmtId="164" fontId="25" fillId="37" borderId="11" xfId="44" applyNumberFormat="1" applyFont="1" applyFill="1" applyBorder="1"/>
    <xf numFmtId="0" fontId="22" fillId="34" borderId="0" xfId="0" applyFont="1" applyFill="1" applyBorder="1" applyAlignment="1">
      <alignment vertical="top"/>
    </xf>
    <xf numFmtId="0" fontId="18" fillId="0" borderId="0" xfId="0" applyFont="1" applyBorder="1" applyAlignment="1">
      <alignment vertical="top"/>
    </xf>
    <xf numFmtId="0" fontId="16" fillId="33" borderId="22" xfId="44" applyFont="1" applyFill="1" applyBorder="1" applyAlignment="1"/>
    <xf numFmtId="0" fontId="16" fillId="33" borderId="23" xfId="44" applyFont="1" applyFill="1" applyBorder="1" applyAlignment="1"/>
    <xf numFmtId="164" fontId="48" fillId="34" borderId="11" xfId="44" applyNumberFormat="1" applyFont="1" applyFill="1" applyBorder="1"/>
    <xf numFmtId="0" fontId="25" fillId="36" borderId="11" xfId="44" applyFont="1" applyFill="1" applyBorder="1" applyAlignment="1">
      <alignment horizontal="left" vertical="top"/>
    </xf>
    <xf numFmtId="0" fontId="25" fillId="37" borderId="11" xfId="44" applyFont="1" applyFill="1" applyBorder="1" applyAlignment="1">
      <alignment horizontal="left" vertical="top"/>
    </xf>
    <xf numFmtId="0" fontId="33" fillId="36" borderId="11" xfId="44" applyFont="1" applyFill="1" applyBorder="1" applyAlignment="1">
      <alignment vertical="top" wrapText="1"/>
    </xf>
    <xf numFmtId="0" fontId="25" fillId="36" borderId="11" xfId="44" applyFont="1" applyFill="1" applyBorder="1"/>
    <xf numFmtId="164" fontId="25" fillId="36" borderId="11" xfId="44" applyNumberFormat="1" applyFont="1" applyFill="1" applyBorder="1"/>
    <xf numFmtId="0" fontId="25" fillId="36" borderId="11" xfId="42" applyFont="1" applyFill="1" applyBorder="1"/>
    <xf numFmtId="164" fontId="25" fillId="36" borderId="11" xfId="42" applyNumberFormat="1" applyFont="1" applyFill="1" applyBorder="1"/>
    <xf numFmtId="0" fontId="33" fillId="36" borderId="11" xfId="42" applyFont="1" applyFill="1" applyBorder="1" applyAlignment="1">
      <alignment horizontal="left" vertical="top" wrapText="1"/>
    </xf>
    <xf numFmtId="0" fontId="33" fillId="37" borderId="11" xfId="42" applyFont="1" applyFill="1" applyBorder="1" applyAlignment="1">
      <alignment horizontal="left" vertical="top" wrapText="1"/>
    </xf>
    <xf numFmtId="0" fontId="25" fillId="37" borderId="11" xfId="42" applyFont="1" applyFill="1" applyBorder="1"/>
    <xf numFmtId="164" fontId="25" fillId="37" borderId="11" xfId="42" applyNumberFormat="1" applyFont="1" applyFill="1" applyBorder="1"/>
    <xf numFmtId="0" fontId="29" fillId="38" borderId="11" xfId="44" applyFont="1" applyFill="1" applyBorder="1"/>
    <xf numFmtId="164" fontId="29" fillId="38" borderId="11" xfId="44" applyNumberFormat="1" applyFont="1" applyFill="1" applyBorder="1"/>
    <xf numFmtId="0" fontId="29" fillId="37" borderId="11" xfId="44" applyFont="1" applyFill="1" applyBorder="1"/>
    <xf numFmtId="164" fontId="29" fillId="37" borderId="11" xfId="44" applyNumberFormat="1" applyFont="1" applyFill="1" applyBorder="1"/>
    <xf numFmtId="0" fontId="29" fillId="36" borderId="11" xfId="44" applyFont="1" applyFill="1" applyBorder="1"/>
    <xf numFmtId="164" fontId="29" fillId="36" borderId="11" xfId="44" applyNumberFormat="1" applyFont="1" applyFill="1" applyBorder="1"/>
    <xf numFmtId="0" fontId="1" fillId="0" borderId="0" xfId="44" applyFill="1"/>
    <xf numFmtId="0" fontId="44" fillId="34" borderId="0" xfId="44" applyFont="1" applyFill="1"/>
    <xf numFmtId="14" fontId="44" fillId="34" borderId="0" xfId="42" applyNumberFormat="1" applyFont="1" applyFill="1"/>
    <xf numFmtId="0" fontId="31" fillId="37" borderId="10" xfId="0" applyFont="1" applyFill="1" applyBorder="1" applyAlignment="1">
      <alignment horizontal="center" vertical="top" wrapText="1"/>
    </xf>
    <xf numFmtId="0" fontId="31" fillId="36" borderId="10" xfId="0" applyFont="1" applyFill="1" applyBorder="1" applyAlignment="1">
      <alignment horizontal="center" vertical="top" wrapText="1"/>
    </xf>
    <xf numFmtId="166" fontId="41" fillId="36" borderId="11" xfId="0" applyNumberFormat="1" applyFont="1" applyFill="1" applyBorder="1" applyAlignment="1">
      <alignment horizontal="left" vertical="top"/>
    </xf>
    <xf numFmtId="166" fontId="38" fillId="36" borderId="24" xfId="0" applyNumberFormat="1" applyFont="1" applyFill="1" applyBorder="1" applyAlignment="1">
      <alignment vertical="top"/>
    </xf>
    <xf numFmtId="166" fontId="38" fillId="37" borderId="11" xfId="0" applyNumberFormat="1" applyFont="1" applyFill="1" applyBorder="1" applyAlignment="1">
      <alignment vertical="top"/>
    </xf>
    <xf numFmtId="166" fontId="41" fillId="37" borderId="11" xfId="0" applyNumberFormat="1" applyFont="1" applyFill="1" applyBorder="1" applyAlignment="1">
      <alignment horizontal="center" vertical="top"/>
    </xf>
    <xf numFmtId="166" fontId="41" fillId="0" borderId="11" xfId="0" applyNumberFormat="1" applyFont="1" applyFill="1" applyBorder="1" applyAlignment="1">
      <alignment horizontal="left" vertical="top" wrapText="1"/>
    </xf>
    <xf numFmtId="0" fontId="24" fillId="37" borderId="11" xfId="0" applyFont="1" applyFill="1" applyBorder="1" applyAlignment="1">
      <alignment horizontal="center" vertical="top"/>
    </xf>
    <xf numFmtId="1" fontId="24" fillId="37" borderId="11" xfId="0" applyNumberFormat="1" applyFont="1" applyFill="1" applyBorder="1" applyAlignment="1">
      <alignment horizontal="center" vertical="top"/>
    </xf>
    <xf numFmtId="0" fontId="24" fillId="37" borderId="11" xfId="0" applyFont="1" applyFill="1" applyBorder="1" applyAlignment="1">
      <alignment vertical="top" wrapText="1"/>
    </xf>
    <xf numFmtId="0" fontId="40" fillId="37" borderId="11" xfId="0" applyFont="1" applyFill="1" applyBorder="1" applyAlignment="1">
      <alignment horizontal="left" vertical="top"/>
    </xf>
    <xf numFmtId="0" fontId="24" fillId="37" borderId="11" xfId="0" applyNumberFormat="1" applyFont="1" applyFill="1" applyBorder="1" applyAlignment="1">
      <alignment horizontal="center" vertical="top"/>
    </xf>
    <xf numFmtId="0" fontId="24" fillId="37" borderId="11" xfId="0" applyFont="1" applyFill="1" applyBorder="1" applyAlignment="1">
      <alignment horizontal="left" vertical="top"/>
    </xf>
    <xf numFmtId="0" fontId="24" fillId="37" borderId="11" xfId="0" applyFont="1" applyFill="1" applyBorder="1" applyAlignment="1">
      <alignment vertical="top"/>
    </xf>
    <xf numFmtId="0" fontId="24" fillId="37" borderId="11" xfId="0" applyFont="1" applyFill="1" applyBorder="1" applyAlignment="1">
      <alignment horizontal="left" vertical="top" wrapText="1"/>
    </xf>
    <xf numFmtId="49" fontId="24" fillId="37" borderId="11" xfId="0" applyNumberFormat="1" applyFont="1" applyFill="1" applyBorder="1" applyAlignment="1">
      <alignment horizontal="left" vertical="top" wrapText="1"/>
    </xf>
    <xf numFmtId="0" fontId="32" fillId="0" borderId="0" xfId="44" applyFont="1" applyFill="1"/>
    <xf numFmtId="165" fontId="25" fillId="0" borderId="0" xfId="44" applyNumberFormat="1" applyFont="1" applyFill="1"/>
    <xf numFmtId="0" fontId="32" fillId="33" borderId="23" xfId="44" applyFont="1" applyFill="1" applyBorder="1"/>
    <xf numFmtId="165" fontId="25" fillId="33" borderId="23" xfId="44" applyNumberFormat="1" applyFont="1" applyFill="1" applyBorder="1"/>
    <xf numFmtId="0" fontId="25" fillId="34" borderId="11" xfId="44" applyFont="1" applyFill="1" applyBorder="1"/>
    <xf numFmtId="164" fontId="25" fillId="34" borderId="11" xfId="44" applyNumberFormat="1" applyFont="1" applyFill="1" applyBorder="1"/>
    <xf numFmtId="0" fontId="25" fillId="36" borderId="10" xfId="44" applyFont="1" applyFill="1" applyBorder="1" applyAlignment="1">
      <alignment horizontal="left" vertical="top"/>
    </xf>
    <xf numFmtId="0" fontId="33" fillId="36" borderId="10" xfId="42" applyFont="1" applyFill="1" applyBorder="1" applyAlignment="1">
      <alignment horizontal="left" vertical="top" wrapText="1"/>
    </xf>
    <xf numFmtId="0" fontId="20" fillId="33" borderId="10" xfId="0" applyFont="1" applyFill="1" applyBorder="1" applyAlignment="1">
      <alignment horizontal="center" vertical="top" wrapText="1"/>
    </xf>
    <xf numFmtId="1" fontId="20" fillId="33" borderId="10" xfId="0" applyNumberFormat="1" applyFont="1" applyFill="1" applyBorder="1" applyAlignment="1">
      <alignment horizontal="center" vertical="top" wrapText="1"/>
    </xf>
    <xf numFmtId="0" fontId="20" fillId="33" borderId="11" xfId="0" applyFont="1" applyFill="1" applyBorder="1" applyAlignment="1">
      <alignment horizontal="center" vertical="top" wrapText="1"/>
    </xf>
    <xf numFmtId="0" fontId="20" fillId="37" borderId="10" xfId="0" applyFont="1" applyFill="1" applyBorder="1" applyAlignment="1">
      <alignment horizontal="center" vertical="top" wrapText="1"/>
    </xf>
    <xf numFmtId="0" fontId="20" fillId="36" borderId="10" xfId="0" applyFont="1" applyFill="1" applyBorder="1" applyAlignment="1">
      <alignment horizontal="center" vertical="top" wrapText="1"/>
    </xf>
    <xf numFmtId="0" fontId="49" fillId="0" borderId="11" xfId="0" applyFont="1" applyFill="1" applyBorder="1" applyAlignment="1">
      <alignment horizontal="center" vertical="top"/>
    </xf>
    <xf numFmtId="1" fontId="49" fillId="0" borderId="11" xfId="0" applyNumberFormat="1" applyFont="1" applyFill="1" applyBorder="1" applyAlignment="1">
      <alignment horizontal="center" vertical="top"/>
    </xf>
    <xf numFmtId="0" fontId="49" fillId="0" borderId="11" xfId="0" applyFont="1" applyFill="1" applyBorder="1" applyAlignment="1">
      <alignment vertical="top"/>
    </xf>
    <xf numFmtId="0" fontId="50" fillId="0" borderId="11" xfId="0" applyFont="1" applyFill="1" applyBorder="1" applyAlignment="1">
      <alignment horizontal="left" vertical="top"/>
    </xf>
    <xf numFmtId="0" fontId="49" fillId="0" borderId="11" xfId="0" applyFont="1" applyFill="1" applyBorder="1" applyAlignment="1">
      <alignment horizontal="left" vertical="top" wrapText="1"/>
    </xf>
    <xf numFmtId="0" fontId="49" fillId="0" borderId="11" xfId="0" applyFont="1" applyFill="1" applyBorder="1" applyAlignment="1">
      <alignment vertical="top" wrapText="1"/>
    </xf>
    <xf numFmtId="166" fontId="49" fillId="0" borderId="11" xfId="0" applyNumberFormat="1" applyFont="1" applyFill="1" applyBorder="1" applyAlignment="1">
      <alignment horizontal="center" vertical="top"/>
    </xf>
    <xf numFmtId="166" fontId="49" fillId="36" borderId="11" xfId="0" applyNumberFormat="1" applyFont="1" applyFill="1" applyBorder="1" applyAlignment="1">
      <alignment horizontal="left" vertical="top"/>
    </xf>
    <xf numFmtId="0" fontId="49" fillId="35" borderId="11" xfId="0" applyFont="1" applyFill="1" applyBorder="1" applyAlignment="1">
      <alignment horizontal="center" vertical="top"/>
    </xf>
    <xf numFmtId="1" fontId="49" fillId="35" borderId="11" xfId="0" applyNumberFormat="1" applyFont="1" applyFill="1" applyBorder="1" applyAlignment="1">
      <alignment horizontal="center" vertical="top"/>
    </xf>
    <xf numFmtId="0" fontId="49" fillId="35" borderId="11" xfId="0" applyFont="1" applyFill="1" applyBorder="1" applyAlignment="1">
      <alignment vertical="top"/>
    </xf>
    <xf numFmtId="0" fontId="50" fillId="35" borderId="11" xfId="0" applyFont="1" applyFill="1" applyBorder="1" applyAlignment="1">
      <alignment horizontal="left" vertical="top"/>
    </xf>
    <xf numFmtId="0" fontId="49" fillId="35" borderId="11" xfId="0" applyNumberFormat="1" applyFont="1" applyFill="1" applyBorder="1" applyAlignment="1">
      <alignment horizontal="center" vertical="top"/>
    </xf>
    <xf numFmtId="0" fontId="49" fillId="35" borderId="11" xfId="0" applyFont="1" applyFill="1" applyBorder="1" applyAlignment="1">
      <alignment horizontal="left" vertical="top"/>
    </xf>
    <xf numFmtId="9" fontId="49" fillId="35" borderId="11" xfId="0" applyNumberFormat="1" applyFont="1" applyFill="1" applyBorder="1" applyAlignment="1">
      <alignment vertical="top" wrapText="1"/>
    </xf>
    <xf numFmtId="0" fontId="49" fillId="35" borderId="11" xfId="0" applyFont="1" applyFill="1" applyBorder="1" applyAlignment="1">
      <alignment horizontal="left" vertical="top" wrapText="1"/>
    </xf>
    <xf numFmtId="0" fontId="49" fillId="35" borderId="11" xfId="0" applyFont="1" applyFill="1" applyBorder="1" applyAlignment="1">
      <alignment vertical="top" wrapText="1"/>
    </xf>
    <xf numFmtId="0" fontId="49" fillId="0" borderId="11" xfId="0" applyNumberFormat="1" applyFont="1" applyFill="1" applyBorder="1" applyAlignment="1">
      <alignment horizontal="center" vertical="top"/>
    </xf>
    <xf numFmtId="0" fontId="49" fillId="0" borderId="11" xfId="0" applyFont="1" applyFill="1" applyBorder="1" applyAlignment="1">
      <alignment horizontal="left" vertical="top"/>
    </xf>
    <xf numFmtId="9" fontId="49" fillId="35" borderId="11" xfId="0" applyNumberFormat="1" applyFont="1" applyFill="1" applyBorder="1" applyAlignment="1">
      <alignment horizontal="left" vertical="top"/>
    </xf>
    <xf numFmtId="0" fontId="51" fillId="35" borderId="11" xfId="0" applyFont="1" applyFill="1" applyBorder="1" applyAlignment="1">
      <alignment horizontal="left" vertical="top"/>
    </xf>
    <xf numFmtId="0" fontId="49" fillId="37" borderId="11" xfId="0" applyFont="1" applyFill="1" applyBorder="1" applyAlignment="1">
      <alignment horizontal="center" vertical="top"/>
    </xf>
    <xf numFmtId="1" fontId="49" fillId="37" borderId="11" xfId="0" applyNumberFormat="1" applyFont="1" applyFill="1" applyBorder="1" applyAlignment="1">
      <alignment horizontal="center" vertical="top"/>
    </xf>
    <xf numFmtId="0" fontId="49" fillId="37" borderId="11" xfId="0" applyFont="1" applyFill="1" applyBorder="1" applyAlignment="1">
      <alignment vertical="top"/>
    </xf>
    <xf numFmtId="0" fontId="50" fillId="37" borderId="11" xfId="0" applyFont="1" applyFill="1" applyBorder="1" applyAlignment="1">
      <alignment horizontal="left" vertical="top"/>
    </xf>
    <xf numFmtId="0" fontId="49" fillId="37" borderId="11" xfId="0" applyNumberFormat="1" applyFont="1" applyFill="1" applyBorder="1" applyAlignment="1">
      <alignment horizontal="center" vertical="top"/>
    </xf>
    <xf numFmtId="0" fontId="49" fillId="37" borderId="11" xfId="0" applyFont="1" applyFill="1" applyBorder="1" applyAlignment="1">
      <alignment horizontal="left" vertical="top" wrapText="1"/>
    </xf>
    <xf numFmtId="166" fontId="49" fillId="37" borderId="11" xfId="0" applyNumberFormat="1" applyFont="1" applyFill="1" applyBorder="1" applyAlignment="1">
      <alignment horizontal="center" vertical="top"/>
    </xf>
    <xf numFmtId="166" fontId="49" fillId="0" borderId="11" xfId="0" applyNumberFormat="1" applyFont="1" applyFill="1" applyBorder="1" applyAlignment="1">
      <alignment horizontal="left" vertical="top"/>
    </xf>
    <xf numFmtId="9" fontId="49" fillId="0" borderId="11" xfId="0" applyNumberFormat="1" applyFont="1" applyFill="1" applyBorder="1" applyAlignment="1">
      <alignment horizontal="left" vertical="top" wrapText="1"/>
    </xf>
    <xf numFmtId="9" fontId="49" fillId="0" borderId="11" xfId="0" applyNumberFormat="1" applyFont="1" applyFill="1" applyBorder="1" applyAlignment="1">
      <alignment horizontal="left" vertical="top"/>
    </xf>
    <xf numFmtId="0" fontId="49" fillId="34" borderId="11" xfId="0" applyFont="1" applyFill="1" applyBorder="1" applyAlignment="1">
      <alignment horizontal="center" vertical="top"/>
    </xf>
    <xf numFmtId="1" fontId="49" fillId="34" borderId="11" xfId="0" applyNumberFormat="1" applyFont="1" applyFill="1" applyBorder="1" applyAlignment="1">
      <alignment horizontal="center" vertical="top"/>
    </xf>
    <xf numFmtId="0" fontId="49" fillId="34" borderId="11" xfId="0" applyFont="1" applyFill="1" applyBorder="1" applyAlignment="1">
      <alignment vertical="top"/>
    </xf>
    <xf numFmtId="0" fontId="50" fillId="34" borderId="11" xfId="0" applyFont="1" applyFill="1" applyBorder="1" applyAlignment="1">
      <alignment horizontal="left" vertical="top"/>
    </xf>
    <xf numFmtId="0" fontId="49" fillId="34" borderId="11" xfId="0" applyNumberFormat="1" applyFont="1" applyFill="1" applyBorder="1" applyAlignment="1">
      <alignment horizontal="center" vertical="top"/>
    </xf>
    <xf numFmtId="0" fontId="49" fillId="34" borderId="11" xfId="0" applyFont="1" applyFill="1" applyBorder="1" applyAlignment="1">
      <alignment horizontal="left" vertical="top" wrapText="1"/>
    </xf>
    <xf numFmtId="49" fontId="49" fillId="35" borderId="11" xfId="0" applyNumberFormat="1" applyFont="1" applyFill="1" applyBorder="1" applyAlignment="1">
      <alignment horizontal="left" vertical="top" wrapText="1"/>
    </xf>
    <xf numFmtId="49" fontId="49" fillId="37" borderId="11" xfId="0" applyNumberFormat="1" applyFont="1" applyFill="1" applyBorder="1" applyAlignment="1">
      <alignment horizontal="left" vertical="top" wrapText="1"/>
    </xf>
    <xf numFmtId="49" fontId="49" fillId="0" borderId="11" xfId="0" applyNumberFormat="1" applyFont="1" applyFill="1" applyBorder="1" applyAlignment="1">
      <alignment horizontal="left" vertical="top" wrapText="1"/>
    </xf>
    <xf numFmtId="0" fontId="49" fillId="37" borderId="11" xfId="0" applyFont="1" applyFill="1" applyBorder="1" applyAlignment="1">
      <alignment horizontal="left" vertical="top"/>
    </xf>
    <xf numFmtId="166" fontId="38" fillId="37" borderId="24" xfId="0" applyNumberFormat="1" applyFont="1" applyFill="1" applyBorder="1" applyAlignment="1">
      <alignment vertical="top"/>
    </xf>
    <xf numFmtId="0" fontId="18" fillId="0" borderId="0" xfId="0" applyFont="1" applyFill="1" applyBorder="1" applyAlignment="1">
      <alignment vertical="top"/>
    </xf>
    <xf numFmtId="0" fontId="23" fillId="34" borderId="0" xfId="0" applyFont="1" applyFill="1" applyBorder="1" applyAlignment="1">
      <alignment vertical="top"/>
    </xf>
    <xf numFmtId="0" fontId="48" fillId="0" borderId="11" xfId="44" applyFont="1" applyFill="1" applyBorder="1" applyAlignment="1">
      <alignment horizontal="center" vertical="center" wrapText="1"/>
    </xf>
    <xf numFmtId="0" fontId="48" fillId="0" borderId="11" xfId="44" applyFont="1" applyFill="1" applyBorder="1" applyAlignment="1">
      <alignment horizontal="left" vertical="center" wrapText="1"/>
    </xf>
    <xf numFmtId="0" fontId="52" fillId="0" borderId="11" xfId="44" applyFont="1" applyFill="1" applyBorder="1" applyAlignment="1">
      <alignment horizontal="left" vertical="center" wrapText="1"/>
    </xf>
    <xf numFmtId="0" fontId="48" fillId="34" borderId="11" xfId="44" applyFont="1" applyFill="1" applyBorder="1" applyAlignment="1">
      <alignment horizontal="center" vertical="center" wrapText="1"/>
    </xf>
    <xf numFmtId="0" fontId="47" fillId="0" borderId="11" xfId="44" applyFont="1" applyFill="1" applyBorder="1" applyAlignment="1">
      <alignment horizontal="center" vertical="center" wrapText="1"/>
    </xf>
    <xf numFmtId="0" fontId="47" fillId="0" borderId="0" xfId="44" applyFont="1" applyFill="1" applyAlignment="1">
      <alignment horizontal="center" vertical="center" wrapText="1"/>
    </xf>
    <xf numFmtId="0" fontId="48" fillId="34" borderId="11" xfId="44" applyFont="1" applyFill="1" applyBorder="1" applyAlignment="1">
      <alignment vertical="center" wrapText="1"/>
    </xf>
    <xf numFmtId="0" fontId="52" fillId="34" borderId="11" xfId="44" applyFont="1" applyFill="1" applyBorder="1" applyAlignment="1">
      <alignment horizontal="left" vertical="center" wrapText="1"/>
    </xf>
    <xf numFmtId="0" fontId="47" fillId="34" borderId="11" xfId="44" applyFont="1" applyFill="1" applyBorder="1" applyAlignment="1">
      <alignment horizontal="center" vertical="center" wrapText="1"/>
    </xf>
    <xf numFmtId="0" fontId="47" fillId="34" borderId="0" xfId="44" applyFont="1" applyFill="1" applyAlignment="1">
      <alignment horizontal="center" vertical="center" wrapText="1"/>
    </xf>
    <xf numFmtId="0" fontId="47" fillId="34" borderId="19" xfId="44" applyFont="1" applyFill="1" applyBorder="1"/>
    <xf numFmtId="0" fontId="47" fillId="34" borderId="20" xfId="44" applyFont="1" applyFill="1" applyBorder="1"/>
    <xf numFmtId="164" fontId="48" fillId="34" borderId="20" xfId="44" applyNumberFormat="1" applyFont="1" applyFill="1" applyBorder="1"/>
    <xf numFmtId="0" fontId="47" fillId="34" borderId="21" xfId="44" applyFont="1" applyFill="1" applyBorder="1"/>
    <xf numFmtId="0" fontId="0" fillId="34" borderId="0" xfId="44" applyFont="1" applyFill="1" applyProtection="1">
      <protection locked="0"/>
    </xf>
    <xf numFmtId="0" fontId="1" fillId="34" borderId="0" xfId="44" applyFill="1" applyProtection="1">
      <protection locked="0"/>
    </xf>
    <xf numFmtId="0" fontId="33" fillId="34" borderId="11" xfId="44" applyFont="1" applyFill="1" applyBorder="1" applyAlignment="1">
      <alignment horizontal="left" vertical="top"/>
    </xf>
    <xf numFmtId="0" fontId="25" fillId="0" borderId="11" xfId="44" applyFont="1" applyFill="1" applyBorder="1"/>
    <xf numFmtId="165" fontId="16" fillId="36" borderId="11" xfId="44" applyNumberFormat="1" applyFont="1" applyFill="1" applyBorder="1" applyAlignment="1">
      <alignment horizontal="right" vertical="top" wrapText="1"/>
    </xf>
    <xf numFmtId="164" fontId="45" fillId="36" borderId="18" xfId="44" applyNumberFormat="1" applyFont="1" applyFill="1" applyBorder="1" applyAlignment="1">
      <alignment horizontal="right"/>
    </xf>
    <xf numFmtId="164" fontId="48" fillId="36" borderId="11" xfId="44" applyNumberFormat="1" applyFont="1" applyFill="1" applyBorder="1"/>
    <xf numFmtId="164" fontId="29" fillId="36" borderId="18" xfId="44" applyNumberFormat="1" applyFont="1" applyFill="1" applyBorder="1" applyAlignment="1">
      <alignment horizontal="right"/>
    </xf>
    <xf numFmtId="0" fontId="31" fillId="39" borderId="10" xfId="0" applyFont="1" applyFill="1" applyBorder="1" applyAlignment="1">
      <alignment horizontal="center" vertical="top" wrapText="1"/>
    </xf>
    <xf numFmtId="165" fontId="45" fillId="39" borderId="11" xfId="44" applyNumberFormat="1" applyFont="1" applyFill="1" applyBorder="1" applyAlignment="1">
      <alignment horizontal="center" vertical="top" wrapText="1"/>
    </xf>
    <xf numFmtId="165" fontId="42" fillId="39" borderId="11" xfId="44" applyNumberFormat="1" applyFont="1" applyFill="1" applyBorder="1" applyAlignment="1" applyProtection="1">
      <alignment horizontal="right" vertical="top" wrapText="1"/>
      <protection locked="0"/>
    </xf>
    <xf numFmtId="165" fontId="33" fillId="39" borderId="10" xfId="44" applyNumberFormat="1" applyFont="1" applyFill="1" applyBorder="1" applyAlignment="1">
      <alignment horizontal="center" wrapText="1"/>
    </xf>
    <xf numFmtId="164" fontId="48" fillId="39" borderId="11" xfId="44" applyNumberFormat="1" applyFont="1" applyFill="1" applyBorder="1" applyProtection="1">
      <protection locked="0"/>
    </xf>
    <xf numFmtId="0" fontId="34" fillId="36" borderId="10" xfId="44" applyFont="1" applyFill="1" applyBorder="1" applyAlignment="1">
      <alignment horizontal="center" wrapText="1"/>
    </xf>
    <xf numFmtId="0" fontId="32" fillId="34" borderId="11" xfId="44" applyFont="1" applyFill="1" applyBorder="1"/>
    <xf numFmtId="44" fontId="18" fillId="33" borderId="11" xfId="46" applyFont="1" applyFill="1" applyBorder="1" applyAlignment="1">
      <alignment vertical="top"/>
    </xf>
    <xf numFmtId="0" fontId="46" fillId="36" borderId="11" xfId="44" applyFont="1" applyFill="1" applyBorder="1" applyAlignment="1">
      <alignment horizontal="center" vertical="top" wrapText="1"/>
    </xf>
    <xf numFmtId="166" fontId="47" fillId="36" borderId="11" xfId="44" applyNumberFormat="1" applyFont="1" applyFill="1" applyBorder="1" applyAlignment="1">
      <alignment horizontal="right" vertical="center" wrapText="1"/>
    </xf>
    <xf numFmtId="0" fontId="33" fillId="34" borderId="15" xfId="44" applyFont="1" applyFill="1" applyBorder="1" applyAlignment="1">
      <alignment vertical="top" wrapText="1"/>
    </xf>
    <xf numFmtId="0" fontId="33" fillId="34" borderId="11" xfId="44" applyFont="1" applyFill="1" applyBorder="1" applyAlignment="1">
      <alignment vertical="top" wrapText="1"/>
    </xf>
    <xf numFmtId="164" fontId="33" fillId="34" borderId="11" xfId="44" applyNumberFormat="1" applyFont="1" applyFill="1" applyBorder="1"/>
    <xf numFmtId="164" fontId="33" fillId="36" borderId="11" xfId="44" applyNumberFormat="1" applyFont="1" applyFill="1" applyBorder="1"/>
    <xf numFmtId="0" fontId="25" fillId="34" borderId="11" xfId="44" applyFont="1" applyFill="1" applyBorder="1" applyAlignment="1">
      <alignment vertical="top"/>
    </xf>
    <xf numFmtId="0" fontId="16" fillId="33" borderId="23" xfId="44" applyFont="1" applyFill="1" applyBorder="1" applyAlignment="1">
      <alignment horizontal="right"/>
    </xf>
    <xf numFmtId="0" fontId="29" fillId="40" borderId="11" xfId="44" applyFont="1" applyFill="1" applyBorder="1"/>
    <xf numFmtId="164" fontId="29" fillId="40" borderId="11" xfId="44" applyNumberFormat="1" applyFont="1" applyFill="1" applyBorder="1"/>
    <xf numFmtId="0" fontId="18" fillId="37" borderId="11" xfId="0" applyFont="1" applyFill="1" applyBorder="1" applyAlignment="1">
      <alignment horizontal="right" vertical="top"/>
    </xf>
    <xf numFmtId="0" fontId="18" fillId="36" borderId="11" xfId="0" applyFont="1" applyFill="1" applyBorder="1" applyAlignment="1">
      <alignment horizontal="right" vertical="top"/>
    </xf>
    <xf numFmtId="0" fontId="32" fillId="36" borderId="11" xfId="44" applyFont="1" applyFill="1" applyBorder="1" applyAlignment="1">
      <alignment horizontal="right"/>
    </xf>
    <xf numFmtId="164" fontId="1" fillId="34" borderId="0" xfId="44" applyNumberFormat="1" applyFill="1"/>
    <xf numFmtId="0" fontId="18" fillId="37" borderId="10" xfId="0" applyFont="1" applyFill="1" applyBorder="1" applyAlignment="1">
      <alignment horizontal="right" vertical="top"/>
    </xf>
    <xf numFmtId="0" fontId="18" fillId="36" borderId="10" xfId="0" applyFont="1" applyFill="1" applyBorder="1" applyAlignment="1">
      <alignment horizontal="right" vertical="top"/>
    </xf>
    <xf numFmtId="166" fontId="18" fillId="33" borderId="23" xfId="0" applyNumberFormat="1" applyFont="1" applyFill="1" applyBorder="1" applyAlignment="1">
      <alignment vertical="top"/>
    </xf>
    <xf numFmtId="0" fontId="46" fillId="33" borderId="22" xfId="44" applyFont="1" applyFill="1" applyBorder="1" applyAlignment="1">
      <alignment horizontal="left"/>
    </xf>
    <xf numFmtId="44" fontId="48" fillId="39" borderId="11" xfId="46" applyFont="1" applyFill="1" applyBorder="1" applyAlignment="1" applyProtection="1">
      <alignment horizontal="right" vertical="center" wrapText="1"/>
      <protection locked="0"/>
    </xf>
    <xf numFmtId="0" fontId="54" fillId="33" borderId="11" xfId="44" applyFont="1" applyFill="1" applyBorder="1" applyAlignment="1">
      <alignment horizontal="right"/>
    </xf>
    <xf numFmtId="0" fontId="46" fillId="33" borderId="23" xfId="44" applyFont="1" applyFill="1" applyBorder="1" applyAlignment="1"/>
    <xf numFmtId="0" fontId="46" fillId="33" borderId="24" xfId="44" applyFont="1" applyFill="1" applyBorder="1" applyAlignment="1"/>
    <xf numFmtId="0" fontId="39" fillId="34" borderId="0" xfId="0" applyFont="1" applyFill="1" applyAlignment="1">
      <alignment vertical="top"/>
    </xf>
    <xf numFmtId="0" fontId="47" fillId="33" borderId="11" xfId="44" applyFont="1" applyFill="1" applyBorder="1" applyAlignment="1">
      <alignment horizontal="right"/>
    </xf>
    <xf numFmtId="164" fontId="45" fillId="36" borderId="11" xfId="44" applyNumberFormat="1" applyFont="1" applyFill="1" applyBorder="1" applyAlignment="1">
      <alignment horizontal="right"/>
    </xf>
    <xf numFmtId="164" fontId="25" fillId="34" borderId="11" xfId="44" applyNumberFormat="1" applyFont="1" applyFill="1" applyBorder="1" applyAlignment="1">
      <alignment horizontal="left"/>
    </xf>
    <xf numFmtId="0" fontId="21" fillId="34" borderId="15" xfId="0" applyFont="1" applyFill="1" applyBorder="1" applyAlignment="1">
      <alignment vertical="top"/>
    </xf>
    <xf numFmtId="0" fontId="1" fillId="34" borderId="0" xfId="44" applyFill="1" applyBorder="1"/>
    <xf numFmtId="0" fontId="1" fillId="34" borderId="16" xfId="44" applyFill="1" applyBorder="1"/>
    <xf numFmtId="0" fontId="22" fillId="34" borderId="15" xfId="0" applyFont="1" applyFill="1" applyBorder="1" applyAlignment="1">
      <alignment vertical="top"/>
    </xf>
    <xf numFmtId="0" fontId="30" fillId="34" borderId="15" xfId="44" applyFont="1" applyFill="1" applyBorder="1"/>
    <xf numFmtId="0" fontId="1" fillId="34" borderId="19" xfId="44" applyFill="1" applyBorder="1"/>
    <xf numFmtId="0" fontId="1" fillId="34" borderId="20" xfId="44" applyFill="1" applyBorder="1"/>
    <xf numFmtId="0" fontId="1" fillId="34" borderId="21" xfId="44" applyFill="1" applyBorder="1"/>
    <xf numFmtId="0" fontId="20" fillId="34" borderId="12" xfId="0" applyFont="1" applyFill="1" applyBorder="1" applyAlignment="1">
      <alignment horizontal="left" vertical="top"/>
    </xf>
    <xf numFmtId="0" fontId="1" fillId="34" borderId="13" xfId="44" applyFill="1" applyBorder="1"/>
    <xf numFmtId="0" fontId="1" fillId="34" borderId="14" xfId="44" applyFill="1" applyBorder="1"/>
    <xf numFmtId="0" fontId="20" fillId="34" borderId="15" xfId="0" applyFont="1" applyFill="1" applyBorder="1" applyAlignment="1">
      <alignment vertical="top"/>
    </xf>
    <xf numFmtId="49" fontId="25" fillId="33" borderId="11" xfId="44" applyNumberFormat="1" applyFont="1" applyFill="1" applyBorder="1" applyAlignment="1">
      <alignment horizontal="center"/>
    </xf>
    <xf numFmtId="49" fontId="25" fillId="0" borderId="0" xfId="44" applyNumberFormat="1" applyFont="1" applyFill="1" applyAlignment="1">
      <alignment horizontal="center"/>
    </xf>
    <xf numFmtId="44" fontId="48" fillId="39" borderId="11" xfId="46" applyFont="1" applyFill="1" applyBorder="1" applyProtection="1">
      <protection locked="0"/>
    </xf>
    <xf numFmtId="0" fontId="26" fillId="33" borderId="12" xfId="44" applyFont="1" applyFill="1" applyBorder="1" applyAlignment="1">
      <alignment horizontal="center" vertical="center"/>
    </xf>
    <xf numFmtId="0" fontId="26" fillId="33" borderId="13" xfId="44" applyFont="1" applyFill="1" applyBorder="1" applyAlignment="1">
      <alignment horizontal="center" vertical="center"/>
    </xf>
    <xf numFmtId="0" fontId="26" fillId="33" borderId="14" xfId="44" applyFont="1" applyFill="1" applyBorder="1" applyAlignment="1">
      <alignment horizontal="center" vertical="center"/>
    </xf>
    <xf numFmtId="0" fontId="26" fillId="33" borderId="15" xfId="44" applyFont="1" applyFill="1" applyBorder="1" applyAlignment="1">
      <alignment horizontal="center" vertical="center"/>
    </xf>
    <xf numFmtId="0" fontId="26" fillId="33" borderId="0" xfId="44" applyFont="1" applyFill="1" applyBorder="1" applyAlignment="1">
      <alignment horizontal="center" vertical="center"/>
    </xf>
    <xf numFmtId="0" fontId="26" fillId="33" borderId="16" xfId="44" applyFont="1" applyFill="1" applyBorder="1" applyAlignment="1">
      <alignment horizontal="center" vertical="center"/>
    </xf>
    <xf numFmtId="0" fontId="16" fillId="36" borderId="10" xfId="44" applyFont="1" applyFill="1" applyBorder="1" applyAlignment="1">
      <alignment horizontal="left" vertical="top"/>
    </xf>
    <xf numFmtId="0" fontId="16" fillId="36" borderId="17" xfId="44" applyFont="1" applyFill="1" applyBorder="1" applyAlignment="1">
      <alignment horizontal="left" vertical="top"/>
    </xf>
    <xf numFmtId="0" fontId="16" fillId="36" borderId="18" xfId="44" applyFont="1" applyFill="1" applyBorder="1" applyAlignment="1">
      <alignment horizontal="left" vertical="top"/>
    </xf>
    <xf numFmtId="0" fontId="16" fillId="37" borderId="10" xfId="44" applyFont="1" applyFill="1" applyBorder="1" applyAlignment="1">
      <alignment horizontal="left" vertical="top"/>
    </xf>
    <xf numFmtId="0" fontId="16" fillId="37" borderId="17" xfId="44" applyFont="1" applyFill="1" applyBorder="1" applyAlignment="1">
      <alignment horizontal="left" vertical="top"/>
    </xf>
    <xf numFmtId="0" fontId="16" fillId="37" borderId="18" xfId="44" applyFont="1" applyFill="1" applyBorder="1" applyAlignment="1">
      <alignment horizontal="left" vertical="top"/>
    </xf>
    <xf numFmtId="0" fontId="16" fillId="40" borderId="10" xfId="44" applyFont="1" applyFill="1" applyBorder="1" applyAlignment="1">
      <alignment horizontal="left" vertical="top"/>
    </xf>
    <xf numFmtId="0" fontId="16" fillId="40" borderId="17" xfId="44" applyFont="1" applyFill="1" applyBorder="1" applyAlignment="1">
      <alignment horizontal="left" vertical="top"/>
    </xf>
    <xf numFmtId="0" fontId="16" fillId="40" borderId="18" xfId="44" applyFont="1" applyFill="1" applyBorder="1" applyAlignment="1">
      <alignment horizontal="left" vertical="top"/>
    </xf>
    <xf numFmtId="0" fontId="20" fillId="34" borderId="12" xfId="0" applyFont="1" applyFill="1" applyBorder="1" applyAlignment="1">
      <alignment horizontal="center" vertical="top" wrapText="1"/>
    </xf>
    <xf numFmtId="0" fontId="20" fillId="34" borderId="13" xfId="0" applyFont="1" applyFill="1" applyBorder="1" applyAlignment="1">
      <alignment horizontal="center" vertical="top" wrapText="1"/>
    </xf>
    <xf numFmtId="0" fontId="20" fillId="34" borderId="14" xfId="0" applyFont="1" applyFill="1" applyBorder="1" applyAlignment="1">
      <alignment horizontal="center" vertical="top" wrapText="1"/>
    </xf>
    <xf numFmtId="0" fontId="20" fillId="34" borderId="15" xfId="0" applyFont="1" applyFill="1" applyBorder="1" applyAlignment="1">
      <alignment horizontal="center" vertical="top" wrapText="1"/>
    </xf>
    <xf numFmtId="0" fontId="20" fillId="34" borderId="0" xfId="0" applyFont="1" applyFill="1" applyBorder="1" applyAlignment="1">
      <alignment horizontal="center" vertical="top" wrapText="1"/>
    </xf>
    <xf numFmtId="0" fontId="20" fillId="34" borderId="16" xfId="0" applyFont="1" applyFill="1" applyBorder="1" applyAlignment="1">
      <alignment horizontal="center" vertical="top" wrapText="1"/>
    </xf>
    <xf numFmtId="0" fontId="16" fillId="38" borderId="10" xfId="44" applyFont="1" applyFill="1" applyBorder="1" applyAlignment="1">
      <alignment horizontal="left" vertical="top"/>
    </xf>
    <xf numFmtId="0" fontId="16" fillId="38" borderId="17" xfId="44" applyFont="1" applyFill="1" applyBorder="1" applyAlignment="1">
      <alignment horizontal="left" vertical="top"/>
    </xf>
    <xf numFmtId="0" fontId="16" fillId="38" borderId="18" xfId="44" applyFont="1" applyFill="1" applyBorder="1" applyAlignment="1">
      <alignment horizontal="left" vertical="top"/>
    </xf>
    <xf numFmtId="0" fontId="16" fillId="0" borderId="13" xfId="44" applyFont="1" applyFill="1" applyBorder="1" applyAlignment="1">
      <alignment horizontal="left" vertical="top"/>
    </xf>
    <xf numFmtId="0" fontId="18" fillId="0" borderId="11" xfId="0" applyFont="1" applyBorder="1" applyAlignment="1">
      <alignment horizontal="center" vertical="top"/>
    </xf>
    <xf numFmtId="0" fontId="39" fillId="34" borderId="0" xfId="0" applyFont="1" applyFill="1" applyAlignment="1">
      <alignment horizontal="left" vertical="top"/>
    </xf>
    <xf numFmtId="0" fontId="39" fillId="34" borderId="0" xfId="0" applyFont="1" applyFill="1" applyBorder="1" applyAlignment="1">
      <alignment vertical="top"/>
    </xf>
    <xf numFmtId="0" fontId="38" fillId="34" borderId="0" xfId="0" applyFont="1" applyFill="1" applyBorder="1" applyAlignment="1">
      <alignment vertical="top"/>
    </xf>
    <xf numFmtId="0" fontId="22" fillId="34" borderId="0" xfId="0" applyFont="1" applyFill="1" applyBorder="1" applyAlignment="1">
      <alignment vertical="top"/>
    </xf>
    <xf numFmtId="0" fontId="18" fillId="0" borderId="0" xfId="0" applyFont="1" applyBorder="1" applyAlignment="1">
      <alignment vertical="top"/>
    </xf>
    <xf numFmtId="0" fontId="18" fillId="0" borderId="20" xfId="0" applyFont="1" applyBorder="1" applyAlignment="1">
      <alignment vertical="top"/>
    </xf>
    <xf numFmtId="1" fontId="38" fillId="33" borderId="22" xfId="0" applyNumberFormat="1" applyFont="1" applyFill="1" applyBorder="1" applyAlignment="1">
      <alignment horizontal="center" vertical="top"/>
    </xf>
    <xf numFmtId="1" fontId="38" fillId="33" borderId="23" xfId="0" applyNumberFormat="1" applyFont="1" applyFill="1" applyBorder="1" applyAlignment="1">
      <alignment horizontal="center" vertical="top"/>
    </xf>
    <xf numFmtId="166" fontId="22" fillId="34" borderId="11" xfId="0" applyNumberFormat="1" applyFont="1" applyFill="1" applyBorder="1" applyAlignment="1">
      <alignment vertical="top"/>
    </xf>
    <xf numFmtId="1" fontId="38" fillId="0" borderId="12" xfId="0" applyNumberFormat="1" applyFont="1" applyFill="1" applyBorder="1" applyAlignment="1">
      <alignment horizontal="left" vertical="top"/>
    </xf>
    <xf numFmtId="1" fontId="38" fillId="0" borderId="13" xfId="0" applyNumberFormat="1" applyFont="1" applyFill="1" applyBorder="1" applyAlignment="1">
      <alignment horizontal="left" vertical="top"/>
    </xf>
    <xf numFmtId="0" fontId="37" fillId="0" borderId="13" xfId="0" applyFont="1" applyBorder="1" applyAlignment="1">
      <alignment vertical="top" wrapText="1"/>
    </xf>
    <xf numFmtId="0" fontId="37" fillId="0" borderId="14" xfId="0" applyFont="1" applyBorder="1" applyAlignment="1">
      <alignment vertical="top" wrapText="1"/>
    </xf>
    <xf numFmtId="0" fontId="37" fillId="0" borderId="0" xfId="0" applyFont="1" applyBorder="1" applyAlignment="1">
      <alignment vertical="top" wrapText="1"/>
    </xf>
    <xf numFmtId="0" fontId="37" fillId="0" borderId="16" xfId="0" applyFont="1" applyBorder="1" applyAlignment="1">
      <alignment vertical="top" wrapText="1"/>
    </xf>
    <xf numFmtId="0" fontId="37" fillId="0" borderId="20" xfId="0" applyFont="1" applyBorder="1" applyAlignment="1">
      <alignment vertical="top" wrapText="1"/>
    </xf>
    <xf numFmtId="0" fontId="37" fillId="0" borderId="21" xfId="0" applyFont="1" applyBorder="1" applyAlignment="1">
      <alignment vertical="top" wrapText="1"/>
    </xf>
    <xf numFmtId="1" fontId="38" fillId="33" borderId="22" xfId="0" applyNumberFormat="1" applyFont="1" applyFill="1" applyBorder="1" applyAlignment="1">
      <alignment horizontal="left" vertical="top"/>
    </xf>
    <xf numFmtId="1" fontId="38" fillId="33" borderId="23" xfId="0" applyNumberFormat="1" applyFont="1" applyFill="1" applyBorder="1" applyAlignment="1">
      <alignment horizontal="left" vertical="top"/>
    </xf>
    <xf numFmtId="49" fontId="36" fillId="34" borderId="11" xfId="44" applyNumberFormat="1" applyFont="1" applyFill="1" applyBorder="1" applyAlignment="1">
      <alignment horizontal="left" vertical="top" wrapText="1"/>
    </xf>
    <xf numFmtId="0" fontId="46" fillId="33" borderId="22" xfId="44" applyFont="1" applyFill="1" applyBorder="1" applyAlignment="1">
      <alignment horizontal="center"/>
    </xf>
    <xf numFmtId="0" fontId="46" fillId="33" borderId="23" xfId="44" applyFont="1" applyFill="1" applyBorder="1" applyAlignment="1">
      <alignment horizontal="center"/>
    </xf>
    <xf numFmtId="0" fontId="46" fillId="33" borderId="24" xfId="44" applyFont="1" applyFill="1" applyBorder="1" applyAlignment="1">
      <alignment horizontal="center"/>
    </xf>
    <xf numFmtId="49" fontId="36" fillId="34" borderId="0" xfId="44" applyNumberFormat="1" applyFont="1" applyFill="1" applyBorder="1" applyAlignment="1">
      <alignment horizontal="left" vertical="top" wrapText="1"/>
    </xf>
    <xf numFmtId="0" fontId="16" fillId="33" borderId="22" xfId="44" applyFont="1" applyFill="1" applyBorder="1" applyAlignment="1"/>
    <xf numFmtId="0" fontId="16" fillId="33" borderId="23" xfId="44" applyFont="1" applyFill="1" applyBorder="1" applyAlignment="1"/>
    <xf numFmtId="0" fontId="16" fillId="0" borderId="12" xfId="44" applyFont="1" applyFill="1" applyBorder="1" applyAlignment="1"/>
    <xf numFmtId="0" fontId="16" fillId="0" borderId="13" xfId="44" applyFont="1" applyFill="1" applyBorder="1" applyAlignment="1"/>
    <xf numFmtId="164" fontId="16" fillId="36" borderId="23" xfId="44" applyNumberFormat="1" applyFont="1" applyFill="1" applyBorder="1" applyAlignment="1">
      <alignment horizontal="center"/>
    </xf>
    <xf numFmtId="164" fontId="16" fillId="36" borderId="24" xfId="44" applyNumberFormat="1" applyFont="1" applyFill="1" applyBorder="1" applyAlignment="1">
      <alignment horizontal="center"/>
    </xf>
    <xf numFmtId="0" fontId="32" fillId="37" borderId="11" xfId="44" applyFont="1" applyFill="1" applyBorder="1" applyAlignment="1">
      <alignment horizontal="center"/>
    </xf>
    <xf numFmtId="164" fontId="29" fillId="37" borderId="11" xfId="44" applyNumberFormat="1" applyFont="1" applyFill="1" applyBorder="1" applyAlignment="1">
      <alignment horizontal="right"/>
    </xf>
    <xf numFmtId="49" fontId="36" fillId="34" borderId="13" xfId="44" applyNumberFormat="1" applyFont="1" applyFill="1" applyBorder="1" applyAlignment="1">
      <alignment horizontal="left" vertical="top" wrapText="1"/>
    </xf>
    <xf numFmtId="0" fontId="34" fillId="37" borderId="22" xfId="44" applyFont="1" applyFill="1" applyBorder="1" applyAlignment="1">
      <alignment horizontal="center" wrapText="1"/>
    </xf>
    <xf numFmtId="0" fontId="34" fillId="37" borderId="24" xfId="44" applyFont="1" applyFill="1" applyBorder="1" applyAlignment="1">
      <alignment horizontal="center" wrapText="1"/>
    </xf>
    <xf numFmtId="164" fontId="48" fillId="37" borderId="11" xfId="44" applyNumberFormat="1" applyFont="1" applyFill="1" applyBorder="1"/>
    <xf numFmtId="164" fontId="48" fillId="34" borderId="11" xfId="44" applyNumberFormat="1" applyFont="1" applyFill="1" applyBorder="1"/>
    <xf numFmtId="166" fontId="22" fillId="34" borderId="22" xfId="0" applyNumberFormat="1" applyFont="1" applyFill="1" applyBorder="1" applyAlignment="1">
      <alignment vertical="top"/>
    </xf>
    <xf numFmtId="166" fontId="22" fillId="34" borderId="24" xfId="0" applyNumberFormat="1" applyFont="1" applyFill="1" applyBorder="1" applyAlignment="1">
      <alignment vertical="top"/>
    </xf>
    <xf numFmtId="49" fontId="53" fillId="34" borderId="12" xfId="44" applyNumberFormat="1" applyFont="1" applyFill="1" applyBorder="1" applyAlignment="1">
      <alignment horizontal="left" vertical="top" wrapText="1"/>
    </xf>
    <xf numFmtId="49" fontId="53" fillId="34" borderId="13" xfId="44" applyNumberFormat="1" applyFont="1" applyFill="1" applyBorder="1" applyAlignment="1">
      <alignment horizontal="left" vertical="top" wrapText="1"/>
    </xf>
    <xf numFmtId="49" fontId="53" fillId="34" borderId="14" xfId="44" applyNumberFormat="1" applyFont="1" applyFill="1" applyBorder="1" applyAlignment="1">
      <alignment horizontal="left" vertical="top" wrapText="1"/>
    </xf>
    <xf numFmtId="49" fontId="53" fillId="34" borderId="15" xfId="44" applyNumberFormat="1" applyFont="1" applyFill="1" applyBorder="1" applyAlignment="1">
      <alignment horizontal="left" vertical="top" wrapText="1"/>
    </xf>
    <xf numFmtId="49" fontId="53" fillId="34" borderId="0" xfId="44" applyNumberFormat="1" applyFont="1" applyFill="1" applyBorder="1" applyAlignment="1">
      <alignment horizontal="left" vertical="top" wrapText="1"/>
    </xf>
    <xf numFmtId="49" fontId="53" fillId="34" borderId="16" xfId="44" applyNumberFormat="1" applyFont="1" applyFill="1" applyBorder="1" applyAlignment="1">
      <alignment horizontal="left" vertical="top" wrapText="1"/>
    </xf>
    <xf numFmtId="0" fontId="22" fillId="34" borderId="0" xfId="0" applyFont="1" applyFill="1" applyAlignment="1">
      <alignment horizontal="center" vertical="top" wrapText="1"/>
    </xf>
    <xf numFmtId="0" fontId="32" fillId="36" borderId="11" xfId="44" applyFont="1" applyFill="1" applyBorder="1" applyAlignment="1">
      <alignment horizontal="center"/>
    </xf>
    <xf numFmtId="49" fontId="36" fillId="34" borderId="14" xfId="44" applyNumberFormat="1" applyFont="1" applyFill="1" applyBorder="1" applyAlignment="1">
      <alignment horizontal="left" vertical="top" wrapText="1"/>
    </xf>
    <xf numFmtId="49" fontId="36" fillId="34" borderId="16" xfId="44" applyNumberFormat="1" applyFont="1" applyFill="1" applyBorder="1" applyAlignment="1">
      <alignment horizontal="left" vertical="top" wrapText="1"/>
    </xf>
    <xf numFmtId="0" fontId="32" fillId="37" borderId="22" xfId="44" applyFont="1" applyFill="1" applyBorder="1" applyAlignment="1">
      <alignment horizontal="right"/>
    </xf>
    <xf numFmtId="0" fontId="32" fillId="37" borderId="24" xfId="44" applyFont="1" applyFill="1" applyBorder="1" applyAlignment="1">
      <alignment horizontal="right"/>
    </xf>
    <xf numFmtId="49" fontId="36" fillId="34" borderId="12" xfId="44" applyNumberFormat="1" applyFont="1" applyFill="1" applyBorder="1" applyAlignment="1">
      <alignment horizontal="left" vertical="top" wrapText="1"/>
    </xf>
    <xf numFmtId="49" fontId="36" fillId="34" borderId="15" xfId="44" applyNumberFormat="1" applyFont="1" applyFill="1" applyBorder="1" applyAlignment="1">
      <alignment horizontal="left" vertical="top" wrapText="1"/>
    </xf>
    <xf numFmtId="0" fontId="18" fillId="0" borderId="0" xfId="0" applyFont="1" applyBorder="1" applyAlignment="1" applyProtection="1">
      <alignment vertical="top"/>
      <protection locked="0"/>
    </xf>
    <xf numFmtId="44" fontId="39" fillId="34" borderId="0" xfId="46" applyFont="1" applyFill="1" applyAlignment="1">
      <alignment vertical="top"/>
    </xf>
    <xf numFmtId="44" fontId="20" fillId="39" borderId="10" xfId="46" applyFont="1" applyFill="1" applyBorder="1" applyAlignment="1">
      <alignment horizontal="center" vertical="top" wrapText="1"/>
    </xf>
    <xf numFmtId="44" fontId="49" fillId="39" borderId="11" xfId="46" applyFont="1" applyFill="1" applyBorder="1" applyAlignment="1" applyProtection="1">
      <alignment horizontal="center" vertical="top"/>
      <protection locked="0"/>
    </xf>
    <xf numFmtId="44" fontId="38" fillId="39" borderId="11" xfId="46" applyFont="1" applyFill="1" applyBorder="1" applyAlignment="1">
      <alignment vertical="top"/>
    </xf>
    <xf numFmtId="44" fontId="18" fillId="0" borderId="11" xfId="46" applyFont="1" applyFill="1" applyBorder="1" applyAlignment="1">
      <alignment horizontal="center" vertical="top"/>
    </xf>
    <xf numFmtId="44" fontId="18" fillId="0" borderId="0" xfId="46" applyFont="1" applyBorder="1" applyAlignment="1">
      <alignment vertical="top"/>
    </xf>
    <xf numFmtId="44" fontId="24" fillId="39" borderId="11" xfId="46" applyFont="1" applyFill="1" applyBorder="1" applyAlignment="1" applyProtection="1">
      <alignment horizontal="center" vertical="top"/>
      <protection locked="0"/>
    </xf>
    <xf numFmtId="0" fontId="1" fillId="0" borderId="0" xfId="44" applyFill="1" applyProtection="1">
      <protection locked="0"/>
    </xf>
  </cellXfs>
  <cellStyles count="47">
    <cellStyle name="20 % – Zvýraznění1" xfId="19" builtinId="30" customBuiltin="1"/>
    <cellStyle name="20 % – Zvýraznění2" xfId="23" builtinId="34" customBuiltin="1"/>
    <cellStyle name="20 % – Zvýraznění3" xfId="27" builtinId="38" customBuiltin="1"/>
    <cellStyle name="20 % – Zvýraznění4" xfId="31" builtinId="42" customBuiltin="1"/>
    <cellStyle name="20 % – Zvýraznění5" xfId="35" builtinId="46" customBuiltin="1"/>
    <cellStyle name="20 % – Zvýraznění6" xfId="39" builtinId="50" customBuiltin="1"/>
    <cellStyle name="40 % – Zvýraznění1" xfId="20" builtinId="31" customBuiltin="1"/>
    <cellStyle name="40 % – Zvýraznění2" xfId="24" builtinId="35" customBuiltin="1"/>
    <cellStyle name="40 % – Zvýraznění3" xfId="28" builtinId="39" customBuiltin="1"/>
    <cellStyle name="40 % – Zvýraznění4" xfId="32" builtinId="43" customBuiltin="1"/>
    <cellStyle name="40 % – Zvýraznění5" xfId="36" builtinId="47" customBuiltin="1"/>
    <cellStyle name="40 % – Zvýraznění6" xfId="40" builtinId="51" customBuiltin="1"/>
    <cellStyle name="60 % – Zvýraznění1" xfId="21" builtinId="32" customBuiltin="1"/>
    <cellStyle name="60 % – Zvýraznění2" xfId="25" builtinId="36" customBuiltin="1"/>
    <cellStyle name="60 % – Zvýraznění3" xfId="29" builtinId="40" customBuiltin="1"/>
    <cellStyle name="60 % – Zvýraznění4" xfId="33" builtinId="44" customBuiltin="1"/>
    <cellStyle name="60 % – Zvýraznění5" xfId="37" builtinId="48" customBuiltin="1"/>
    <cellStyle name="60 % – Zvýraznění6" xfId="41" builtinId="52" customBuiltin="1"/>
    <cellStyle name="Celkem" xfId="17" builtinId="25" customBuiltin="1"/>
    <cellStyle name="Chybně" xfId="7" builtinId="27" customBuiltin="1"/>
    <cellStyle name="Kontrolní buňka" xfId="13" builtinId="23" customBuiltin="1"/>
    <cellStyle name="Měna" xfId="46" builtinId="4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ázev" xfId="1" builtinId="15" customBuiltin="1"/>
    <cellStyle name="Neutrální" xfId="8" builtinId="28" customBuiltin="1"/>
    <cellStyle name="Normální" xfId="0" builtinId="0"/>
    <cellStyle name="Normální 2" xfId="43"/>
    <cellStyle name="Normální 3" xfId="42"/>
    <cellStyle name="Normální 3 2" xfId="44"/>
    <cellStyle name="Normální 4" xfId="45"/>
    <cellStyle name="Poznámka" xfId="15" builtinId="10" customBuiltin="1"/>
    <cellStyle name="Propojená buňka" xfId="12" builtinId="24" customBuiltin="1"/>
    <cellStyle name="Správně" xfId="6" builtinId="26" customBuiltin="1"/>
    <cellStyle name="Text upozornění" xfId="14" builtinId="11" customBuiltin="1"/>
    <cellStyle name="Vstup" xfId="9" builtinId="20" customBuiltin="1"/>
    <cellStyle name="Výpočet" xfId="11" builtinId="22" customBuiltin="1"/>
    <cellStyle name="Výstup" xfId="10" builtinId="21" customBuiltin="1"/>
    <cellStyle name="Vysvětlující text" xfId="16" builtinId="53" customBuiltin="1"/>
    <cellStyle name="Zvýraznění 1" xfId="18" builtinId="29" customBuiltin="1"/>
    <cellStyle name="Zvýraznění 2" xfId="22" builtinId="33" customBuiltin="1"/>
    <cellStyle name="Zvýraznění 3" xfId="26" builtinId="37" customBuiltin="1"/>
    <cellStyle name="Zvýraznění 4" xfId="30" builtinId="41" customBuiltin="1"/>
    <cellStyle name="Zvýraznění 5" xfId="34" builtinId="45" customBuiltin="1"/>
    <cellStyle name="Zvýraznění 6" xfId="38" builtinId="49" customBuiltin="1"/>
  </cellStyles>
  <dxfs count="0"/>
  <tableStyles count="0" defaultTableStyle="TableStyleMedium2" defaultPivotStyle="PivotStyleLight16"/>
  <colors>
    <mruColors>
      <color rgb="FFEDF0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39997558519241921"/>
  </sheetPr>
  <dimension ref="A1:E40"/>
  <sheetViews>
    <sheetView tabSelected="1" workbookViewId="0">
      <selection activeCell="B37" sqref="B37"/>
    </sheetView>
  </sheetViews>
  <sheetFormatPr defaultColWidth="9.140625" defaultRowHeight="15" x14ac:dyDescent="0.25"/>
  <cols>
    <col min="1" max="1" width="25.85546875" style="11" customWidth="1"/>
    <col min="2" max="2" width="22.7109375" style="11" customWidth="1"/>
    <col min="3" max="3" width="27.5703125" style="11" customWidth="1"/>
    <col min="4" max="4" width="9.140625" style="11"/>
    <col min="5" max="5" width="12.28515625" style="11" bestFit="1" customWidth="1"/>
    <col min="6" max="16384" width="9.140625" style="11"/>
  </cols>
  <sheetData>
    <row r="1" spans="1:4" x14ac:dyDescent="0.25">
      <c r="A1" s="294" t="s">
        <v>139</v>
      </c>
      <c r="B1" s="295"/>
      <c r="C1" s="296"/>
    </row>
    <row r="2" spans="1:4" x14ac:dyDescent="0.25">
      <c r="A2" s="297"/>
      <c r="B2" s="298"/>
      <c r="C2" s="299"/>
    </row>
    <row r="3" spans="1:4" x14ac:dyDescent="0.25">
      <c r="A3" s="264" t="s">
        <v>98</v>
      </c>
      <c r="B3" s="265"/>
      <c r="C3" s="266"/>
    </row>
    <row r="4" spans="1:4" x14ac:dyDescent="0.25">
      <c r="A4" s="267" t="s">
        <v>148</v>
      </c>
      <c r="B4" s="265"/>
      <c r="C4" s="266"/>
    </row>
    <row r="5" spans="1:4" x14ac:dyDescent="0.25">
      <c r="A5" s="268"/>
      <c r="B5" s="265"/>
      <c r="C5" s="266"/>
    </row>
    <row r="6" spans="1:4" x14ac:dyDescent="0.25">
      <c r="A6" s="269"/>
      <c r="B6" s="270"/>
      <c r="C6" s="271"/>
    </row>
    <row r="7" spans="1:4" x14ac:dyDescent="0.25">
      <c r="A7" s="279" t="s">
        <v>147</v>
      </c>
      <c r="B7" s="280"/>
      <c r="C7" s="281"/>
    </row>
    <row r="8" spans="1:4" x14ac:dyDescent="0.25">
      <c r="A8" s="282"/>
      <c r="B8" s="283"/>
      <c r="C8" s="284"/>
    </row>
    <row r="9" spans="1:4" x14ac:dyDescent="0.25">
      <c r="A9" s="12"/>
      <c r="B9" s="13"/>
      <c r="C9" s="14"/>
    </row>
    <row r="10" spans="1:4" x14ac:dyDescent="0.25">
      <c r="A10" s="15" t="s">
        <v>14</v>
      </c>
      <c r="B10" s="16"/>
      <c r="C10" s="17" t="s">
        <v>15</v>
      </c>
    </row>
    <row r="11" spans="1:4" x14ac:dyDescent="0.25">
      <c r="A11" s="12"/>
      <c r="B11" s="13"/>
      <c r="C11" s="14"/>
    </row>
    <row r="12" spans="1:4" x14ac:dyDescent="0.25">
      <c r="A12" s="224" t="s">
        <v>100</v>
      </c>
      <c r="B12" s="225" t="s">
        <v>105</v>
      </c>
      <c r="C12" s="242">
        <f>KR.L._2628!C12+KR.L._26210!C12</f>
        <v>0</v>
      </c>
      <c r="D12" s="251"/>
    </row>
    <row r="13" spans="1:4" x14ac:dyDescent="0.25">
      <c r="A13" s="224" t="s">
        <v>101</v>
      </c>
      <c r="B13" s="225"/>
      <c r="C13" s="263"/>
    </row>
    <row r="14" spans="1:4" x14ac:dyDescent="0.25">
      <c r="A14" s="157" t="s">
        <v>102</v>
      </c>
      <c r="B14" s="106" t="s">
        <v>105</v>
      </c>
      <c r="C14" s="107">
        <f>KR.L._2628!C14+KR.L._26210!C14</f>
        <v>0</v>
      </c>
    </row>
    <row r="15" spans="1:4" x14ac:dyDescent="0.25">
      <c r="A15" s="116" t="s">
        <v>103</v>
      </c>
      <c r="B15" s="108" t="s">
        <v>105</v>
      </c>
      <c r="C15" s="109">
        <f>KR.L._2628!C15+KR.L._26210!C15</f>
        <v>0</v>
      </c>
    </row>
    <row r="16" spans="1:4" x14ac:dyDescent="0.25">
      <c r="A16" s="18"/>
      <c r="B16" s="19"/>
      <c r="C16" s="20"/>
    </row>
    <row r="17" spans="1:5" ht="24" x14ac:dyDescent="0.25">
      <c r="A17" s="117" t="s">
        <v>104</v>
      </c>
      <c r="B17" s="118" t="s">
        <v>105</v>
      </c>
      <c r="C17" s="243">
        <f>KR.L._2628!C17+KR.L._26210!C17</f>
        <v>0</v>
      </c>
    </row>
    <row r="18" spans="1:5" x14ac:dyDescent="0.25">
      <c r="A18" s="240"/>
      <c r="B18" s="155"/>
      <c r="C18" s="20"/>
    </row>
    <row r="19" spans="1:5" ht="24" x14ac:dyDescent="0.25">
      <c r="A19" s="241" t="s">
        <v>142</v>
      </c>
      <c r="B19" s="155" t="s">
        <v>105</v>
      </c>
      <c r="C19" s="242">
        <f>KR.L._2628!C19+KR.L._26210!C19</f>
        <v>0</v>
      </c>
      <c r="D19" s="251"/>
    </row>
    <row r="20" spans="1:5" x14ac:dyDescent="0.25">
      <c r="A20" s="21" t="s">
        <v>101</v>
      </c>
      <c r="B20" s="19"/>
      <c r="C20" s="20"/>
    </row>
    <row r="21" spans="1:5" ht="24" x14ac:dyDescent="0.25">
      <c r="A21" s="158" t="s">
        <v>107</v>
      </c>
      <c r="B21" s="120" t="s">
        <v>105</v>
      </c>
      <c r="C21" s="121">
        <f>KR.L._2628!C21+KR.L._26210!C21</f>
        <v>0</v>
      </c>
    </row>
    <row r="22" spans="1:5" ht="24" x14ac:dyDescent="0.25">
      <c r="A22" s="123" t="s">
        <v>108</v>
      </c>
      <c r="B22" s="124" t="s">
        <v>105</v>
      </c>
      <c r="C22" s="125">
        <f>KR.L._2628!C22+KR.L._26210!C22</f>
        <v>0</v>
      </c>
    </row>
    <row r="23" spans="1:5" x14ac:dyDescent="0.25">
      <c r="A23" s="21"/>
      <c r="B23" s="19"/>
      <c r="C23" s="20"/>
    </row>
    <row r="24" spans="1:5" x14ac:dyDescent="0.25">
      <c r="A24" s="22"/>
      <c r="B24" s="13"/>
      <c r="C24" s="23"/>
    </row>
    <row r="25" spans="1:5" x14ac:dyDescent="0.25">
      <c r="A25" s="285" t="s">
        <v>109</v>
      </c>
      <c r="B25" s="130" t="s">
        <v>106</v>
      </c>
      <c r="C25" s="131">
        <f>C14+C17+C21</f>
        <v>0</v>
      </c>
      <c r="E25" s="24"/>
    </row>
    <row r="26" spans="1:5" x14ac:dyDescent="0.25">
      <c r="A26" s="286"/>
      <c r="B26" s="130" t="s">
        <v>42</v>
      </c>
      <c r="C26" s="131">
        <f>C25*0.21</f>
        <v>0</v>
      </c>
      <c r="E26" s="24"/>
    </row>
    <row r="27" spans="1:5" x14ac:dyDescent="0.25">
      <c r="A27" s="287"/>
      <c r="B27" s="130" t="s">
        <v>16</v>
      </c>
      <c r="C27" s="131">
        <f>C25*1.21</f>
        <v>0</v>
      </c>
      <c r="E27" s="24"/>
    </row>
    <row r="29" spans="1:5" x14ac:dyDescent="0.25">
      <c r="A29" s="288" t="s">
        <v>110</v>
      </c>
      <c r="B29" s="128" t="s">
        <v>106</v>
      </c>
      <c r="C29" s="129">
        <f>C15+C22</f>
        <v>0</v>
      </c>
    </row>
    <row r="30" spans="1:5" x14ac:dyDescent="0.25">
      <c r="A30" s="289"/>
      <c r="B30" s="128" t="s">
        <v>42</v>
      </c>
      <c r="C30" s="129">
        <f>C29*0.21</f>
        <v>0</v>
      </c>
    </row>
    <row r="31" spans="1:5" x14ac:dyDescent="0.25">
      <c r="A31" s="290"/>
      <c r="B31" s="128" t="s">
        <v>16</v>
      </c>
      <c r="C31" s="129">
        <f>C29*1.21</f>
        <v>0</v>
      </c>
    </row>
    <row r="33" spans="1:3" x14ac:dyDescent="0.25">
      <c r="A33" s="291" t="s">
        <v>46</v>
      </c>
      <c r="B33" s="246" t="s">
        <v>106</v>
      </c>
      <c r="C33" s="247">
        <f>C25+C29</f>
        <v>0</v>
      </c>
    </row>
    <row r="34" spans="1:3" x14ac:dyDescent="0.25">
      <c r="A34" s="292"/>
      <c r="B34" s="246" t="s">
        <v>42</v>
      </c>
      <c r="C34" s="247">
        <f>C33*0.21</f>
        <v>0</v>
      </c>
    </row>
    <row r="35" spans="1:3" x14ac:dyDescent="0.25">
      <c r="A35" s="293"/>
      <c r="B35" s="246" t="s">
        <v>16</v>
      </c>
      <c r="C35" s="247">
        <f>C33*1.21</f>
        <v>0</v>
      </c>
    </row>
    <row r="37" spans="1:3" x14ac:dyDescent="0.25">
      <c r="A37" s="133" t="s">
        <v>17</v>
      </c>
      <c r="B37" s="223"/>
    </row>
    <row r="38" spans="1:3" x14ac:dyDescent="0.25">
      <c r="A38" s="222"/>
      <c r="B38" s="223"/>
    </row>
    <row r="39" spans="1:3" x14ac:dyDescent="0.25">
      <c r="A39" s="134" t="s">
        <v>115</v>
      </c>
      <c r="B39" s="366"/>
    </row>
    <row r="40" spans="1:3" x14ac:dyDescent="0.25">
      <c r="A40" s="223"/>
      <c r="B40" s="223"/>
    </row>
  </sheetData>
  <sheetProtection algorithmName="SHA-512" hashValue="kFD3+CM6mFknt9iJqqCMV159PI3+pxOBmwka1feaaKZ/WsC97psa0HyvzVP+4nMIZIlHKv+iXIxjF4IxGGmZwA==" saltValue="LDkoZQsD6KDctNcHCzUH2g==" spinCount="100000" sheet="1" objects="1" scenarios="1" selectLockedCells="1"/>
  <mergeCells count="5">
    <mergeCell ref="A7:C8"/>
    <mergeCell ref="A25:A27"/>
    <mergeCell ref="A29:A31"/>
    <mergeCell ref="A33:A35"/>
    <mergeCell ref="A1:C2"/>
  </mergeCells>
  <pageMargins left="0.7" right="0.7" top="0.78740157499999996" bottom="0.78740157499999996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F30"/>
  <sheetViews>
    <sheetView workbookViewId="0">
      <selection activeCell="C8" sqref="C8:C9"/>
    </sheetView>
  </sheetViews>
  <sheetFormatPr defaultColWidth="9.140625" defaultRowHeight="12" x14ac:dyDescent="0.2"/>
  <cols>
    <col min="1" max="1" width="4.5703125" style="26" customWidth="1"/>
    <col min="2" max="2" width="18.85546875" style="26" customWidth="1"/>
    <col min="3" max="3" width="15.42578125" style="29" customWidth="1"/>
    <col min="4" max="4" width="7.5703125" style="28" customWidth="1"/>
    <col min="5" max="5" width="18.5703125" style="26" customWidth="1"/>
    <col min="6" max="6" width="20.42578125" style="26" customWidth="1"/>
    <col min="7" max="16384" width="9.140625" style="26"/>
  </cols>
  <sheetData>
    <row r="1" spans="1:6" ht="15" customHeight="1" x14ac:dyDescent="0.2">
      <c r="A1" s="25"/>
      <c r="B1" s="350" t="s">
        <v>138</v>
      </c>
      <c r="C1" s="350"/>
      <c r="D1" s="350"/>
      <c r="E1" s="350"/>
      <c r="F1" s="350"/>
    </row>
    <row r="2" spans="1:6" ht="15" customHeight="1" x14ac:dyDescent="0.2">
      <c r="A2" s="6"/>
      <c r="B2" s="350"/>
      <c r="C2" s="350"/>
      <c r="D2" s="350"/>
      <c r="E2" s="350"/>
      <c r="F2" s="350"/>
    </row>
    <row r="3" spans="1:6" ht="12.75" customHeight="1" x14ac:dyDescent="0.2">
      <c r="A3" s="5"/>
      <c r="B3" s="350"/>
      <c r="C3" s="350"/>
      <c r="D3" s="350"/>
      <c r="E3" s="350"/>
      <c r="F3" s="350"/>
    </row>
    <row r="4" spans="1:6" ht="15" x14ac:dyDescent="0.2">
      <c r="A4" s="110"/>
      <c r="B4" s="110" t="s">
        <v>99</v>
      </c>
    </row>
    <row r="5" spans="1:6" ht="15" x14ac:dyDescent="0.2">
      <c r="A5" s="110"/>
      <c r="B5" s="110" t="s">
        <v>29</v>
      </c>
    </row>
    <row r="6" spans="1:6" s="30" customFormat="1" x14ac:dyDescent="0.2">
      <c r="A6" s="38" t="s">
        <v>22</v>
      </c>
      <c r="B6" s="38" t="s">
        <v>23</v>
      </c>
      <c r="C6" s="233" t="s">
        <v>24</v>
      </c>
      <c r="D6" s="39" t="s">
        <v>20</v>
      </c>
      <c r="E6" s="235" t="s">
        <v>25</v>
      </c>
      <c r="F6" s="235" t="s">
        <v>26</v>
      </c>
    </row>
    <row r="7" spans="1:6" s="30" customFormat="1" x14ac:dyDescent="0.2">
      <c r="A7" s="40"/>
      <c r="B7" s="41"/>
      <c r="C7" s="42"/>
      <c r="D7" s="43"/>
      <c r="E7" s="43"/>
      <c r="F7" s="44"/>
    </row>
    <row r="8" spans="1:6" s="31" customFormat="1" ht="15.75" x14ac:dyDescent="0.25">
      <c r="A8" s="101">
        <v>1</v>
      </c>
      <c r="B8" s="102" t="s">
        <v>92</v>
      </c>
      <c r="C8" s="234"/>
      <c r="D8" s="103">
        <v>36</v>
      </c>
      <c r="E8" s="228">
        <f>C8*D8</f>
        <v>0</v>
      </c>
      <c r="F8" s="114"/>
    </row>
    <row r="9" spans="1:6" s="31" customFormat="1" ht="15.75" x14ac:dyDescent="0.25">
      <c r="A9" s="101">
        <v>2</v>
      </c>
      <c r="B9" s="102" t="s">
        <v>92</v>
      </c>
      <c r="C9" s="234"/>
      <c r="D9" s="103">
        <v>36</v>
      </c>
      <c r="E9" s="114"/>
      <c r="F9" s="228">
        <f>D9*C9</f>
        <v>0</v>
      </c>
    </row>
    <row r="10" spans="1:6" x14ac:dyDescent="0.2">
      <c r="A10" s="32"/>
      <c r="B10" s="337" t="s">
        <v>27</v>
      </c>
      <c r="C10" s="337"/>
      <c r="D10" s="337"/>
      <c r="E10" s="337"/>
      <c r="F10" s="352"/>
    </row>
    <row r="11" spans="1:6" ht="12" customHeight="1" x14ac:dyDescent="0.2">
      <c r="A11" s="18"/>
      <c r="B11" s="328"/>
      <c r="C11" s="328"/>
      <c r="D11" s="328"/>
      <c r="E11" s="328"/>
      <c r="F11" s="353"/>
    </row>
    <row r="12" spans="1:6" x14ac:dyDescent="0.2">
      <c r="A12" s="18"/>
      <c r="B12" s="328"/>
      <c r="C12" s="328"/>
      <c r="D12" s="328"/>
      <c r="E12" s="328"/>
      <c r="F12" s="353"/>
    </row>
    <row r="13" spans="1:6" x14ac:dyDescent="0.2">
      <c r="A13" s="18"/>
      <c r="B13" s="328"/>
      <c r="C13" s="328"/>
      <c r="D13" s="328"/>
      <c r="E13" s="328"/>
      <c r="F13" s="353"/>
    </row>
    <row r="14" spans="1:6" x14ac:dyDescent="0.2">
      <c r="A14" s="18"/>
      <c r="B14" s="328"/>
      <c r="C14" s="328"/>
      <c r="D14" s="328"/>
      <c r="E14" s="328"/>
      <c r="F14" s="353"/>
    </row>
    <row r="15" spans="1:6" x14ac:dyDescent="0.2">
      <c r="A15" s="33"/>
      <c r="B15" s="34"/>
      <c r="C15" s="35"/>
      <c r="D15" s="35"/>
      <c r="E15" s="34"/>
      <c r="F15" s="36"/>
    </row>
    <row r="16" spans="1:6" s="37" customFormat="1" ht="15" x14ac:dyDescent="0.25">
      <c r="A16" s="329" t="s">
        <v>21</v>
      </c>
      <c r="B16" s="330"/>
      <c r="C16" s="113"/>
      <c r="D16" s="113"/>
      <c r="E16" s="229">
        <f>SUM(E8:E9)</f>
        <v>0</v>
      </c>
      <c r="F16" s="229">
        <f>SUM(F8:F9)</f>
        <v>0</v>
      </c>
    </row>
    <row r="17" spans="1:6" s="151" customFormat="1" ht="15" x14ac:dyDescent="0.25">
      <c r="A17" s="331"/>
      <c r="B17" s="332"/>
      <c r="D17" s="152"/>
    </row>
    <row r="18" spans="1:6" ht="15" x14ac:dyDescent="0.25">
      <c r="A18" s="329" t="s">
        <v>114</v>
      </c>
      <c r="B18" s="330"/>
      <c r="C18" s="153"/>
      <c r="D18" s="154"/>
      <c r="E18" s="333">
        <f>E16+F16</f>
        <v>0</v>
      </c>
      <c r="F18" s="334"/>
    </row>
    <row r="19" spans="1:6" ht="15" customHeight="1" x14ac:dyDescent="0.2">
      <c r="C19" s="26"/>
      <c r="D19" s="29"/>
      <c r="E19" s="351" t="s">
        <v>140</v>
      </c>
      <c r="F19" s="351"/>
    </row>
    <row r="20" spans="1:6" x14ac:dyDescent="0.2">
      <c r="C20" s="26"/>
      <c r="D20" s="29"/>
    </row>
    <row r="21" spans="1:6" x14ac:dyDescent="0.2">
      <c r="C21" s="26"/>
      <c r="D21" s="29"/>
    </row>
    <row r="22" spans="1:6" x14ac:dyDescent="0.2">
      <c r="C22" s="26"/>
      <c r="D22" s="29"/>
    </row>
    <row r="23" spans="1:6" x14ac:dyDescent="0.2">
      <c r="C23" s="26"/>
      <c r="D23" s="29"/>
      <c r="F23" s="46"/>
    </row>
    <row r="24" spans="1:6" x14ac:dyDescent="0.2">
      <c r="C24" s="26"/>
      <c r="D24" s="29"/>
    </row>
    <row r="25" spans="1:6" x14ac:dyDescent="0.2">
      <c r="C25" s="26"/>
      <c r="D25" s="29"/>
    </row>
    <row r="26" spans="1:6" x14ac:dyDescent="0.2">
      <c r="C26" s="26"/>
      <c r="D26" s="29"/>
    </row>
    <row r="27" spans="1:6" x14ac:dyDescent="0.2">
      <c r="C27" s="26"/>
      <c r="D27" s="29"/>
    </row>
    <row r="28" spans="1:6" x14ac:dyDescent="0.2">
      <c r="C28" s="26"/>
      <c r="D28" s="29"/>
    </row>
    <row r="29" spans="1:6" x14ac:dyDescent="0.2">
      <c r="C29" s="26"/>
      <c r="D29" s="29"/>
    </row>
    <row r="30" spans="1:6" x14ac:dyDescent="0.2">
      <c r="C30" s="26"/>
      <c r="D30" s="29"/>
    </row>
  </sheetData>
  <sheetProtection algorithmName="SHA-512" hashValue="tN853jDWhi8rI+PRzisd032tQcM2IgwA87NGUeOvI5UPWOlp0+McPQIfKAYgG0/nvR8ItjiWMaSvJwbGZBEANQ==" saltValue="pQjaWph9WTRRxLqWGoq8Pg==" spinCount="100000" sheet="1" objects="1" scenarios="1" selectLockedCells="1"/>
  <mergeCells count="7">
    <mergeCell ref="B1:F3"/>
    <mergeCell ref="E19:F19"/>
    <mergeCell ref="B10:F14"/>
    <mergeCell ref="A16:B16"/>
    <mergeCell ref="A17:B17"/>
    <mergeCell ref="A18:B18"/>
    <mergeCell ref="E18:F18"/>
  </mergeCells>
  <pageMargins left="0.7" right="0.7" top="0.78740157499999996" bottom="0.78740157499999996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F30"/>
  <sheetViews>
    <sheetView workbookViewId="0">
      <selection activeCell="C8" sqref="C8"/>
    </sheetView>
  </sheetViews>
  <sheetFormatPr defaultColWidth="9.140625" defaultRowHeight="12" x14ac:dyDescent="0.2"/>
  <cols>
    <col min="1" max="1" width="6" style="26" customWidth="1"/>
    <col min="2" max="2" width="24.42578125" style="26" customWidth="1"/>
    <col min="3" max="3" width="19" style="29" customWidth="1"/>
    <col min="4" max="4" width="7.5703125" style="28" customWidth="1"/>
    <col min="5" max="5" width="10.7109375" style="26" customWidth="1"/>
    <col min="6" max="6" width="11.7109375" style="26" customWidth="1"/>
    <col min="7" max="16384" width="9.140625" style="26"/>
  </cols>
  <sheetData>
    <row r="1" spans="1:6" ht="15" x14ac:dyDescent="0.2">
      <c r="A1" s="25"/>
      <c r="B1" s="50" t="s">
        <v>138</v>
      </c>
      <c r="C1" s="27"/>
    </row>
    <row r="2" spans="1:6" ht="15" x14ac:dyDescent="0.2">
      <c r="A2" s="6"/>
      <c r="B2" s="110"/>
    </row>
    <row r="3" spans="1:6" ht="12.75" x14ac:dyDescent="0.2">
      <c r="A3" s="5"/>
      <c r="B3" s="6" t="s">
        <v>98</v>
      </c>
    </row>
    <row r="4" spans="1:6" ht="15" x14ac:dyDescent="0.2">
      <c r="A4" s="110"/>
      <c r="B4" s="110" t="s">
        <v>99</v>
      </c>
    </row>
    <row r="5" spans="1:6" ht="15" x14ac:dyDescent="0.2">
      <c r="A5" s="110"/>
      <c r="B5" s="110" t="s">
        <v>93</v>
      </c>
    </row>
    <row r="6" spans="1:6" s="30" customFormat="1" x14ac:dyDescent="0.2">
      <c r="A6" s="38" t="s">
        <v>22</v>
      </c>
      <c r="B6" s="38" t="s">
        <v>23</v>
      </c>
      <c r="C6" s="233" t="s">
        <v>24</v>
      </c>
      <c r="D6" s="39" t="s">
        <v>20</v>
      </c>
      <c r="E6" s="338" t="s">
        <v>94</v>
      </c>
      <c r="F6" s="339"/>
    </row>
    <row r="7" spans="1:6" s="30" customFormat="1" x14ac:dyDescent="0.2">
      <c r="A7" s="40"/>
      <c r="B7" s="41"/>
      <c r="C7" s="42"/>
      <c r="D7" s="43"/>
      <c r="E7" s="43"/>
      <c r="F7" s="44"/>
    </row>
    <row r="8" spans="1:6" s="31" customFormat="1" ht="15.75" x14ac:dyDescent="0.25">
      <c r="A8" s="101">
        <v>1</v>
      </c>
      <c r="B8" s="102" t="s">
        <v>92</v>
      </c>
      <c r="C8" s="234"/>
      <c r="D8" s="103">
        <v>36</v>
      </c>
      <c r="E8" s="340">
        <f>C8*D8</f>
        <v>0</v>
      </c>
      <c r="F8" s="340"/>
    </row>
    <row r="9" spans="1:6" s="31" customFormat="1" ht="15.75" x14ac:dyDescent="0.25">
      <c r="A9" s="101"/>
      <c r="B9" s="102"/>
      <c r="C9" s="105"/>
      <c r="D9" s="103"/>
      <c r="E9" s="341"/>
      <c r="F9" s="341"/>
    </row>
    <row r="10" spans="1:6" ht="12" customHeight="1" x14ac:dyDescent="0.2">
      <c r="A10" s="356" t="s">
        <v>95</v>
      </c>
      <c r="B10" s="337"/>
      <c r="C10" s="337"/>
      <c r="D10" s="337"/>
      <c r="E10" s="337"/>
      <c r="F10" s="352"/>
    </row>
    <row r="11" spans="1:6" ht="12" customHeight="1" x14ac:dyDescent="0.2">
      <c r="A11" s="357"/>
      <c r="B11" s="328"/>
      <c r="C11" s="328"/>
      <c r="D11" s="328"/>
      <c r="E11" s="328"/>
      <c r="F11" s="353"/>
    </row>
    <row r="12" spans="1:6" x14ac:dyDescent="0.2">
      <c r="A12" s="357"/>
      <c r="B12" s="328"/>
      <c r="C12" s="328"/>
      <c r="D12" s="328"/>
      <c r="E12" s="328"/>
      <c r="F12" s="353"/>
    </row>
    <row r="13" spans="1:6" x14ac:dyDescent="0.2">
      <c r="A13" s="357"/>
      <c r="B13" s="328"/>
      <c r="C13" s="328"/>
      <c r="D13" s="328"/>
      <c r="E13" s="328"/>
      <c r="F13" s="353"/>
    </row>
    <row r="14" spans="1:6" x14ac:dyDescent="0.2">
      <c r="A14" s="357"/>
      <c r="B14" s="328"/>
      <c r="C14" s="328"/>
      <c r="D14" s="328"/>
      <c r="E14" s="328"/>
      <c r="F14" s="353"/>
    </row>
    <row r="15" spans="1:6" x14ac:dyDescent="0.2">
      <c r="A15" s="33"/>
      <c r="B15" s="34"/>
      <c r="C15" s="35"/>
      <c r="D15" s="35"/>
      <c r="E15" s="34"/>
      <c r="F15" s="36"/>
    </row>
    <row r="16" spans="1:6" s="37" customFormat="1" ht="15" x14ac:dyDescent="0.25">
      <c r="A16" s="112" t="s">
        <v>21</v>
      </c>
      <c r="B16" s="245"/>
      <c r="C16" s="113"/>
      <c r="D16" s="113"/>
      <c r="E16" s="336">
        <f>SUM(E8:F9)</f>
        <v>0</v>
      </c>
      <c r="F16" s="336"/>
    </row>
    <row r="17" spans="4:6" s="26" customFormat="1" ht="15" customHeight="1" x14ac:dyDescent="0.2">
      <c r="D17" s="29"/>
      <c r="E17" s="354" t="s">
        <v>141</v>
      </c>
      <c r="F17" s="355"/>
    </row>
    <row r="18" spans="4:6" s="26" customFormat="1" x14ac:dyDescent="0.2">
      <c r="D18" s="29"/>
    </row>
    <row r="19" spans="4:6" s="26" customFormat="1" x14ac:dyDescent="0.2">
      <c r="D19" s="29"/>
    </row>
    <row r="20" spans="4:6" s="26" customFormat="1" x14ac:dyDescent="0.2">
      <c r="D20" s="29"/>
    </row>
    <row r="21" spans="4:6" s="26" customFormat="1" x14ac:dyDescent="0.2">
      <c r="D21" s="29"/>
    </row>
    <row r="22" spans="4:6" s="26" customFormat="1" x14ac:dyDescent="0.2">
      <c r="D22" s="29"/>
    </row>
    <row r="23" spans="4:6" s="26" customFormat="1" x14ac:dyDescent="0.2">
      <c r="D23" s="29"/>
      <c r="F23" s="46"/>
    </row>
    <row r="24" spans="4:6" s="26" customFormat="1" x14ac:dyDescent="0.2">
      <c r="D24" s="29"/>
    </row>
    <row r="25" spans="4:6" s="26" customFormat="1" x14ac:dyDescent="0.2">
      <c r="D25" s="29"/>
    </row>
    <row r="26" spans="4:6" s="26" customFormat="1" x14ac:dyDescent="0.2">
      <c r="D26" s="29"/>
    </row>
    <row r="27" spans="4:6" s="26" customFormat="1" x14ac:dyDescent="0.2">
      <c r="D27" s="29"/>
    </row>
    <row r="28" spans="4:6" s="26" customFormat="1" x14ac:dyDescent="0.2">
      <c r="D28" s="29"/>
    </row>
    <row r="29" spans="4:6" s="26" customFormat="1" x14ac:dyDescent="0.2">
      <c r="D29" s="29"/>
    </row>
    <row r="30" spans="4:6" s="26" customFormat="1" x14ac:dyDescent="0.2">
      <c r="D30" s="29"/>
    </row>
  </sheetData>
  <sheetProtection algorithmName="SHA-512" hashValue="6A+oQZkFVDCjdki0DVyyIVsxy9VOBuodFwH9SL0Fdsl8rNvscXr39F4c5s6noAvbShPa0R1pSg/dM5Hj1084Gw==" saltValue="xxs+2UkKATe4N9RsSwveeQ==" spinCount="100000" sheet="1" objects="1" scenarios="1" selectLockedCells="1"/>
  <mergeCells count="6">
    <mergeCell ref="E17:F17"/>
    <mergeCell ref="E6:F6"/>
    <mergeCell ref="E8:F8"/>
    <mergeCell ref="E9:F9"/>
    <mergeCell ref="A10:F14"/>
    <mergeCell ref="E16:F16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59999389629810485"/>
  </sheetPr>
  <dimension ref="A1:E40"/>
  <sheetViews>
    <sheetView zoomScaleNormal="100" zoomScaleSheetLayoutView="100" workbookViewId="0">
      <selection activeCell="A7" sqref="A7:C8"/>
    </sheetView>
  </sheetViews>
  <sheetFormatPr defaultColWidth="9.140625" defaultRowHeight="15" x14ac:dyDescent="0.25"/>
  <cols>
    <col min="1" max="1" width="26.5703125" style="11" customWidth="1"/>
    <col min="2" max="2" width="23.85546875" style="11" customWidth="1"/>
    <col min="3" max="3" width="28.5703125" style="11" customWidth="1"/>
    <col min="4" max="4" width="9.140625" style="11"/>
    <col min="5" max="5" width="12.28515625" style="11" bestFit="1" customWidth="1"/>
    <col min="6" max="16384" width="9.140625" style="11"/>
  </cols>
  <sheetData>
    <row r="1" spans="1:4" ht="16.5" customHeight="1" x14ac:dyDescent="0.25">
      <c r="A1" s="272" t="s">
        <v>65</v>
      </c>
      <c r="B1" s="273"/>
      <c r="C1" s="274"/>
    </row>
    <row r="2" spans="1:4" ht="13.5" customHeight="1" x14ac:dyDescent="0.25">
      <c r="A2" s="275"/>
      <c r="B2" s="265"/>
      <c r="C2" s="266"/>
    </row>
    <row r="3" spans="1:4" ht="23.25" customHeight="1" x14ac:dyDescent="0.25">
      <c r="A3" s="264" t="s">
        <v>98</v>
      </c>
      <c r="B3" s="265"/>
      <c r="C3" s="266"/>
    </row>
    <row r="4" spans="1:4" x14ac:dyDescent="0.25">
      <c r="A4" s="267" t="s">
        <v>99</v>
      </c>
      <c r="B4" s="265"/>
      <c r="C4" s="266"/>
    </row>
    <row r="5" spans="1:4" x14ac:dyDescent="0.25">
      <c r="A5" s="268"/>
      <c r="B5" s="265"/>
      <c r="C5" s="266"/>
    </row>
    <row r="6" spans="1:4" x14ac:dyDescent="0.25">
      <c r="A6" s="269"/>
      <c r="B6" s="270"/>
      <c r="C6" s="271"/>
    </row>
    <row r="7" spans="1:4" x14ac:dyDescent="0.25">
      <c r="A7" s="279" t="s">
        <v>13</v>
      </c>
      <c r="B7" s="280"/>
      <c r="C7" s="281"/>
    </row>
    <row r="8" spans="1:4" x14ac:dyDescent="0.25">
      <c r="A8" s="282"/>
      <c r="B8" s="283"/>
      <c r="C8" s="284"/>
    </row>
    <row r="9" spans="1:4" ht="7.5" customHeight="1" x14ac:dyDescent="0.25">
      <c r="A9" s="12"/>
      <c r="B9" s="13"/>
      <c r="C9" s="14"/>
    </row>
    <row r="10" spans="1:4" x14ac:dyDescent="0.25">
      <c r="A10" s="15" t="s">
        <v>14</v>
      </c>
      <c r="B10" s="16"/>
      <c r="C10" s="17" t="s">
        <v>15</v>
      </c>
    </row>
    <row r="11" spans="1:4" ht="15" customHeight="1" x14ac:dyDescent="0.25">
      <c r="A11" s="12"/>
      <c r="B11" s="13"/>
      <c r="C11" s="14"/>
    </row>
    <row r="12" spans="1:4" x14ac:dyDescent="0.25">
      <c r="A12" s="224" t="s">
        <v>100</v>
      </c>
      <c r="B12" s="155" t="s">
        <v>105</v>
      </c>
      <c r="C12" s="242">
        <f>SO2_2628!R169</f>
        <v>0</v>
      </c>
      <c r="D12" s="251"/>
    </row>
    <row r="13" spans="1:4" x14ac:dyDescent="0.25">
      <c r="A13" s="224" t="s">
        <v>101</v>
      </c>
      <c r="B13" s="155"/>
      <c r="C13" s="263"/>
    </row>
    <row r="14" spans="1:4" x14ac:dyDescent="0.25">
      <c r="A14" s="115" t="s">
        <v>102</v>
      </c>
      <c r="B14" s="118" t="s">
        <v>105</v>
      </c>
      <c r="C14" s="119">
        <f>SO2_2628!S167</f>
        <v>0</v>
      </c>
    </row>
    <row r="15" spans="1:4" x14ac:dyDescent="0.25">
      <c r="A15" s="116" t="s">
        <v>103</v>
      </c>
      <c r="B15" s="108" t="s">
        <v>105</v>
      </c>
      <c r="C15" s="109">
        <f>SO2_2628!R167</f>
        <v>0</v>
      </c>
    </row>
    <row r="16" spans="1:4" x14ac:dyDescent="0.25">
      <c r="A16" s="155"/>
      <c r="B16" s="155"/>
      <c r="C16" s="156"/>
    </row>
    <row r="17" spans="1:5" ht="24" x14ac:dyDescent="0.25">
      <c r="A17" s="117" t="s">
        <v>104</v>
      </c>
      <c r="B17" s="118" t="s">
        <v>105</v>
      </c>
      <c r="C17" s="243">
        <f>SO3_2628!G18</f>
        <v>0</v>
      </c>
    </row>
    <row r="18" spans="1:5" x14ac:dyDescent="0.25">
      <c r="A18" s="241"/>
      <c r="B18" s="155"/>
      <c r="C18" s="156"/>
    </row>
    <row r="19" spans="1:5" ht="24" x14ac:dyDescent="0.25">
      <c r="A19" s="241" t="s">
        <v>142</v>
      </c>
      <c r="B19" s="155" t="s">
        <v>105</v>
      </c>
      <c r="C19" s="242">
        <f>C21+C22</f>
        <v>0</v>
      </c>
    </row>
    <row r="20" spans="1:5" x14ac:dyDescent="0.25">
      <c r="A20" s="244" t="s">
        <v>101</v>
      </c>
      <c r="B20" s="155"/>
      <c r="C20" s="156"/>
    </row>
    <row r="21" spans="1:5" ht="24" x14ac:dyDescent="0.25">
      <c r="A21" s="122" t="s">
        <v>107</v>
      </c>
      <c r="B21" s="120" t="s">
        <v>105</v>
      </c>
      <c r="C21" s="121">
        <f>SO5_2628!E18</f>
        <v>0</v>
      </c>
    </row>
    <row r="22" spans="1:5" ht="24" x14ac:dyDescent="0.25">
      <c r="A22" s="123" t="s">
        <v>108</v>
      </c>
      <c r="B22" s="124" t="s">
        <v>105</v>
      </c>
      <c r="C22" s="125">
        <f>SO6_2628!E16</f>
        <v>0</v>
      </c>
    </row>
    <row r="23" spans="1:5" x14ac:dyDescent="0.25">
      <c r="A23" s="21"/>
      <c r="B23" s="19"/>
      <c r="C23" s="20"/>
    </row>
    <row r="24" spans="1:5" x14ac:dyDescent="0.25">
      <c r="A24" s="22"/>
      <c r="B24" s="13"/>
      <c r="C24" s="23"/>
    </row>
    <row r="25" spans="1:5" x14ac:dyDescent="0.25">
      <c r="A25" s="285" t="s">
        <v>109</v>
      </c>
      <c r="B25" s="130" t="s">
        <v>106</v>
      </c>
      <c r="C25" s="131">
        <f>C14+C17+C21</f>
        <v>0</v>
      </c>
      <c r="E25" s="24"/>
    </row>
    <row r="26" spans="1:5" x14ac:dyDescent="0.25">
      <c r="A26" s="286"/>
      <c r="B26" s="130" t="s">
        <v>42</v>
      </c>
      <c r="C26" s="131">
        <f>C25*0.21</f>
        <v>0</v>
      </c>
      <c r="E26" s="24"/>
    </row>
    <row r="27" spans="1:5" x14ac:dyDescent="0.25">
      <c r="A27" s="287"/>
      <c r="B27" s="130" t="s">
        <v>16</v>
      </c>
      <c r="C27" s="131">
        <f>C25*1.21</f>
        <v>0</v>
      </c>
      <c r="E27" s="24"/>
    </row>
    <row r="29" spans="1:5" x14ac:dyDescent="0.25">
      <c r="A29" s="288" t="s">
        <v>110</v>
      </c>
      <c r="B29" s="128" t="s">
        <v>106</v>
      </c>
      <c r="C29" s="129">
        <f>C15+C22</f>
        <v>0</v>
      </c>
    </row>
    <row r="30" spans="1:5" x14ac:dyDescent="0.25">
      <c r="A30" s="289"/>
      <c r="B30" s="128" t="s">
        <v>42</v>
      </c>
      <c r="C30" s="129">
        <f>C29*0.21</f>
        <v>0</v>
      </c>
    </row>
    <row r="31" spans="1:5" x14ac:dyDescent="0.25">
      <c r="A31" s="290"/>
      <c r="B31" s="128" t="s">
        <v>16</v>
      </c>
      <c r="C31" s="129">
        <f>C29*1.21</f>
        <v>0</v>
      </c>
    </row>
    <row r="33" spans="1:3" x14ac:dyDescent="0.25">
      <c r="A33" s="300" t="s">
        <v>46</v>
      </c>
      <c r="B33" s="126" t="s">
        <v>106</v>
      </c>
      <c r="C33" s="127">
        <f>C25+C29</f>
        <v>0</v>
      </c>
    </row>
    <row r="34" spans="1:3" x14ac:dyDescent="0.25">
      <c r="A34" s="301"/>
      <c r="B34" s="126" t="s">
        <v>42</v>
      </c>
      <c r="C34" s="127">
        <f>C33*0.21</f>
        <v>0</v>
      </c>
    </row>
    <row r="35" spans="1:3" x14ac:dyDescent="0.25">
      <c r="A35" s="302"/>
      <c r="B35" s="126" t="s">
        <v>16</v>
      </c>
      <c r="C35" s="127">
        <f>C33*1.21</f>
        <v>0</v>
      </c>
    </row>
    <row r="36" spans="1:3" s="132" customFormat="1" x14ac:dyDescent="0.25">
      <c r="A36" s="303"/>
      <c r="B36" s="303"/>
      <c r="C36" s="303"/>
    </row>
    <row r="37" spans="1:3" x14ac:dyDescent="0.25">
      <c r="A37" s="133" t="s">
        <v>17</v>
      </c>
    </row>
    <row r="38" spans="1:3" x14ac:dyDescent="0.25">
      <c r="A38" s="222"/>
    </row>
    <row r="39" spans="1:3" x14ac:dyDescent="0.25">
      <c r="A39" s="134" t="s">
        <v>96</v>
      </c>
    </row>
    <row r="40" spans="1:3" x14ac:dyDescent="0.25">
      <c r="A40" s="223"/>
    </row>
  </sheetData>
  <sheetProtection algorithmName="SHA-512" hashValue="bNADqFlcLi/YOA0uYn1hon57c2tMt+MTbhOK5dNJs6mN+Myyh0rlkF6vo2SH9t/4O9X2/EWPy6oNX4jCGO3NLA==" saltValue="jGEX/WQvL0I4tfYlVSVaVw==" spinCount="100000" sheet="1" objects="1" scenarios="1" selectLockedCells="1" selectUnlockedCells="1"/>
  <mergeCells count="5">
    <mergeCell ref="A7:C8"/>
    <mergeCell ref="A25:A27"/>
    <mergeCell ref="A29:A31"/>
    <mergeCell ref="A33:A35"/>
    <mergeCell ref="A36:C36"/>
  </mergeCells>
  <printOptions horizontalCentered="1"/>
  <pageMargins left="0.98425196850393704" right="0.98425196850393704" top="0.98425196850393704" bottom="0.98425196850393704" header="0.51181102362204722" footer="0.51181102362204722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59999389629810485"/>
    <pageSetUpPr fitToPage="1"/>
  </sheetPr>
  <dimension ref="A1:S170"/>
  <sheetViews>
    <sheetView view="pageBreakPreview" topLeftCell="A133" zoomScale="90" zoomScaleNormal="70" zoomScaleSheetLayoutView="90" workbookViewId="0">
      <pane xSplit="1" topLeftCell="C1" activePane="topRight" state="frozen"/>
      <selection activeCell="A10" sqref="A10"/>
      <selection pane="topRight" activeCell="Q135" sqref="Q135:Q160"/>
    </sheetView>
  </sheetViews>
  <sheetFormatPr defaultColWidth="9.140625" defaultRowHeight="12" x14ac:dyDescent="0.25"/>
  <cols>
    <col min="1" max="1" width="6.5703125" style="2" customWidth="1"/>
    <col min="2" max="2" width="5.5703125" style="3" customWidth="1"/>
    <col min="3" max="3" width="15.140625" style="1" customWidth="1"/>
    <col min="4" max="4" width="22.140625" style="48" customWidth="1"/>
    <col min="5" max="8" width="6.7109375" style="2" customWidth="1"/>
    <col min="9" max="9" width="10.85546875" style="1" customWidth="1"/>
    <col min="10" max="10" width="9.140625" style="1" customWidth="1"/>
    <col min="11" max="11" width="10.140625" style="1" customWidth="1"/>
    <col min="12" max="12" width="9.7109375" style="1" customWidth="1"/>
    <col min="13" max="13" width="7.85546875" style="1" customWidth="1"/>
    <col min="14" max="14" width="9.140625" style="1"/>
    <col min="15" max="15" width="33.42578125" style="1" customWidth="1"/>
    <col min="16" max="16" width="25.5703125" style="1" customWidth="1"/>
    <col min="17" max="17" width="30.85546875" style="1" customWidth="1"/>
    <col min="18" max="18" width="30.85546875" style="94" customWidth="1"/>
    <col min="19" max="19" width="30.85546875" style="1" customWidth="1"/>
    <col min="20" max="16384" width="9.140625" style="1"/>
  </cols>
  <sheetData>
    <row r="1" spans="1:19" ht="16.5" customHeight="1" x14ac:dyDescent="0.25">
      <c r="A1" s="8"/>
      <c r="B1" s="305" t="s">
        <v>64</v>
      </c>
      <c r="C1" s="305"/>
      <c r="D1" s="305"/>
      <c r="E1" s="305"/>
      <c r="F1" s="305"/>
      <c r="G1" s="305"/>
      <c r="H1" s="305"/>
      <c r="I1" s="305"/>
      <c r="J1" s="305"/>
      <c r="K1" s="305"/>
      <c r="L1" s="305"/>
      <c r="M1" s="305"/>
      <c r="N1" s="305"/>
      <c r="O1" s="305"/>
      <c r="P1" s="305"/>
      <c r="Q1" s="305"/>
      <c r="R1" s="305"/>
      <c r="S1" s="305"/>
    </row>
    <row r="2" spans="1:19" ht="12" customHeight="1" x14ac:dyDescent="0.25">
      <c r="A2" s="8"/>
      <c r="B2" s="4"/>
      <c r="C2" s="10"/>
      <c r="D2" s="47"/>
      <c r="E2" s="8"/>
      <c r="F2" s="8"/>
      <c r="G2" s="8"/>
      <c r="H2" s="8"/>
      <c r="I2" s="309"/>
      <c r="J2" s="309"/>
      <c r="K2" s="309"/>
      <c r="L2" s="309"/>
      <c r="M2" s="309"/>
      <c r="N2" s="309"/>
      <c r="O2" s="309"/>
      <c r="P2" s="309"/>
      <c r="Q2" s="309"/>
      <c r="R2" s="309"/>
      <c r="S2" s="309"/>
    </row>
    <row r="3" spans="1:19" ht="19.5" customHeight="1" x14ac:dyDescent="0.25">
      <c r="A3" s="8"/>
      <c r="B3" s="306" t="s">
        <v>98</v>
      </c>
      <c r="C3" s="306"/>
      <c r="D3" s="306"/>
      <c r="E3" s="306"/>
      <c r="F3" s="306"/>
      <c r="G3" s="306"/>
      <c r="H3" s="306"/>
      <c r="I3" s="309"/>
      <c r="J3" s="309"/>
      <c r="K3" s="309"/>
      <c r="L3" s="309"/>
      <c r="M3" s="309"/>
      <c r="N3" s="309"/>
      <c r="O3" s="309"/>
      <c r="P3" s="309"/>
      <c r="Q3" s="309"/>
      <c r="R3" s="309"/>
      <c r="S3" s="309"/>
    </row>
    <row r="4" spans="1:19" ht="16.5" customHeight="1" x14ac:dyDescent="0.25">
      <c r="A4" s="8"/>
      <c r="B4" s="307" t="s">
        <v>99</v>
      </c>
      <c r="C4" s="307"/>
      <c r="D4" s="307"/>
      <c r="E4" s="8"/>
      <c r="F4" s="8"/>
      <c r="G4" s="8"/>
      <c r="H4" s="8"/>
      <c r="I4" s="309"/>
      <c r="J4" s="309"/>
      <c r="K4" s="309"/>
      <c r="L4" s="309"/>
      <c r="M4" s="309"/>
      <c r="N4" s="309"/>
      <c r="O4" s="309"/>
      <c r="P4" s="309"/>
      <c r="Q4" s="309"/>
      <c r="R4" s="309"/>
      <c r="S4" s="309"/>
    </row>
    <row r="5" spans="1:19" ht="17.25" customHeight="1" x14ac:dyDescent="0.25">
      <c r="A5" s="8"/>
      <c r="B5" s="308" t="s">
        <v>43</v>
      </c>
      <c r="C5" s="308"/>
      <c r="D5" s="308"/>
      <c r="E5" s="8"/>
      <c r="F5" s="8"/>
      <c r="G5" s="8"/>
      <c r="H5" s="8"/>
      <c r="I5" s="309"/>
      <c r="J5" s="309"/>
      <c r="K5" s="309"/>
      <c r="L5" s="309"/>
      <c r="M5" s="309"/>
      <c r="N5" s="309"/>
      <c r="O5" s="309"/>
      <c r="P5" s="309"/>
      <c r="Q5" s="309"/>
      <c r="R5" s="309"/>
      <c r="S5" s="309"/>
    </row>
    <row r="6" spans="1:19" ht="12" customHeight="1" x14ac:dyDescent="0.25">
      <c r="A6" s="8"/>
      <c r="B6" s="4"/>
      <c r="D6" s="47"/>
      <c r="E6" s="8"/>
      <c r="F6" s="8"/>
      <c r="G6" s="8"/>
      <c r="H6" s="8"/>
      <c r="I6" s="310"/>
      <c r="J6" s="310"/>
      <c r="K6" s="310"/>
      <c r="L6" s="310"/>
      <c r="M6" s="310"/>
      <c r="N6" s="310"/>
      <c r="O6" s="310"/>
      <c r="P6" s="310"/>
      <c r="Q6" s="310"/>
      <c r="R6" s="310"/>
      <c r="S6" s="310"/>
    </row>
    <row r="7" spans="1:19" ht="38.25" x14ac:dyDescent="0.25">
      <c r="A7" s="55" t="s">
        <v>45</v>
      </c>
      <c r="B7" s="56" t="s">
        <v>0</v>
      </c>
      <c r="C7" s="55" t="s">
        <v>4</v>
      </c>
      <c r="D7" s="55" t="s">
        <v>5</v>
      </c>
      <c r="E7" s="55" t="s">
        <v>1</v>
      </c>
      <c r="F7" s="55" t="s">
        <v>34</v>
      </c>
      <c r="G7" s="55" t="s">
        <v>35</v>
      </c>
      <c r="H7" s="55" t="s">
        <v>48</v>
      </c>
      <c r="I7" s="56" t="s">
        <v>7</v>
      </c>
      <c r="J7" s="55" t="s">
        <v>3</v>
      </c>
      <c r="K7" s="55" t="s">
        <v>10</v>
      </c>
      <c r="L7" s="55" t="s">
        <v>8</v>
      </c>
      <c r="M7" s="55" t="s">
        <v>9</v>
      </c>
      <c r="N7" s="55" t="s">
        <v>2</v>
      </c>
      <c r="O7" s="57" t="s">
        <v>6</v>
      </c>
      <c r="P7" s="55" t="s">
        <v>47</v>
      </c>
      <c r="Q7" s="230" t="s">
        <v>97</v>
      </c>
      <c r="R7" s="135" t="s">
        <v>112</v>
      </c>
      <c r="S7" s="136" t="s">
        <v>111</v>
      </c>
    </row>
    <row r="8" spans="1:19" ht="12.75" x14ac:dyDescent="0.25">
      <c r="A8" s="64">
        <v>1</v>
      </c>
      <c r="B8" s="65">
        <v>4</v>
      </c>
      <c r="C8" s="66" t="s">
        <v>38</v>
      </c>
      <c r="D8" s="67" t="s">
        <v>39</v>
      </c>
      <c r="E8" s="65">
        <v>88</v>
      </c>
      <c r="F8" s="65"/>
      <c r="G8" s="65"/>
      <c r="H8" s="65"/>
      <c r="I8" s="65">
        <v>28</v>
      </c>
      <c r="J8" s="68">
        <v>8</v>
      </c>
      <c r="K8" s="68">
        <v>1</v>
      </c>
      <c r="L8" s="68">
        <v>7</v>
      </c>
      <c r="M8" s="64">
        <v>56</v>
      </c>
      <c r="N8" s="64" t="s">
        <v>56</v>
      </c>
      <c r="O8" s="69" t="s">
        <v>57</v>
      </c>
      <c r="P8" s="70"/>
      <c r="Q8" s="365"/>
      <c r="R8" s="95"/>
      <c r="S8" s="137">
        <f>Q8</f>
        <v>0</v>
      </c>
    </row>
    <row r="9" spans="1:19" ht="12.75" x14ac:dyDescent="0.25">
      <c r="A9" s="64">
        <v>1</v>
      </c>
      <c r="B9" s="65">
        <v>4</v>
      </c>
      <c r="C9" s="66" t="s">
        <v>38</v>
      </c>
      <c r="D9" s="67" t="s">
        <v>39</v>
      </c>
      <c r="E9" s="65">
        <v>88</v>
      </c>
      <c r="F9" s="65"/>
      <c r="G9" s="65"/>
      <c r="H9" s="65"/>
      <c r="I9" s="65">
        <v>28</v>
      </c>
      <c r="J9" s="68">
        <v>8</v>
      </c>
      <c r="K9" s="68">
        <v>1</v>
      </c>
      <c r="L9" s="68">
        <v>7</v>
      </c>
      <c r="M9" s="64">
        <v>56</v>
      </c>
      <c r="N9" s="64" t="s">
        <v>60</v>
      </c>
      <c r="O9" s="69" t="s">
        <v>61</v>
      </c>
      <c r="P9" s="70"/>
      <c r="Q9" s="365"/>
      <c r="R9" s="95"/>
      <c r="S9" s="137">
        <f t="shared" ref="S9:S27" si="0">Q9</f>
        <v>0</v>
      </c>
    </row>
    <row r="10" spans="1:19" ht="12.75" x14ac:dyDescent="0.25">
      <c r="A10" s="64">
        <v>1</v>
      </c>
      <c r="B10" s="65">
        <v>4</v>
      </c>
      <c r="C10" s="66" t="s">
        <v>38</v>
      </c>
      <c r="D10" s="67" t="s">
        <v>39</v>
      </c>
      <c r="E10" s="65">
        <v>88</v>
      </c>
      <c r="F10" s="65"/>
      <c r="G10" s="65"/>
      <c r="H10" s="65"/>
      <c r="I10" s="65">
        <v>28</v>
      </c>
      <c r="J10" s="68">
        <v>8</v>
      </c>
      <c r="K10" s="68">
        <v>1</v>
      </c>
      <c r="L10" s="68">
        <v>7</v>
      </c>
      <c r="M10" s="64">
        <v>56</v>
      </c>
      <c r="N10" s="64" t="s">
        <v>53</v>
      </c>
      <c r="O10" s="69" t="s">
        <v>54</v>
      </c>
      <c r="P10" s="70"/>
      <c r="Q10" s="365"/>
      <c r="R10" s="95"/>
      <c r="S10" s="137">
        <f t="shared" si="0"/>
        <v>0</v>
      </c>
    </row>
    <row r="11" spans="1:19" ht="12.75" x14ac:dyDescent="0.25">
      <c r="A11" s="64">
        <v>2</v>
      </c>
      <c r="B11" s="65">
        <v>5</v>
      </c>
      <c r="C11" s="66" t="s">
        <v>38</v>
      </c>
      <c r="D11" s="67" t="s">
        <v>39</v>
      </c>
      <c r="E11" s="65">
        <v>91</v>
      </c>
      <c r="F11" s="65"/>
      <c r="G11" s="65"/>
      <c r="H11" s="65"/>
      <c r="I11" s="65">
        <v>29</v>
      </c>
      <c r="J11" s="68">
        <v>8</v>
      </c>
      <c r="K11" s="68">
        <v>2</v>
      </c>
      <c r="L11" s="68">
        <v>6</v>
      </c>
      <c r="M11" s="64">
        <v>48</v>
      </c>
      <c r="N11" s="64" t="s">
        <v>56</v>
      </c>
      <c r="O11" s="69" t="s">
        <v>57</v>
      </c>
      <c r="P11" s="71"/>
      <c r="Q11" s="365"/>
      <c r="R11" s="95"/>
      <c r="S11" s="137">
        <f t="shared" si="0"/>
        <v>0</v>
      </c>
    </row>
    <row r="12" spans="1:19" ht="12.75" x14ac:dyDescent="0.25">
      <c r="A12" s="64">
        <v>2</v>
      </c>
      <c r="B12" s="65">
        <v>5</v>
      </c>
      <c r="C12" s="66" t="s">
        <v>38</v>
      </c>
      <c r="D12" s="67" t="s">
        <v>39</v>
      </c>
      <c r="E12" s="65">
        <v>91</v>
      </c>
      <c r="F12" s="65"/>
      <c r="G12" s="65"/>
      <c r="H12" s="65"/>
      <c r="I12" s="65">
        <v>29</v>
      </c>
      <c r="J12" s="68">
        <v>8</v>
      </c>
      <c r="K12" s="68">
        <v>2</v>
      </c>
      <c r="L12" s="68">
        <v>6</v>
      </c>
      <c r="M12" s="64">
        <v>48</v>
      </c>
      <c r="N12" s="64" t="s">
        <v>60</v>
      </c>
      <c r="O12" s="69" t="s">
        <v>61</v>
      </c>
      <c r="P12" s="71"/>
      <c r="Q12" s="365"/>
      <c r="R12" s="95"/>
      <c r="S12" s="137">
        <f t="shared" si="0"/>
        <v>0</v>
      </c>
    </row>
    <row r="13" spans="1:19" ht="12.75" x14ac:dyDescent="0.25">
      <c r="A13" s="64">
        <v>2</v>
      </c>
      <c r="B13" s="65">
        <v>5</v>
      </c>
      <c r="C13" s="66" t="s">
        <v>38</v>
      </c>
      <c r="D13" s="67" t="s">
        <v>39</v>
      </c>
      <c r="E13" s="65">
        <v>91</v>
      </c>
      <c r="F13" s="65"/>
      <c r="G13" s="65"/>
      <c r="H13" s="65"/>
      <c r="I13" s="65">
        <v>29</v>
      </c>
      <c r="J13" s="68">
        <v>8</v>
      </c>
      <c r="K13" s="68">
        <v>2</v>
      </c>
      <c r="L13" s="68">
        <v>6</v>
      </c>
      <c r="M13" s="64">
        <v>48</v>
      </c>
      <c r="N13" s="64" t="s">
        <v>53</v>
      </c>
      <c r="O13" s="69" t="s">
        <v>54</v>
      </c>
      <c r="P13" s="71"/>
      <c r="Q13" s="365"/>
      <c r="R13" s="95"/>
      <c r="S13" s="137">
        <f t="shared" si="0"/>
        <v>0</v>
      </c>
    </row>
    <row r="14" spans="1:19" ht="12.75" x14ac:dyDescent="0.25">
      <c r="A14" s="64">
        <v>3</v>
      </c>
      <c r="B14" s="65">
        <v>8</v>
      </c>
      <c r="C14" s="66" t="s">
        <v>38</v>
      </c>
      <c r="D14" s="67" t="s">
        <v>39</v>
      </c>
      <c r="E14" s="65">
        <v>94</v>
      </c>
      <c r="F14" s="65"/>
      <c r="G14" s="65"/>
      <c r="H14" s="65"/>
      <c r="I14" s="65">
        <v>30</v>
      </c>
      <c r="J14" s="65">
        <v>7</v>
      </c>
      <c r="K14" s="65">
        <v>1</v>
      </c>
      <c r="L14" s="65">
        <v>7</v>
      </c>
      <c r="M14" s="64">
        <v>49</v>
      </c>
      <c r="N14" s="64" t="s">
        <v>56</v>
      </c>
      <c r="O14" s="69" t="s">
        <v>57</v>
      </c>
      <c r="P14" s="72"/>
      <c r="Q14" s="365"/>
      <c r="R14" s="95"/>
      <c r="S14" s="137">
        <f t="shared" si="0"/>
        <v>0</v>
      </c>
    </row>
    <row r="15" spans="1:19" ht="12.75" x14ac:dyDescent="0.25">
      <c r="A15" s="64">
        <v>3</v>
      </c>
      <c r="B15" s="65">
        <v>8</v>
      </c>
      <c r="C15" s="66" t="s">
        <v>38</v>
      </c>
      <c r="D15" s="67" t="s">
        <v>39</v>
      </c>
      <c r="E15" s="65">
        <v>94</v>
      </c>
      <c r="F15" s="65"/>
      <c r="G15" s="65"/>
      <c r="H15" s="65"/>
      <c r="I15" s="65">
        <v>30</v>
      </c>
      <c r="J15" s="65">
        <v>7</v>
      </c>
      <c r="K15" s="65">
        <v>1</v>
      </c>
      <c r="L15" s="65">
        <v>7</v>
      </c>
      <c r="M15" s="64">
        <v>49</v>
      </c>
      <c r="N15" s="64" t="s">
        <v>60</v>
      </c>
      <c r="O15" s="69" t="s">
        <v>61</v>
      </c>
      <c r="P15" s="72"/>
      <c r="Q15" s="365"/>
      <c r="R15" s="95"/>
      <c r="S15" s="137">
        <f t="shared" si="0"/>
        <v>0</v>
      </c>
    </row>
    <row r="16" spans="1:19" ht="12.75" x14ac:dyDescent="0.25">
      <c r="A16" s="64">
        <v>3</v>
      </c>
      <c r="B16" s="65">
        <v>8</v>
      </c>
      <c r="C16" s="66" t="s">
        <v>38</v>
      </c>
      <c r="D16" s="67" t="s">
        <v>39</v>
      </c>
      <c r="E16" s="65">
        <v>94</v>
      </c>
      <c r="F16" s="65"/>
      <c r="G16" s="65"/>
      <c r="H16" s="65"/>
      <c r="I16" s="65">
        <v>30</v>
      </c>
      <c r="J16" s="65">
        <v>7</v>
      </c>
      <c r="K16" s="65">
        <v>1</v>
      </c>
      <c r="L16" s="65">
        <v>7</v>
      </c>
      <c r="M16" s="64">
        <v>49</v>
      </c>
      <c r="N16" s="64" t="s">
        <v>53</v>
      </c>
      <c r="O16" s="69" t="s">
        <v>54</v>
      </c>
      <c r="P16" s="72"/>
      <c r="Q16" s="365"/>
      <c r="R16" s="95"/>
      <c r="S16" s="137">
        <f t="shared" si="0"/>
        <v>0</v>
      </c>
    </row>
    <row r="17" spans="1:19" ht="12.75" x14ac:dyDescent="0.25">
      <c r="A17" s="64">
        <v>4</v>
      </c>
      <c r="B17" s="65">
        <v>14</v>
      </c>
      <c r="C17" s="66" t="s">
        <v>11</v>
      </c>
      <c r="D17" s="67" t="s">
        <v>12</v>
      </c>
      <c r="E17" s="65">
        <v>107</v>
      </c>
      <c r="F17" s="65"/>
      <c r="G17" s="65"/>
      <c r="H17" s="65"/>
      <c r="I17" s="73">
        <v>34</v>
      </c>
      <c r="J17" s="74">
        <v>16</v>
      </c>
      <c r="K17" s="68">
        <v>1</v>
      </c>
      <c r="L17" s="68">
        <v>12</v>
      </c>
      <c r="M17" s="64">
        <v>192</v>
      </c>
      <c r="N17" s="64" t="s">
        <v>56</v>
      </c>
      <c r="O17" s="69" t="s">
        <v>57</v>
      </c>
      <c r="P17" s="72"/>
      <c r="Q17" s="365"/>
      <c r="R17" s="95"/>
      <c r="S17" s="137">
        <f t="shared" si="0"/>
        <v>0</v>
      </c>
    </row>
    <row r="18" spans="1:19" ht="12.75" x14ac:dyDescent="0.25">
      <c r="A18" s="64">
        <v>4</v>
      </c>
      <c r="B18" s="65">
        <v>14</v>
      </c>
      <c r="C18" s="66" t="s">
        <v>11</v>
      </c>
      <c r="D18" s="67" t="s">
        <v>12</v>
      </c>
      <c r="E18" s="65">
        <v>107</v>
      </c>
      <c r="F18" s="65"/>
      <c r="G18" s="65"/>
      <c r="H18" s="65"/>
      <c r="I18" s="73">
        <v>34</v>
      </c>
      <c r="J18" s="74">
        <v>16</v>
      </c>
      <c r="K18" s="68">
        <v>1</v>
      </c>
      <c r="L18" s="68">
        <v>12</v>
      </c>
      <c r="M18" s="64">
        <v>192</v>
      </c>
      <c r="N18" s="64" t="s">
        <v>60</v>
      </c>
      <c r="O18" s="69" t="s">
        <v>61</v>
      </c>
      <c r="P18" s="72"/>
      <c r="Q18" s="365"/>
      <c r="R18" s="95"/>
      <c r="S18" s="137">
        <f t="shared" si="0"/>
        <v>0</v>
      </c>
    </row>
    <row r="19" spans="1:19" ht="12.75" x14ac:dyDescent="0.25">
      <c r="A19" s="64">
        <v>5</v>
      </c>
      <c r="B19" s="65">
        <v>15</v>
      </c>
      <c r="C19" s="66" t="s">
        <v>38</v>
      </c>
      <c r="D19" s="67" t="s">
        <v>39</v>
      </c>
      <c r="E19" s="65">
        <v>69</v>
      </c>
      <c r="F19" s="65"/>
      <c r="G19" s="65"/>
      <c r="H19" s="65"/>
      <c r="I19" s="73">
        <v>22</v>
      </c>
      <c r="J19" s="74">
        <v>9</v>
      </c>
      <c r="K19" s="68">
        <v>2</v>
      </c>
      <c r="L19" s="68">
        <v>6</v>
      </c>
      <c r="M19" s="64">
        <v>54</v>
      </c>
      <c r="N19" s="64" t="s">
        <v>56</v>
      </c>
      <c r="O19" s="69" t="s">
        <v>57</v>
      </c>
      <c r="P19" s="75"/>
      <c r="Q19" s="365"/>
      <c r="R19" s="95"/>
      <c r="S19" s="137">
        <f t="shared" si="0"/>
        <v>0</v>
      </c>
    </row>
    <row r="20" spans="1:19" ht="12.75" x14ac:dyDescent="0.25">
      <c r="A20" s="64">
        <v>5</v>
      </c>
      <c r="B20" s="65">
        <v>15</v>
      </c>
      <c r="C20" s="66" t="s">
        <v>38</v>
      </c>
      <c r="D20" s="67" t="s">
        <v>39</v>
      </c>
      <c r="E20" s="65">
        <v>69</v>
      </c>
      <c r="F20" s="65"/>
      <c r="G20" s="65"/>
      <c r="H20" s="65"/>
      <c r="I20" s="73">
        <v>22</v>
      </c>
      <c r="J20" s="74">
        <v>9</v>
      </c>
      <c r="K20" s="68">
        <v>2</v>
      </c>
      <c r="L20" s="68">
        <v>6</v>
      </c>
      <c r="M20" s="64">
        <v>54</v>
      </c>
      <c r="N20" s="64" t="s">
        <v>60</v>
      </c>
      <c r="O20" s="69" t="s">
        <v>61</v>
      </c>
      <c r="P20" s="75"/>
      <c r="Q20" s="365"/>
      <c r="R20" s="95"/>
      <c r="S20" s="137">
        <f t="shared" si="0"/>
        <v>0</v>
      </c>
    </row>
    <row r="21" spans="1:19" ht="12.75" x14ac:dyDescent="0.25">
      <c r="A21" s="64">
        <v>5</v>
      </c>
      <c r="B21" s="65">
        <v>15</v>
      </c>
      <c r="C21" s="66" t="s">
        <v>38</v>
      </c>
      <c r="D21" s="67" t="s">
        <v>39</v>
      </c>
      <c r="E21" s="65">
        <v>69</v>
      </c>
      <c r="F21" s="65"/>
      <c r="G21" s="65"/>
      <c r="H21" s="65"/>
      <c r="I21" s="73">
        <v>22</v>
      </c>
      <c r="J21" s="74">
        <v>9</v>
      </c>
      <c r="K21" s="68">
        <v>2</v>
      </c>
      <c r="L21" s="68">
        <v>6</v>
      </c>
      <c r="M21" s="64">
        <v>54</v>
      </c>
      <c r="N21" s="64" t="s">
        <v>53</v>
      </c>
      <c r="O21" s="69" t="s">
        <v>54</v>
      </c>
      <c r="P21" s="75"/>
      <c r="Q21" s="365"/>
      <c r="R21" s="95"/>
      <c r="S21" s="137">
        <f t="shared" si="0"/>
        <v>0</v>
      </c>
    </row>
    <row r="22" spans="1:19" ht="12.75" x14ac:dyDescent="0.25">
      <c r="A22" s="64">
        <v>6</v>
      </c>
      <c r="B22" s="65">
        <v>19</v>
      </c>
      <c r="C22" s="72" t="s">
        <v>11</v>
      </c>
      <c r="D22" s="67" t="s">
        <v>12</v>
      </c>
      <c r="E22" s="65">
        <v>75</v>
      </c>
      <c r="F22" s="65"/>
      <c r="G22" s="65"/>
      <c r="H22" s="65"/>
      <c r="I22" s="65">
        <v>24</v>
      </c>
      <c r="J22" s="68">
        <v>15</v>
      </c>
      <c r="K22" s="68">
        <v>1</v>
      </c>
      <c r="L22" s="68">
        <v>9</v>
      </c>
      <c r="M22" s="64">
        <v>135</v>
      </c>
      <c r="N22" s="64" t="s">
        <v>56</v>
      </c>
      <c r="O22" s="69" t="s">
        <v>57</v>
      </c>
      <c r="P22" s="72"/>
      <c r="Q22" s="365"/>
      <c r="R22" s="95"/>
      <c r="S22" s="137">
        <f t="shared" si="0"/>
        <v>0</v>
      </c>
    </row>
    <row r="23" spans="1:19" ht="12.75" x14ac:dyDescent="0.25">
      <c r="A23" s="64">
        <v>6</v>
      </c>
      <c r="B23" s="65">
        <v>19</v>
      </c>
      <c r="C23" s="72" t="s">
        <v>11</v>
      </c>
      <c r="D23" s="67" t="s">
        <v>12</v>
      </c>
      <c r="E23" s="65">
        <v>75</v>
      </c>
      <c r="F23" s="65"/>
      <c r="G23" s="65"/>
      <c r="H23" s="65"/>
      <c r="I23" s="65">
        <v>24</v>
      </c>
      <c r="J23" s="68">
        <v>15</v>
      </c>
      <c r="K23" s="68">
        <v>1</v>
      </c>
      <c r="L23" s="68">
        <v>9</v>
      </c>
      <c r="M23" s="64">
        <v>135</v>
      </c>
      <c r="N23" s="64" t="s">
        <v>60</v>
      </c>
      <c r="O23" s="69" t="s">
        <v>61</v>
      </c>
      <c r="P23" s="72"/>
      <c r="Q23" s="365"/>
      <c r="R23" s="95"/>
      <c r="S23" s="137">
        <f t="shared" si="0"/>
        <v>0</v>
      </c>
    </row>
    <row r="24" spans="1:19" ht="12.75" x14ac:dyDescent="0.25">
      <c r="A24" s="64">
        <v>6</v>
      </c>
      <c r="B24" s="65">
        <v>19</v>
      </c>
      <c r="C24" s="72" t="s">
        <v>11</v>
      </c>
      <c r="D24" s="67" t="s">
        <v>12</v>
      </c>
      <c r="E24" s="65">
        <v>75</v>
      </c>
      <c r="F24" s="65"/>
      <c r="G24" s="65"/>
      <c r="H24" s="65"/>
      <c r="I24" s="65">
        <v>24</v>
      </c>
      <c r="J24" s="68">
        <v>15</v>
      </c>
      <c r="K24" s="68">
        <v>1</v>
      </c>
      <c r="L24" s="68">
        <v>9</v>
      </c>
      <c r="M24" s="64">
        <v>135</v>
      </c>
      <c r="N24" s="64" t="s">
        <v>53</v>
      </c>
      <c r="O24" s="69" t="s">
        <v>54</v>
      </c>
      <c r="P24" s="72"/>
      <c r="Q24" s="365"/>
      <c r="R24" s="95"/>
      <c r="S24" s="137">
        <f t="shared" si="0"/>
        <v>0</v>
      </c>
    </row>
    <row r="25" spans="1:19" ht="12.75" x14ac:dyDescent="0.25">
      <c r="A25" s="64">
        <v>7</v>
      </c>
      <c r="B25" s="65">
        <v>21</v>
      </c>
      <c r="C25" s="72" t="s">
        <v>51</v>
      </c>
      <c r="D25" s="67" t="s">
        <v>52</v>
      </c>
      <c r="E25" s="65">
        <v>113</v>
      </c>
      <c r="F25" s="65"/>
      <c r="G25" s="65"/>
      <c r="H25" s="65"/>
      <c r="I25" s="65">
        <v>36</v>
      </c>
      <c r="J25" s="68">
        <v>19</v>
      </c>
      <c r="K25" s="68">
        <v>3</v>
      </c>
      <c r="L25" s="68">
        <v>9</v>
      </c>
      <c r="M25" s="64">
        <v>171</v>
      </c>
      <c r="N25" s="64" t="s">
        <v>58</v>
      </c>
      <c r="O25" s="69" t="s">
        <v>59</v>
      </c>
      <c r="P25" s="72"/>
      <c r="Q25" s="365"/>
      <c r="R25" s="95"/>
      <c r="S25" s="137">
        <f t="shared" si="0"/>
        <v>0</v>
      </c>
    </row>
    <row r="26" spans="1:19" ht="12.75" x14ac:dyDescent="0.25">
      <c r="A26" s="64">
        <v>7</v>
      </c>
      <c r="B26" s="65">
        <v>21</v>
      </c>
      <c r="C26" s="72" t="s">
        <v>51</v>
      </c>
      <c r="D26" s="67" t="s">
        <v>52</v>
      </c>
      <c r="E26" s="65">
        <v>113</v>
      </c>
      <c r="F26" s="65"/>
      <c r="G26" s="65"/>
      <c r="H26" s="65"/>
      <c r="I26" s="65">
        <v>36</v>
      </c>
      <c r="J26" s="68">
        <v>19</v>
      </c>
      <c r="K26" s="68">
        <v>3</v>
      </c>
      <c r="L26" s="68">
        <v>9</v>
      </c>
      <c r="M26" s="64">
        <v>171</v>
      </c>
      <c r="N26" s="64" t="s">
        <v>60</v>
      </c>
      <c r="O26" s="69" t="s">
        <v>61</v>
      </c>
      <c r="P26" s="72"/>
      <c r="Q26" s="365"/>
      <c r="R26" s="95"/>
      <c r="S26" s="137">
        <f t="shared" si="0"/>
        <v>0</v>
      </c>
    </row>
    <row r="27" spans="1:19" ht="12.75" x14ac:dyDescent="0.25">
      <c r="A27" s="64">
        <v>7</v>
      </c>
      <c r="B27" s="65">
        <v>21</v>
      </c>
      <c r="C27" s="72" t="s">
        <v>51</v>
      </c>
      <c r="D27" s="67" t="s">
        <v>52</v>
      </c>
      <c r="E27" s="65">
        <v>113</v>
      </c>
      <c r="F27" s="65"/>
      <c r="G27" s="65"/>
      <c r="H27" s="65"/>
      <c r="I27" s="65">
        <v>36</v>
      </c>
      <c r="J27" s="68">
        <v>19</v>
      </c>
      <c r="K27" s="68">
        <v>3</v>
      </c>
      <c r="L27" s="68">
        <v>9</v>
      </c>
      <c r="M27" s="64">
        <v>171</v>
      </c>
      <c r="N27" s="64" t="s">
        <v>53</v>
      </c>
      <c r="O27" s="69" t="s">
        <v>54</v>
      </c>
      <c r="P27" s="72"/>
      <c r="Q27" s="365"/>
      <c r="R27" s="95"/>
      <c r="S27" s="137">
        <f t="shared" si="0"/>
        <v>0</v>
      </c>
    </row>
    <row r="28" spans="1:19" ht="12.75" x14ac:dyDescent="0.25">
      <c r="A28" s="142">
        <v>8</v>
      </c>
      <c r="B28" s="143">
        <v>22</v>
      </c>
      <c r="C28" s="144" t="s">
        <v>51</v>
      </c>
      <c r="D28" s="145" t="s">
        <v>52</v>
      </c>
      <c r="E28" s="143">
        <v>122</v>
      </c>
      <c r="F28" s="143"/>
      <c r="G28" s="143"/>
      <c r="H28" s="143"/>
      <c r="I28" s="143">
        <v>39</v>
      </c>
      <c r="J28" s="146">
        <v>20</v>
      </c>
      <c r="K28" s="146">
        <v>2</v>
      </c>
      <c r="L28" s="146">
        <v>8</v>
      </c>
      <c r="M28" s="142">
        <v>160</v>
      </c>
      <c r="N28" s="142" t="s">
        <v>60</v>
      </c>
      <c r="O28" s="147" t="s">
        <v>61</v>
      </c>
      <c r="P28" s="144"/>
      <c r="Q28" s="365"/>
      <c r="R28" s="140">
        <f>Q28</f>
        <v>0</v>
      </c>
      <c r="S28" s="77"/>
    </row>
    <row r="29" spans="1:19" ht="12.75" x14ac:dyDescent="0.25">
      <c r="A29" s="60">
        <v>9</v>
      </c>
      <c r="B29" s="54">
        <v>26</v>
      </c>
      <c r="C29" s="59" t="s">
        <v>49</v>
      </c>
      <c r="D29" s="53" t="s">
        <v>50</v>
      </c>
      <c r="E29" s="54">
        <v>16</v>
      </c>
      <c r="F29" s="54"/>
      <c r="G29" s="54"/>
      <c r="H29" s="54"/>
      <c r="I29" s="54">
        <v>5</v>
      </c>
      <c r="J29" s="62">
        <v>4</v>
      </c>
      <c r="K29" s="62">
        <v>1</v>
      </c>
      <c r="L29" s="62">
        <v>2</v>
      </c>
      <c r="M29" s="60">
        <v>8</v>
      </c>
      <c r="N29" s="60" t="s">
        <v>75</v>
      </c>
      <c r="O29" s="76" t="s">
        <v>76</v>
      </c>
      <c r="P29" s="59"/>
      <c r="Q29" s="365"/>
      <c r="R29" s="95"/>
      <c r="S29" s="137">
        <f>Q29</f>
        <v>0</v>
      </c>
    </row>
    <row r="30" spans="1:19" ht="12.75" x14ac:dyDescent="0.25">
      <c r="A30" s="64">
        <v>10</v>
      </c>
      <c r="B30" s="65">
        <v>29</v>
      </c>
      <c r="C30" s="72" t="s">
        <v>51</v>
      </c>
      <c r="D30" s="67" t="s">
        <v>52</v>
      </c>
      <c r="E30" s="65">
        <v>144</v>
      </c>
      <c r="F30" s="65"/>
      <c r="G30" s="65"/>
      <c r="H30" s="65"/>
      <c r="I30" s="65">
        <v>46</v>
      </c>
      <c r="J30" s="68">
        <v>20</v>
      </c>
      <c r="K30" s="68">
        <v>3</v>
      </c>
      <c r="L30" s="68">
        <v>12</v>
      </c>
      <c r="M30" s="64">
        <v>240</v>
      </c>
      <c r="N30" s="64" t="s">
        <v>58</v>
      </c>
      <c r="O30" s="69" t="s">
        <v>59</v>
      </c>
      <c r="P30" s="75"/>
      <c r="Q30" s="365"/>
      <c r="R30" s="95"/>
      <c r="S30" s="137">
        <f>Q30</f>
        <v>0</v>
      </c>
    </row>
    <row r="31" spans="1:19" ht="12.75" x14ac:dyDescent="0.25">
      <c r="A31" s="64">
        <v>10</v>
      </c>
      <c r="B31" s="65">
        <v>29</v>
      </c>
      <c r="C31" s="72" t="s">
        <v>51</v>
      </c>
      <c r="D31" s="67" t="s">
        <v>52</v>
      </c>
      <c r="E31" s="65">
        <v>144</v>
      </c>
      <c r="F31" s="65"/>
      <c r="G31" s="65"/>
      <c r="H31" s="65"/>
      <c r="I31" s="65">
        <v>46</v>
      </c>
      <c r="J31" s="68">
        <v>20</v>
      </c>
      <c r="K31" s="68">
        <v>3</v>
      </c>
      <c r="L31" s="68">
        <v>12</v>
      </c>
      <c r="M31" s="64">
        <v>240</v>
      </c>
      <c r="N31" s="64" t="s">
        <v>60</v>
      </c>
      <c r="O31" s="69" t="s">
        <v>61</v>
      </c>
      <c r="P31" s="75"/>
      <c r="Q31" s="365"/>
      <c r="R31" s="95"/>
      <c r="S31" s="137">
        <f t="shared" ref="S31:S45" si="1">Q31</f>
        <v>0</v>
      </c>
    </row>
    <row r="32" spans="1:19" ht="12.75" x14ac:dyDescent="0.25">
      <c r="A32" s="64">
        <v>11</v>
      </c>
      <c r="B32" s="65">
        <v>33</v>
      </c>
      <c r="C32" s="72" t="s">
        <v>51</v>
      </c>
      <c r="D32" s="67" t="s">
        <v>52</v>
      </c>
      <c r="E32" s="65">
        <v>141</v>
      </c>
      <c r="F32" s="65"/>
      <c r="G32" s="65"/>
      <c r="H32" s="65"/>
      <c r="I32" s="65">
        <v>45</v>
      </c>
      <c r="J32" s="65">
        <v>22</v>
      </c>
      <c r="K32" s="65">
        <v>2</v>
      </c>
      <c r="L32" s="68">
        <v>11</v>
      </c>
      <c r="M32" s="64">
        <v>242</v>
      </c>
      <c r="N32" s="64" t="s">
        <v>58</v>
      </c>
      <c r="O32" s="69" t="s">
        <v>59</v>
      </c>
      <c r="P32" s="72"/>
      <c r="Q32" s="365"/>
      <c r="R32" s="95"/>
      <c r="S32" s="137">
        <f t="shared" si="1"/>
        <v>0</v>
      </c>
    </row>
    <row r="33" spans="1:19" ht="12.75" x14ac:dyDescent="0.25">
      <c r="A33" s="64">
        <v>11</v>
      </c>
      <c r="B33" s="65">
        <v>33</v>
      </c>
      <c r="C33" s="72" t="s">
        <v>51</v>
      </c>
      <c r="D33" s="67" t="s">
        <v>52</v>
      </c>
      <c r="E33" s="65">
        <v>141</v>
      </c>
      <c r="F33" s="65"/>
      <c r="G33" s="65"/>
      <c r="H33" s="65"/>
      <c r="I33" s="65">
        <v>45</v>
      </c>
      <c r="J33" s="65">
        <v>22</v>
      </c>
      <c r="K33" s="65">
        <v>2</v>
      </c>
      <c r="L33" s="68">
        <v>11</v>
      </c>
      <c r="M33" s="64">
        <v>242</v>
      </c>
      <c r="N33" s="64" t="s">
        <v>60</v>
      </c>
      <c r="O33" s="69" t="s">
        <v>61</v>
      </c>
      <c r="P33" s="72"/>
      <c r="Q33" s="365"/>
      <c r="R33" s="95"/>
      <c r="S33" s="137">
        <f t="shared" si="1"/>
        <v>0</v>
      </c>
    </row>
    <row r="34" spans="1:19" ht="12.75" x14ac:dyDescent="0.25">
      <c r="A34" s="64">
        <v>12</v>
      </c>
      <c r="B34" s="65">
        <v>37</v>
      </c>
      <c r="C34" s="66" t="s">
        <v>11</v>
      </c>
      <c r="D34" s="67" t="s">
        <v>12</v>
      </c>
      <c r="E34" s="65">
        <v>91</v>
      </c>
      <c r="F34" s="65"/>
      <c r="G34" s="65"/>
      <c r="H34" s="65"/>
      <c r="I34" s="65">
        <v>29</v>
      </c>
      <c r="J34" s="65">
        <v>14</v>
      </c>
      <c r="K34" s="65">
        <v>1</v>
      </c>
      <c r="L34" s="65">
        <v>9</v>
      </c>
      <c r="M34" s="64">
        <v>126</v>
      </c>
      <c r="N34" s="64" t="s">
        <v>56</v>
      </c>
      <c r="O34" s="69" t="s">
        <v>57</v>
      </c>
      <c r="P34" s="78"/>
      <c r="Q34" s="365"/>
      <c r="R34" s="95"/>
      <c r="S34" s="137">
        <f t="shared" si="1"/>
        <v>0</v>
      </c>
    </row>
    <row r="35" spans="1:19" ht="12.75" x14ac:dyDescent="0.25">
      <c r="A35" s="64">
        <v>12</v>
      </c>
      <c r="B35" s="65">
        <v>37</v>
      </c>
      <c r="C35" s="66" t="s">
        <v>11</v>
      </c>
      <c r="D35" s="67" t="s">
        <v>12</v>
      </c>
      <c r="E35" s="65">
        <v>91</v>
      </c>
      <c r="F35" s="65"/>
      <c r="G35" s="65"/>
      <c r="H35" s="65"/>
      <c r="I35" s="65">
        <v>29</v>
      </c>
      <c r="J35" s="65">
        <v>14</v>
      </c>
      <c r="K35" s="65">
        <v>1</v>
      </c>
      <c r="L35" s="65">
        <v>9</v>
      </c>
      <c r="M35" s="64">
        <v>126</v>
      </c>
      <c r="N35" s="64" t="s">
        <v>60</v>
      </c>
      <c r="O35" s="69" t="s">
        <v>61</v>
      </c>
      <c r="P35" s="78"/>
      <c r="Q35" s="365"/>
      <c r="R35" s="95"/>
      <c r="S35" s="137">
        <f t="shared" si="1"/>
        <v>0</v>
      </c>
    </row>
    <row r="36" spans="1:19" ht="12.75" x14ac:dyDescent="0.25">
      <c r="A36" s="64">
        <v>12</v>
      </c>
      <c r="B36" s="65">
        <v>37</v>
      </c>
      <c r="C36" s="66" t="s">
        <v>11</v>
      </c>
      <c r="D36" s="67" t="s">
        <v>12</v>
      </c>
      <c r="E36" s="65">
        <v>91</v>
      </c>
      <c r="F36" s="65"/>
      <c r="G36" s="65"/>
      <c r="H36" s="65"/>
      <c r="I36" s="65">
        <v>29</v>
      </c>
      <c r="J36" s="65">
        <v>14</v>
      </c>
      <c r="K36" s="65">
        <v>1</v>
      </c>
      <c r="L36" s="65">
        <v>9</v>
      </c>
      <c r="M36" s="64">
        <v>126</v>
      </c>
      <c r="N36" s="64" t="s">
        <v>53</v>
      </c>
      <c r="O36" s="69" t="s">
        <v>54</v>
      </c>
      <c r="P36" s="78"/>
      <c r="Q36" s="365"/>
      <c r="R36" s="95"/>
      <c r="S36" s="137">
        <f t="shared" si="1"/>
        <v>0</v>
      </c>
    </row>
    <row r="37" spans="1:19" ht="12.75" x14ac:dyDescent="0.25">
      <c r="A37" s="64">
        <v>13</v>
      </c>
      <c r="B37" s="65">
        <v>38</v>
      </c>
      <c r="C37" s="66" t="s">
        <v>11</v>
      </c>
      <c r="D37" s="67" t="s">
        <v>12</v>
      </c>
      <c r="E37" s="65">
        <v>116</v>
      </c>
      <c r="F37" s="65"/>
      <c r="G37" s="65"/>
      <c r="H37" s="65"/>
      <c r="I37" s="65">
        <v>37</v>
      </c>
      <c r="J37" s="65">
        <v>16</v>
      </c>
      <c r="K37" s="65">
        <v>3</v>
      </c>
      <c r="L37" s="65">
        <v>10</v>
      </c>
      <c r="M37" s="64">
        <v>160</v>
      </c>
      <c r="N37" s="64" t="s">
        <v>56</v>
      </c>
      <c r="O37" s="69" t="s">
        <v>57</v>
      </c>
      <c r="P37" s="75"/>
      <c r="Q37" s="365"/>
      <c r="R37" s="95"/>
      <c r="S37" s="137">
        <f t="shared" si="1"/>
        <v>0</v>
      </c>
    </row>
    <row r="38" spans="1:19" ht="12.75" x14ac:dyDescent="0.25">
      <c r="A38" s="64">
        <v>13</v>
      </c>
      <c r="B38" s="65">
        <v>38</v>
      </c>
      <c r="C38" s="66" t="s">
        <v>11</v>
      </c>
      <c r="D38" s="67" t="s">
        <v>12</v>
      </c>
      <c r="E38" s="65">
        <v>116</v>
      </c>
      <c r="F38" s="65"/>
      <c r="G38" s="65"/>
      <c r="H38" s="65"/>
      <c r="I38" s="65">
        <v>37</v>
      </c>
      <c r="J38" s="65">
        <v>16</v>
      </c>
      <c r="K38" s="65">
        <v>3</v>
      </c>
      <c r="L38" s="65">
        <v>10</v>
      </c>
      <c r="M38" s="64">
        <v>160</v>
      </c>
      <c r="N38" s="64" t="s">
        <v>62</v>
      </c>
      <c r="O38" s="70" t="s">
        <v>77</v>
      </c>
      <c r="P38" s="75" t="s">
        <v>63</v>
      </c>
      <c r="Q38" s="365"/>
      <c r="R38" s="95"/>
      <c r="S38" s="137">
        <f t="shared" si="1"/>
        <v>0</v>
      </c>
    </row>
    <row r="39" spans="1:19" ht="12.75" x14ac:dyDescent="0.25">
      <c r="A39" s="64">
        <v>13</v>
      </c>
      <c r="B39" s="65">
        <v>38</v>
      </c>
      <c r="C39" s="66" t="s">
        <v>11</v>
      </c>
      <c r="D39" s="67" t="s">
        <v>12</v>
      </c>
      <c r="E39" s="65">
        <v>116</v>
      </c>
      <c r="F39" s="65"/>
      <c r="G39" s="65"/>
      <c r="H39" s="65"/>
      <c r="I39" s="65">
        <v>37</v>
      </c>
      <c r="J39" s="65">
        <v>16</v>
      </c>
      <c r="K39" s="65">
        <v>3</v>
      </c>
      <c r="L39" s="65">
        <v>10</v>
      </c>
      <c r="M39" s="64">
        <v>160</v>
      </c>
      <c r="N39" s="64" t="s">
        <v>60</v>
      </c>
      <c r="O39" s="69" t="s">
        <v>61</v>
      </c>
      <c r="P39" s="75"/>
      <c r="Q39" s="365"/>
      <c r="R39" s="95"/>
      <c r="S39" s="137">
        <f t="shared" si="1"/>
        <v>0</v>
      </c>
    </row>
    <row r="40" spans="1:19" ht="12.75" x14ac:dyDescent="0.25">
      <c r="A40" s="64">
        <v>14</v>
      </c>
      <c r="B40" s="65">
        <v>39</v>
      </c>
      <c r="C40" s="66" t="s">
        <v>11</v>
      </c>
      <c r="D40" s="67" t="s">
        <v>12</v>
      </c>
      <c r="E40" s="65">
        <v>78</v>
      </c>
      <c r="F40" s="65"/>
      <c r="G40" s="65"/>
      <c r="H40" s="65"/>
      <c r="I40" s="65">
        <v>25</v>
      </c>
      <c r="J40" s="65">
        <v>15</v>
      </c>
      <c r="K40" s="65">
        <v>3</v>
      </c>
      <c r="L40" s="65">
        <v>10</v>
      </c>
      <c r="M40" s="64">
        <v>150</v>
      </c>
      <c r="N40" s="64" t="s">
        <v>56</v>
      </c>
      <c r="O40" s="69" t="s">
        <v>57</v>
      </c>
      <c r="P40" s="72"/>
      <c r="Q40" s="365"/>
      <c r="R40" s="95"/>
      <c r="S40" s="137">
        <f t="shared" si="1"/>
        <v>0</v>
      </c>
    </row>
    <row r="41" spans="1:19" ht="12.75" x14ac:dyDescent="0.25">
      <c r="A41" s="64">
        <v>14</v>
      </c>
      <c r="B41" s="65">
        <v>39</v>
      </c>
      <c r="C41" s="66" t="s">
        <v>11</v>
      </c>
      <c r="D41" s="67" t="s">
        <v>12</v>
      </c>
      <c r="E41" s="65">
        <v>78</v>
      </c>
      <c r="F41" s="65"/>
      <c r="G41" s="65"/>
      <c r="H41" s="65"/>
      <c r="I41" s="65">
        <v>25</v>
      </c>
      <c r="J41" s="65">
        <v>15</v>
      </c>
      <c r="K41" s="65">
        <v>3</v>
      </c>
      <c r="L41" s="65">
        <v>10</v>
      </c>
      <c r="M41" s="64">
        <v>150</v>
      </c>
      <c r="N41" s="64" t="s">
        <v>60</v>
      </c>
      <c r="O41" s="69" t="s">
        <v>61</v>
      </c>
      <c r="P41" s="72"/>
      <c r="Q41" s="365"/>
      <c r="R41" s="95"/>
      <c r="S41" s="137">
        <f t="shared" si="1"/>
        <v>0</v>
      </c>
    </row>
    <row r="42" spans="1:19" ht="12.75" x14ac:dyDescent="0.25">
      <c r="A42" s="64">
        <v>15</v>
      </c>
      <c r="B42" s="65">
        <v>41</v>
      </c>
      <c r="C42" s="66" t="s">
        <v>11</v>
      </c>
      <c r="D42" s="67" t="s">
        <v>12</v>
      </c>
      <c r="E42" s="65">
        <v>132</v>
      </c>
      <c r="F42" s="65"/>
      <c r="G42" s="65"/>
      <c r="H42" s="65"/>
      <c r="I42" s="65">
        <v>42</v>
      </c>
      <c r="J42" s="65">
        <v>17</v>
      </c>
      <c r="K42" s="65">
        <v>3</v>
      </c>
      <c r="L42" s="65">
        <v>11</v>
      </c>
      <c r="M42" s="64">
        <v>187</v>
      </c>
      <c r="N42" s="64" t="s">
        <v>56</v>
      </c>
      <c r="O42" s="69" t="s">
        <v>57</v>
      </c>
      <c r="P42" s="72"/>
      <c r="Q42" s="365"/>
      <c r="R42" s="95"/>
      <c r="S42" s="137">
        <f t="shared" si="1"/>
        <v>0</v>
      </c>
    </row>
    <row r="43" spans="1:19" ht="12.75" x14ac:dyDescent="0.25">
      <c r="A43" s="64">
        <v>15</v>
      </c>
      <c r="B43" s="65">
        <v>41</v>
      </c>
      <c r="C43" s="66" t="s">
        <v>11</v>
      </c>
      <c r="D43" s="67" t="s">
        <v>12</v>
      </c>
      <c r="E43" s="65">
        <v>132</v>
      </c>
      <c r="F43" s="65"/>
      <c r="G43" s="65"/>
      <c r="H43" s="65"/>
      <c r="I43" s="65">
        <v>42</v>
      </c>
      <c r="J43" s="65">
        <v>17</v>
      </c>
      <c r="K43" s="65">
        <v>3</v>
      </c>
      <c r="L43" s="65">
        <v>11</v>
      </c>
      <c r="M43" s="64">
        <v>187</v>
      </c>
      <c r="N43" s="64" t="s">
        <v>60</v>
      </c>
      <c r="O43" s="69" t="s">
        <v>61</v>
      </c>
      <c r="P43" s="72"/>
      <c r="Q43" s="365"/>
      <c r="R43" s="95"/>
      <c r="S43" s="137">
        <f t="shared" si="1"/>
        <v>0</v>
      </c>
    </row>
    <row r="44" spans="1:19" ht="12.75" x14ac:dyDescent="0.25">
      <c r="A44" s="60">
        <v>16</v>
      </c>
      <c r="B44" s="54">
        <v>44</v>
      </c>
      <c r="C44" s="58" t="s">
        <v>49</v>
      </c>
      <c r="D44" s="53" t="s">
        <v>50</v>
      </c>
      <c r="E44" s="54">
        <v>19</v>
      </c>
      <c r="F44" s="54"/>
      <c r="G44" s="54"/>
      <c r="H44" s="54"/>
      <c r="I44" s="54">
        <v>6</v>
      </c>
      <c r="J44" s="54">
        <v>4</v>
      </c>
      <c r="K44" s="54">
        <v>1</v>
      </c>
      <c r="L44" s="54">
        <v>3</v>
      </c>
      <c r="M44" s="60">
        <v>12</v>
      </c>
      <c r="N44" s="60" t="s">
        <v>75</v>
      </c>
      <c r="O44" s="76" t="s">
        <v>76</v>
      </c>
      <c r="P44" s="59"/>
      <c r="Q44" s="365"/>
      <c r="R44" s="95"/>
      <c r="S44" s="137">
        <f t="shared" si="1"/>
        <v>0</v>
      </c>
    </row>
    <row r="45" spans="1:19" ht="12.75" x14ac:dyDescent="0.25">
      <c r="A45" s="60">
        <v>17</v>
      </c>
      <c r="B45" s="54">
        <v>46</v>
      </c>
      <c r="C45" s="58" t="s">
        <v>49</v>
      </c>
      <c r="D45" s="53" t="s">
        <v>50</v>
      </c>
      <c r="E45" s="54">
        <v>22</v>
      </c>
      <c r="F45" s="54"/>
      <c r="G45" s="54"/>
      <c r="H45" s="54"/>
      <c r="I45" s="54">
        <v>7</v>
      </c>
      <c r="J45" s="62">
        <v>4</v>
      </c>
      <c r="K45" s="62">
        <v>1</v>
      </c>
      <c r="L45" s="62">
        <v>3</v>
      </c>
      <c r="M45" s="60">
        <v>12</v>
      </c>
      <c r="N45" s="60" t="s">
        <v>75</v>
      </c>
      <c r="O45" s="76" t="s">
        <v>76</v>
      </c>
      <c r="P45" s="59"/>
      <c r="Q45" s="365"/>
      <c r="R45" s="95"/>
      <c r="S45" s="137">
        <f t="shared" si="1"/>
        <v>0</v>
      </c>
    </row>
    <row r="46" spans="1:19" ht="12.75" x14ac:dyDescent="0.25">
      <c r="A46" s="142">
        <v>18</v>
      </c>
      <c r="B46" s="143">
        <v>50</v>
      </c>
      <c r="C46" s="148" t="s">
        <v>51</v>
      </c>
      <c r="D46" s="145" t="s">
        <v>52</v>
      </c>
      <c r="E46" s="143">
        <v>151</v>
      </c>
      <c r="F46" s="143"/>
      <c r="G46" s="143"/>
      <c r="H46" s="143"/>
      <c r="I46" s="143">
        <v>48</v>
      </c>
      <c r="J46" s="146">
        <v>21</v>
      </c>
      <c r="K46" s="146">
        <v>2</v>
      </c>
      <c r="L46" s="146">
        <v>12</v>
      </c>
      <c r="M46" s="142">
        <v>252</v>
      </c>
      <c r="N46" s="142" t="s">
        <v>60</v>
      </c>
      <c r="O46" s="147" t="s">
        <v>61</v>
      </c>
      <c r="P46" s="144"/>
      <c r="Q46" s="365"/>
      <c r="R46" s="140">
        <f>Q46</f>
        <v>0</v>
      </c>
      <c r="S46" s="77"/>
    </row>
    <row r="47" spans="1:19" ht="12.75" x14ac:dyDescent="0.25">
      <c r="A47" s="60">
        <v>19</v>
      </c>
      <c r="B47" s="54">
        <v>51</v>
      </c>
      <c r="C47" s="58" t="s">
        <v>49</v>
      </c>
      <c r="D47" s="53" t="s">
        <v>50</v>
      </c>
      <c r="E47" s="54">
        <v>59</v>
      </c>
      <c r="F47" s="54"/>
      <c r="G47" s="54"/>
      <c r="H47" s="54"/>
      <c r="I47" s="54">
        <v>19</v>
      </c>
      <c r="J47" s="62">
        <v>7</v>
      </c>
      <c r="K47" s="62">
        <v>2</v>
      </c>
      <c r="L47" s="62">
        <v>4</v>
      </c>
      <c r="M47" s="60">
        <v>28</v>
      </c>
      <c r="N47" s="60" t="s">
        <v>56</v>
      </c>
      <c r="O47" s="76" t="s">
        <v>57</v>
      </c>
      <c r="P47" s="79"/>
      <c r="Q47" s="365"/>
      <c r="R47" s="95"/>
      <c r="S47" s="137">
        <f>Q47</f>
        <v>0</v>
      </c>
    </row>
    <row r="48" spans="1:19" ht="12.75" x14ac:dyDescent="0.25">
      <c r="A48" s="64">
        <v>20</v>
      </c>
      <c r="B48" s="65">
        <v>52</v>
      </c>
      <c r="C48" s="66" t="s">
        <v>49</v>
      </c>
      <c r="D48" s="67" t="s">
        <v>50</v>
      </c>
      <c r="E48" s="65">
        <v>220</v>
      </c>
      <c r="F48" s="65"/>
      <c r="G48" s="65"/>
      <c r="H48" s="65"/>
      <c r="I48" s="65">
        <v>70</v>
      </c>
      <c r="J48" s="68">
        <v>23</v>
      </c>
      <c r="K48" s="68">
        <v>3</v>
      </c>
      <c r="L48" s="68">
        <v>15</v>
      </c>
      <c r="M48" s="64">
        <v>345</v>
      </c>
      <c r="N48" s="64" t="s">
        <v>78</v>
      </c>
      <c r="O48" s="69" t="s">
        <v>55</v>
      </c>
      <c r="P48" s="69" t="s">
        <v>79</v>
      </c>
      <c r="Q48" s="365"/>
      <c r="R48" s="95"/>
      <c r="S48" s="137">
        <f>Q48</f>
        <v>0</v>
      </c>
    </row>
    <row r="49" spans="1:19" ht="12.75" x14ac:dyDescent="0.25">
      <c r="A49" s="64">
        <v>20</v>
      </c>
      <c r="B49" s="65">
        <v>52</v>
      </c>
      <c r="C49" s="66" t="s">
        <v>49</v>
      </c>
      <c r="D49" s="67" t="s">
        <v>50</v>
      </c>
      <c r="E49" s="65">
        <v>220</v>
      </c>
      <c r="F49" s="65"/>
      <c r="G49" s="65"/>
      <c r="H49" s="65"/>
      <c r="I49" s="65">
        <v>70</v>
      </c>
      <c r="J49" s="68">
        <v>23</v>
      </c>
      <c r="K49" s="68">
        <v>3</v>
      </c>
      <c r="L49" s="68">
        <v>15</v>
      </c>
      <c r="M49" s="64">
        <v>345</v>
      </c>
      <c r="N49" s="64" t="s">
        <v>56</v>
      </c>
      <c r="O49" s="69" t="s">
        <v>57</v>
      </c>
      <c r="P49" s="69"/>
      <c r="Q49" s="365"/>
      <c r="R49" s="95"/>
      <c r="S49" s="137">
        <f t="shared" ref="S49:S63" si="2">Q49</f>
        <v>0</v>
      </c>
    </row>
    <row r="50" spans="1:19" ht="12.75" x14ac:dyDescent="0.25">
      <c r="A50" s="64">
        <v>20</v>
      </c>
      <c r="B50" s="65">
        <v>52</v>
      </c>
      <c r="C50" s="66" t="s">
        <v>49</v>
      </c>
      <c r="D50" s="67" t="s">
        <v>50</v>
      </c>
      <c r="E50" s="65">
        <v>220</v>
      </c>
      <c r="F50" s="65"/>
      <c r="G50" s="65"/>
      <c r="H50" s="65"/>
      <c r="I50" s="65">
        <v>70</v>
      </c>
      <c r="J50" s="68">
        <v>23</v>
      </c>
      <c r="K50" s="68">
        <v>3</v>
      </c>
      <c r="L50" s="68">
        <v>15</v>
      </c>
      <c r="M50" s="64">
        <v>345</v>
      </c>
      <c r="N50" s="64" t="s">
        <v>60</v>
      </c>
      <c r="O50" s="69" t="s">
        <v>61</v>
      </c>
      <c r="P50" s="69"/>
      <c r="Q50" s="365"/>
      <c r="R50" s="95"/>
      <c r="S50" s="137">
        <f t="shared" si="2"/>
        <v>0</v>
      </c>
    </row>
    <row r="51" spans="1:19" ht="12.75" x14ac:dyDescent="0.25">
      <c r="A51" s="64">
        <v>21</v>
      </c>
      <c r="B51" s="65">
        <v>53</v>
      </c>
      <c r="C51" s="66" t="s">
        <v>49</v>
      </c>
      <c r="D51" s="67" t="s">
        <v>50</v>
      </c>
      <c r="E51" s="65">
        <v>301</v>
      </c>
      <c r="F51" s="65"/>
      <c r="G51" s="65"/>
      <c r="H51" s="65"/>
      <c r="I51" s="65">
        <v>96</v>
      </c>
      <c r="J51" s="68">
        <v>24</v>
      </c>
      <c r="K51" s="68">
        <v>8</v>
      </c>
      <c r="L51" s="68">
        <v>20</v>
      </c>
      <c r="M51" s="64">
        <v>480</v>
      </c>
      <c r="N51" s="64" t="s">
        <v>78</v>
      </c>
      <c r="O51" s="69" t="s">
        <v>55</v>
      </c>
      <c r="P51" s="69" t="s">
        <v>79</v>
      </c>
      <c r="Q51" s="365"/>
      <c r="R51" s="95"/>
      <c r="S51" s="137">
        <f t="shared" si="2"/>
        <v>0</v>
      </c>
    </row>
    <row r="52" spans="1:19" ht="12.75" x14ac:dyDescent="0.25">
      <c r="A52" s="64">
        <v>21</v>
      </c>
      <c r="B52" s="65">
        <v>53</v>
      </c>
      <c r="C52" s="66" t="s">
        <v>49</v>
      </c>
      <c r="D52" s="67" t="s">
        <v>50</v>
      </c>
      <c r="E52" s="65">
        <v>301</v>
      </c>
      <c r="F52" s="65"/>
      <c r="G52" s="65"/>
      <c r="H52" s="65"/>
      <c r="I52" s="65">
        <v>96</v>
      </c>
      <c r="J52" s="68">
        <v>24</v>
      </c>
      <c r="K52" s="68">
        <v>8</v>
      </c>
      <c r="L52" s="68">
        <v>20</v>
      </c>
      <c r="M52" s="64">
        <v>480</v>
      </c>
      <c r="N52" s="64" t="s">
        <v>56</v>
      </c>
      <c r="O52" s="69" t="s">
        <v>57</v>
      </c>
      <c r="P52" s="75"/>
      <c r="Q52" s="365"/>
      <c r="R52" s="95"/>
      <c r="S52" s="137">
        <f t="shared" si="2"/>
        <v>0</v>
      </c>
    </row>
    <row r="53" spans="1:19" ht="12.75" x14ac:dyDescent="0.25">
      <c r="A53" s="64">
        <v>22</v>
      </c>
      <c r="B53" s="65">
        <v>54</v>
      </c>
      <c r="C53" s="66" t="s">
        <v>49</v>
      </c>
      <c r="D53" s="67" t="s">
        <v>50</v>
      </c>
      <c r="E53" s="65">
        <v>132</v>
      </c>
      <c r="F53" s="65"/>
      <c r="G53" s="65"/>
      <c r="H53" s="65"/>
      <c r="I53" s="65">
        <v>42</v>
      </c>
      <c r="J53" s="68">
        <v>19</v>
      </c>
      <c r="K53" s="68">
        <v>4</v>
      </c>
      <c r="L53" s="68">
        <v>8</v>
      </c>
      <c r="M53" s="64">
        <v>152</v>
      </c>
      <c r="N53" s="64" t="s">
        <v>56</v>
      </c>
      <c r="O53" s="69" t="s">
        <v>57</v>
      </c>
      <c r="P53" s="75"/>
      <c r="Q53" s="365"/>
      <c r="R53" s="95"/>
      <c r="S53" s="137">
        <f t="shared" si="2"/>
        <v>0</v>
      </c>
    </row>
    <row r="54" spans="1:19" ht="12.75" x14ac:dyDescent="0.25">
      <c r="A54" s="64">
        <v>22</v>
      </c>
      <c r="B54" s="65">
        <v>54</v>
      </c>
      <c r="C54" s="66" t="s">
        <v>49</v>
      </c>
      <c r="D54" s="67" t="s">
        <v>50</v>
      </c>
      <c r="E54" s="65">
        <v>132</v>
      </c>
      <c r="F54" s="65"/>
      <c r="G54" s="65"/>
      <c r="H54" s="65"/>
      <c r="I54" s="65">
        <v>42</v>
      </c>
      <c r="J54" s="68">
        <v>19</v>
      </c>
      <c r="K54" s="68">
        <v>4</v>
      </c>
      <c r="L54" s="68">
        <v>8</v>
      </c>
      <c r="M54" s="64">
        <v>152</v>
      </c>
      <c r="N54" s="64" t="s">
        <v>60</v>
      </c>
      <c r="O54" s="69" t="s">
        <v>61</v>
      </c>
      <c r="P54" s="75"/>
      <c r="Q54" s="365"/>
      <c r="R54" s="95"/>
      <c r="S54" s="137">
        <f t="shared" si="2"/>
        <v>0</v>
      </c>
    </row>
    <row r="55" spans="1:19" ht="12.75" x14ac:dyDescent="0.25">
      <c r="A55" s="64">
        <v>23</v>
      </c>
      <c r="B55" s="65">
        <v>55</v>
      </c>
      <c r="C55" s="66" t="s">
        <v>49</v>
      </c>
      <c r="D55" s="67" t="s">
        <v>50</v>
      </c>
      <c r="E55" s="65">
        <v>216</v>
      </c>
      <c r="F55" s="65"/>
      <c r="G55" s="65"/>
      <c r="H55" s="65"/>
      <c r="I55" s="65">
        <v>69</v>
      </c>
      <c r="J55" s="68">
        <v>19</v>
      </c>
      <c r="K55" s="68">
        <v>3</v>
      </c>
      <c r="L55" s="68">
        <v>9</v>
      </c>
      <c r="M55" s="64">
        <v>171</v>
      </c>
      <c r="N55" s="64" t="s">
        <v>56</v>
      </c>
      <c r="O55" s="69" t="s">
        <v>57</v>
      </c>
      <c r="P55" s="72"/>
      <c r="Q55" s="365"/>
      <c r="R55" s="95"/>
      <c r="S55" s="137">
        <f t="shared" si="2"/>
        <v>0</v>
      </c>
    </row>
    <row r="56" spans="1:19" ht="12.75" x14ac:dyDescent="0.25">
      <c r="A56" s="64">
        <v>23</v>
      </c>
      <c r="B56" s="65">
        <v>55</v>
      </c>
      <c r="C56" s="66" t="s">
        <v>49</v>
      </c>
      <c r="D56" s="67" t="s">
        <v>50</v>
      </c>
      <c r="E56" s="65">
        <v>216</v>
      </c>
      <c r="F56" s="65"/>
      <c r="G56" s="65"/>
      <c r="H56" s="65"/>
      <c r="I56" s="65">
        <v>69</v>
      </c>
      <c r="J56" s="68">
        <v>19</v>
      </c>
      <c r="K56" s="68">
        <v>3</v>
      </c>
      <c r="L56" s="68">
        <v>9</v>
      </c>
      <c r="M56" s="64">
        <v>171</v>
      </c>
      <c r="N56" s="64" t="s">
        <v>60</v>
      </c>
      <c r="O56" s="69" t="s">
        <v>61</v>
      </c>
      <c r="P56" s="72"/>
      <c r="Q56" s="365"/>
      <c r="R56" s="95"/>
      <c r="S56" s="137">
        <f t="shared" si="2"/>
        <v>0</v>
      </c>
    </row>
    <row r="57" spans="1:19" ht="12.75" x14ac:dyDescent="0.25">
      <c r="A57" s="64">
        <v>24</v>
      </c>
      <c r="B57" s="65">
        <v>56</v>
      </c>
      <c r="C57" s="66" t="s">
        <v>67</v>
      </c>
      <c r="D57" s="67" t="s">
        <v>68</v>
      </c>
      <c r="E57" s="65">
        <v>163</v>
      </c>
      <c r="F57" s="65"/>
      <c r="G57" s="65"/>
      <c r="H57" s="65"/>
      <c r="I57" s="65">
        <v>52</v>
      </c>
      <c r="J57" s="68">
        <v>19</v>
      </c>
      <c r="K57" s="68">
        <v>2</v>
      </c>
      <c r="L57" s="68">
        <v>12</v>
      </c>
      <c r="M57" s="64">
        <v>228</v>
      </c>
      <c r="N57" s="64" t="s">
        <v>56</v>
      </c>
      <c r="O57" s="69" t="s">
        <v>57</v>
      </c>
      <c r="P57" s="75"/>
      <c r="Q57" s="365"/>
      <c r="R57" s="95"/>
      <c r="S57" s="137">
        <f t="shared" si="2"/>
        <v>0</v>
      </c>
    </row>
    <row r="58" spans="1:19" ht="12.75" x14ac:dyDescent="0.25">
      <c r="A58" s="64">
        <v>24</v>
      </c>
      <c r="B58" s="65">
        <v>56</v>
      </c>
      <c r="C58" s="66" t="s">
        <v>67</v>
      </c>
      <c r="D58" s="67" t="s">
        <v>68</v>
      </c>
      <c r="E58" s="65">
        <v>163</v>
      </c>
      <c r="F58" s="65"/>
      <c r="G58" s="65"/>
      <c r="H58" s="65"/>
      <c r="I58" s="65">
        <v>52</v>
      </c>
      <c r="J58" s="68">
        <v>19</v>
      </c>
      <c r="K58" s="68">
        <v>2</v>
      </c>
      <c r="L58" s="68">
        <v>12</v>
      </c>
      <c r="M58" s="64">
        <v>228</v>
      </c>
      <c r="N58" s="64" t="s">
        <v>60</v>
      </c>
      <c r="O58" s="69" t="s">
        <v>61</v>
      </c>
      <c r="P58" s="75"/>
      <c r="Q58" s="365"/>
      <c r="R58" s="95"/>
      <c r="S58" s="137">
        <f t="shared" si="2"/>
        <v>0</v>
      </c>
    </row>
    <row r="59" spans="1:19" ht="12.75" x14ac:dyDescent="0.25">
      <c r="A59" s="64">
        <v>25</v>
      </c>
      <c r="B59" s="65">
        <v>57</v>
      </c>
      <c r="C59" s="66" t="s">
        <v>49</v>
      </c>
      <c r="D59" s="67" t="s">
        <v>50</v>
      </c>
      <c r="E59" s="65">
        <v>169</v>
      </c>
      <c r="F59" s="65"/>
      <c r="G59" s="65"/>
      <c r="H59" s="65"/>
      <c r="I59" s="65">
        <v>54</v>
      </c>
      <c r="J59" s="68">
        <v>21</v>
      </c>
      <c r="K59" s="68">
        <v>2</v>
      </c>
      <c r="L59" s="68">
        <v>12</v>
      </c>
      <c r="M59" s="64">
        <v>252</v>
      </c>
      <c r="N59" s="64" t="s">
        <v>56</v>
      </c>
      <c r="O59" s="69" t="s">
        <v>57</v>
      </c>
      <c r="P59" s="75"/>
      <c r="Q59" s="365"/>
      <c r="R59" s="95"/>
      <c r="S59" s="137">
        <f t="shared" si="2"/>
        <v>0</v>
      </c>
    </row>
    <row r="60" spans="1:19" ht="12.75" x14ac:dyDescent="0.25">
      <c r="A60" s="64">
        <v>25</v>
      </c>
      <c r="B60" s="65">
        <v>57</v>
      </c>
      <c r="C60" s="66" t="s">
        <v>49</v>
      </c>
      <c r="D60" s="67" t="s">
        <v>50</v>
      </c>
      <c r="E60" s="65">
        <v>169</v>
      </c>
      <c r="F60" s="65"/>
      <c r="G60" s="65"/>
      <c r="H60" s="65"/>
      <c r="I60" s="65">
        <v>54</v>
      </c>
      <c r="J60" s="68">
        <v>21</v>
      </c>
      <c r="K60" s="68">
        <v>2</v>
      </c>
      <c r="L60" s="68">
        <v>12</v>
      </c>
      <c r="M60" s="64">
        <v>252</v>
      </c>
      <c r="N60" s="64" t="s">
        <v>60</v>
      </c>
      <c r="O60" s="69" t="s">
        <v>61</v>
      </c>
      <c r="P60" s="75"/>
      <c r="Q60" s="365"/>
      <c r="R60" s="95"/>
      <c r="S60" s="137">
        <f t="shared" si="2"/>
        <v>0</v>
      </c>
    </row>
    <row r="61" spans="1:19" ht="12.75" x14ac:dyDescent="0.25">
      <c r="A61" s="64">
        <v>26</v>
      </c>
      <c r="B61" s="65">
        <v>58</v>
      </c>
      <c r="C61" s="66" t="s">
        <v>49</v>
      </c>
      <c r="D61" s="67" t="s">
        <v>50</v>
      </c>
      <c r="E61" s="65">
        <v>135</v>
      </c>
      <c r="F61" s="65"/>
      <c r="G61" s="65"/>
      <c r="H61" s="65"/>
      <c r="I61" s="65">
        <v>43</v>
      </c>
      <c r="J61" s="68">
        <v>16</v>
      </c>
      <c r="K61" s="68">
        <v>2</v>
      </c>
      <c r="L61" s="68">
        <v>9</v>
      </c>
      <c r="M61" s="64">
        <v>144</v>
      </c>
      <c r="N61" s="64" t="s">
        <v>56</v>
      </c>
      <c r="O61" s="69" t="s">
        <v>57</v>
      </c>
      <c r="P61" s="75"/>
      <c r="Q61" s="365"/>
      <c r="R61" s="95"/>
      <c r="S61" s="137">
        <f t="shared" si="2"/>
        <v>0</v>
      </c>
    </row>
    <row r="62" spans="1:19" ht="12.75" x14ac:dyDescent="0.25">
      <c r="A62" s="64">
        <v>26</v>
      </c>
      <c r="B62" s="65">
        <v>58</v>
      </c>
      <c r="C62" s="66" t="s">
        <v>49</v>
      </c>
      <c r="D62" s="67" t="s">
        <v>50</v>
      </c>
      <c r="E62" s="65">
        <v>135</v>
      </c>
      <c r="F62" s="65"/>
      <c r="G62" s="65"/>
      <c r="H62" s="65"/>
      <c r="I62" s="65">
        <v>43</v>
      </c>
      <c r="J62" s="68">
        <v>16</v>
      </c>
      <c r="K62" s="68">
        <v>2</v>
      </c>
      <c r="L62" s="68">
        <v>9</v>
      </c>
      <c r="M62" s="64">
        <v>144</v>
      </c>
      <c r="N62" s="64" t="s">
        <v>60</v>
      </c>
      <c r="O62" s="69" t="s">
        <v>61</v>
      </c>
      <c r="P62" s="75"/>
      <c r="Q62" s="365"/>
      <c r="R62" s="95"/>
      <c r="S62" s="137">
        <f t="shared" si="2"/>
        <v>0</v>
      </c>
    </row>
    <row r="63" spans="1:19" ht="12.75" x14ac:dyDescent="0.25">
      <c r="A63" s="64">
        <v>26</v>
      </c>
      <c r="B63" s="65">
        <v>58</v>
      </c>
      <c r="C63" s="66" t="s">
        <v>49</v>
      </c>
      <c r="D63" s="67" t="s">
        <v>50</v>
      </c>
      <c r="E63" s="65">
        <v>135</v>
      </c>
      <c r="F63" s="65"/>
      <c r="G63" s="65"/>
      <c r="H63" s="65"/>
      <c r="I63" s="65">
        <v>43</v>
      </c>
      <c r="J63" s="68">
        <v>16</v>
      </c>
      <c r="K63" s="68">
        <v>2</v>
      </c>
      <c r="L63" s="68">
        <v>9</v>
      </c>
      <c r="M63" s="64">
        <v>144</v>
      </c>
      <c r="N63" s="64" t="s">
        <v>53</v>
      </c>
      <c r="O63" s="69" t="s">
        <v>54</v>
      </c>
      <c r="P63" s="75"/>
      <c r="Q63" s="365"/>
      <c r="R63" s="95"/>
      <c r="S63" s="137">
        <f t="shared" si="2"/>
        <v>0</v>
      </c>
    </row>
    <row r="64" spans="1:19" ht="12.75" x14ac:dyDescent="0.25">
      <c r="A64" s="60">
        <v>27</v>
      </c>
      <c r="B64" s="54">
        <v>59</v>
      </c>
      <c r="C64" s="58" t="s">
        <v>49</v>
      </c>
      <c r="D64" s="53" t="s">
        <v>50</v>
      </c>
      <c r="E64" s="54">
        <v>195</v>
      </c>
      <c r="F64" s="54"/>
      <c r="G64" s="54"/>
      <c r="H64" s="54"/>
      <c r="I64" s="54">
        <v>62</v>
      </c>
      <c r="J64" s="62">
        <v>22</v>
      </c>
      <c r="K64" s="62">
        <v>7</v>
      </c>
      <c r="L64" s="62">
        <v>13</v>
      </c>
      <c r="M64" s="60">
        <v>286</v>
      </c>
      <c r="N64" s="60" t="s">
        <v>56</v>
      </c>
      <c r="O64" s="76" t="s">
        <v>57</v>
      </c>
      <c r="P64" s="61"/>
      <c r="Q64" s="365"/>
      <c r="R64" s="95"/>
      <c r="S64" s="137">
        <f>Q64</f>
        <v>0</v>
      </c>
    </row>
    <row r="65" spans="1:19" ht="12.75" x14ac:dyDescent="0.25">
      <c r="A65" s="60">
        <v>28</v>
      </c>
      <c r="B65" s="54">
        <v>60</v>
      </c>
      <c r="C65" s="58" t="s">
        <v>49</v>
      </c>
      <c r="D65" s="53" t="s">
        <v>50</v>
      </c>
      <c r="E65" s="54">
        <v>166</v>
      </c>
      <c r="F65" s="54"/>
      <c r="G65" s="54"/>
      <c r="H65" s="54"/>
      <c r="I65" s="54">
        <v>53</v>
      </c>
      <c r="J65" s="62">
        <v>24</v>
      </c>
      <c r="K65" s="62">
        <v>12</v>
      </c>
      <c r="L65" s="62">
        <v>10</v>
      </c>
      <c r="M65" s="60">
        <v>240</v>
      </c>
      <c r="N65" s="60" t="s">
        <v>56</v>
      </c>
      <c r="O65" s="76" t="s">
        <v>57</v>
      </c>
      <c r="P65" s="61"/>
      <c r="Q65" s="365"/>
      <c r="R65" s="95"/>
      <c r="S65" s="137">
        <f t="shared" ref="S65:S96" si="3">Q65</f>
        <v>0</v>
      </c>
    </row>
    <row r="66" spans="1:19" ht="12.75" x14ac:dyDescent="0.25">
      <c r="A66" s="60">
        <v>29</v>
      </c>
      <c r="B66" s="54">
        <v>61</v>
      </c>
      <c r="C66" s="58" t="s">
        <v>49</v>
      </c>
      <c r="D66" s="53" t="s">
        <v>50</v>
      </c>
      <c r="E66" s="54">
        <v>207</v>
      </c>
      <c r="F66" s="54"/>
      <c r="G66" s="54"/>
      <c r="H66" s="54"/>
      <c r="I66" s="54">
        <v>66</v>
      </c>
      <c r="J66" s="62">
        <v>22</v>
      </c>
      <c r="K66" s="62">
        <v>8</v>
      </c>
      <c r="L66" s="62">
        <v>14</v>
      </c>
      <c r="M66" s="60">
        <v>308</v>
      </c>
      <c r="N66" s="60" t="s">
        <v>56</v>
      </c>
      <c r="O66" s="76" t="s">
        <v>57</v>
      </c>
      <c r="P66" s="61"/>
      <c r="Q66" s="365"/>
      <c r="R66" s="95"/>
      <c r="S66" s="137">
        <f t="shared" si="3"/>
        <v>0</v>
      </c>
    </row>
    <row r="67" spans="1:19" ht="12.75" x14ac:dyDescent="0.25">
      <c r="A67" s="60">
        <v>30</v>
      </c>
      <c r="B67" s="54">
        <v>62</v>
      </c>
      <c r="C67" s="58" t="s">
        <v>49</v>
      </c>
      <c r="D67" s="53" t="s">
        <v>50</v>
      </c>
      <c r="E67" s="54">
        <v>273</v>
      </c>
      <c r="F67" s="54"/>
      <c r="G67" s="54"/>
      <c r="H67" s="54"/>
      <c r="I67" s="54">
        <v>87</v>
      </c>
      <c r="J67" s="62">
        <v>22</v>
      </c>
      <c r="K67" s="62">
        <v>8</v>
      </c>
      <c r="L67" s="62">
        <v>19</v>
      </c>
      <c r="M67" s="60">
        <v>418</v>
      </c>
      <c r="N67" s="60" t="s">
        <v>56</v>
      </c>
      <c r="O67" s="76" t="s">
        <v>57</v>
      </c>
      <c r="P67" s="61"/>
      <c r="Q67" s="365"/>
      <c r="R67" s="95"/>
      <c r="S67" s="137">
        <f t="shared" si="3"/>
        <v>0</v>
      </c>
    </row>
    <row r="68" spans="1:19" ht="12.75" x14ac:dyDescent="0.25">
      <c r="A68" s="60">
        <v>31</v>
      </c>
      <c r="B68" s="54">
        <v>63</v>
      </c>
      <c r="C68" s="58" t="s">
        <v>49</v>
      </c>
      <c r="D68" s="53" t="s">
        <v>50</v>
      </c>
      <c r="E68" s="54">
        <v>235</v>
      </c>
      <c r="F68" s="54"/>
      <c r="G68" s="54"/>
      <c r="H68" s="54"/>
      <c r="I68" s="54">
        <v>75</v>
      </c>
      <c r="J68" s="62">
        <v>23</v>
      </c>
      <c r="K68" s="62">
        <v>8</v>
      </c>
      <c r="L68" s="62">
        <v>18</v>
      </c>
      <c r="M68" s="60">
        <v>414</v>
      </c>
      <c r="N68" s="60" t="s">
        <v>56</v>
      </c>
      <c r="O68" s="76" t="s">
        <v>57</v>
      </c>
      <c r="P68" s="61"/>
      <c r="Q68" s="365"/>
      <c r="R68" s="95"/>
      <c r="S68" s="137">
        <f t="shared" si="3"/>
        <v>0</v>
      </c>
    </row>
    <row r="69" spans="1:19" ht="12.75" x14ac:dyDescent="0.25">
      <c r="A69" s="60">
        <v>32</v>
      </c>
      <c r="B69" s="54">
        <v>65</v>
      </c>
      <c r="C69" s="58" t="s">
        <v>49</v>
      </c>
      <c r="D69" s="53" t="s">
        <v>50</v>
      </c>
      <c r="E69" s="54">
        <v>188</v>
      </c>
      <c r="F69" s="54"/>
      <c r="G69" s="54"/>
      <c r="H69" s="54"/>
      <c r="I69" s="54">
        <v>60</v>
      </c>
      <c r="J69" s="62">
        <v>23</v>
      </c>
      <c r="K69" s="62">
        <v>13</v>
      </c>
      <c r="L69" s="62">
        <v>14</v>
      </c>
      <c r="M69" s="60">
        <v>322</v>
      </c>
      <c r="N69" s="60" t="s">
        <v>56</v>
      </c>
      <c r="O69" s="76" t="s">
        <v>57</v>
      </c>
      <c r="P69" s="61"/>
      <c r="Q69" s="365"/>
      <c r="R69" s="95"/>
      <c r="S69" s="137">
        <f t="shared" si="3"/>
        <v>0</v>
      </c>
    </row>
    <row r="70" spans="1:19" ht="12.75" x14ac:dyDescent="0.25">
      <c r="A70" s="64">
        <v>33</v>
      </c>
      <c r="B70" s="65">
        <v>66</v>
      </c>
      <c r="C70" s="66" t="s">
        <v>36</v>
      </c>
      <c r="D70" s="67" t="s">
        <v>37</v>
      </c>
      <c r="E70" s="65">
        <v>129</v>
      </c>
      <c r="F70" s="65"/>
      <c r="G70" s="65"/>
      <c r="H70" s="65"/>
      <c r="I70" s="65">
        <v>41</v>
      </c>
      <c r="J70" s="68">
        <v>19</v>
      </c>
      <c r="K70" s="68">
        <v>4</v>
      </c>
      <c r="L70" s="68">
        <v>9</v>
      </c>
      <c r="M70" s="64">
        <v>171</v>
      </c>
      <c r="N70" s="64" t="s">
        <v>56</v>
      </c>
      <c r="O70" s="69" t="s">
        <v>57</v>
      </c>
      <c r="P70" s="75"/>
      <c r="Q70" s="365"/>
      <c r="R70" s="95"/>
      <c r="S70" s="137">
        <f t="shared" si="3"/>
        <v>0</v>
      </c>
    </row>
    <row r="71" spans="1:19" ht="12.75" x14ac:dyDescent="0.25">
      <c r="A71" s="64">
        <v>33</v>
      </c>
      <c r="B71" s="65">
        <v>66</v>
      </c>
      <c r="C71" s="66" t="s">
        <v>36</v>
      </c>
      <c r="D71" s="67" t="s">
        <v>37</v>
      </c>
      <c r="E71" s="65">
        <v>129</v>
      </c>
      <c r="F71" s="65"/>
      <c r="G71" s="65"/>
      <c r="H71" s="65"/>
      <c r="I71" s="65">
        <v>41</v>
      </c>
      <c r="J71" s="68">
        <v>19</v>
      </c>
      <c r="K71" s="68">
        <v>4</v>
      </c>
      <c r="L71" s="68">
        <v>9</v>
      </c>
      <c r="M71" s="64">
        <v>171</v>
      </c>
      <c r="N71" s="64" t="s">
        <v>62</v>
      </c>
      <c r="O71" s="70" t="s">
        <v>77</v>
      </c>
      <c r="P71" s="75" t="s">
        <v>63</v>
      </c>
      <c r="Q71" s="365"/>
      <c r="R71" s="95"/>
      <c r="S71" s="137">
        <f t="shared" si="3"/>
        <v>0</v>
      </c>
    </row>
    <row r="72" spans="1:19" ht="12.75" x14ac:dyDescent="0.25">
      <c r="A72" s="64">
        <v>33</v>
      </c>
      <c r="B72" s="65">
        <v>66</v>
      </c>
      <c r="C72" s="66" t="s">
        <v>36</v>
      </c>
      <c r="D72" s="67" t="s">
        <v>37</v>
      </c>
      <c r="E72" s="65">
        <v>129</v>
      </c>
      <c r="F72" s="65"/>
      <c r="G72" s="65"/>
      <c r="H72" s="65"/>
      <c r="I72" s="65">
        <v>41</v>
      </c>
      <c r="J72" s="68">
        <v>19</v>
      </c>
      <c r="K72" s="68">
        <v>4</v>
      </c>
      <c r="L72" s="68">
        <v>9</v>
      </c>
      <c r="M72" s="64">
        <v>171</v>
      </c>
      <c r="N72" s="64" t="s">
        <v>60</v>
      </c>
      <c r="O72" s="69" t="s">
        <v>61</v>
      </c>
      <c r="P72" s="75"/>
      <c r="Q72" s="365"/>
      <c r="R72" s="95"/>
      <c r="S72" s="137">
        <f t="shared" si="3"/>
        <v>0</v>
      </c>
    </row>
    <row r="73" spans="1:19" ht="12.75" x14ac:dyDescent="0.25">
      <c r="A73" s="60">
        <v>34</v>
      </c>
      <c r="B73" s="54">
        <v>67</v>
      </c>
      <c r="C73" s="58" t="s">
        <v>49</v>
      </c>
      <c r="D73" s="53" t="s">
        <v>50</v>
      </c>
      <c r="E73" s="54">
        <v>217</v>
      </c>
      <c r="F73" s="54"/>
      <c r="G73" s="54"/>
      <c r="H73" s="54"/>
      <c r="I73" s="54">
        <v>69</v>
      </c>
      <c r="J73" s="62">
        <v>22</v>
      </c>
      <c r="K73" s="62">
        <v>8</v>
      </c>
      <c r="L73" s="62">
        <v>13</v>
      </c>
      <c r="M73" s="60">
        <v>286</v>
      </c>
      <c r="N73" s="60" t="s">
        <v>56</v>
      </c>
      <c r="O73" s="76" t="s">
        <v>57</v>
      </c>
      <c r="P73" s="80"/>
      <c r="Q73" s="365"/>
      <c r="R73" s="95"/>
      <c r="S73" s="137">
        <f t="shared" si="3"/>
        <v>0</v>
      </c>
    </row>
    <row r="74" spans="1:19" ht="12.75" x14ac:dyDescent="0.25">
      <c r="A74" s="64">
        <v>35</v>
      </c>
      <c r="B74" s="65">
        <v>68</v>
      </c>
      <c r="C74" s="66" t="s">
        <v>49</v>
      </c>
      <c r="D74" s="67" t="s">
        <v>50</v>
      </c>
      <c r="E74" s="65">
        <v>173</v>
      </c>
      <c r="F74" s="65"/>
      <c r="G74" s="65"/>
      <c r="H74" s="65"/>
      <c r="I74" s="65">
        <v>55</v>
      </c>
      <c r="J74" s="68">
        <v>20</v>
      </c>
      <c r="K74" s="68">
        <v>7</v>
      </c>
      <c r="L74" s="68">
        <v>9</v>
      </c>
      <c r="M74" s="64">
        <v>180</v>
      </c>
      <c r="N74" s="64" t="s">
        <v>80</v>
      </c>
      <c r="O74" s="69" t="s">
        <v>55</v>
      </c>
      <c r="P74" s="69" t="s">
        <v>81</v>
      </c>
      <c r="Q74" s="365"/>
      <c r="R74" s="95"/>
      <c r="S74" s="137">
        <f t="shared" si="3"/>
        <v>0</v>
      </c>
    </row>
    <row r="75" spans="1:19" ht="12.75" x14ac:dyDescent="0.25">
      <c r="A75" s="64">
        <v>35</v>
      </c>
      <c r="B75" s="65">
        <v>68</v>
      </c>
      <c r="C75" s="66" t="s">
        <v>49</v>
      </c>
      <c r="D75" s="67" t="s">
        <v>50</v>
      </c>
      <c r="E75" s="65">
        <v>173</v>
      </c>
      <c r="F75" s="65"/>
      <c r="G75" s="65"/>
      <c r="H75" s="65"/>
      <c r="I75" s="65">
        <v>55</v>
      </c>
      <c r="J75" s="68">
        <v>20</v>
      </c>
      <c r="K75" s="68">
        <v>7</v>
      </c>
      <c r="L75" s="68">
        <v>9</v>
      </c>
      <c r="M75" s="64">
        <v>180</v>
      </c>
      <c r="N75" s="64" t="s">
        <v>56</v>
      </c>
      <c r="O75" s="69" t="s">
        <v>57</v>
      </c>
      <c r="P75" s="75"/>
      <c r="Q75" s="365"/>
      <c r="R75" s="95"/>
      <c r="S75" s="137">
        <f t="shared" si="3"/>
        <v>0</v>
      </c>
    </row>
    <row r="76" spans="1:19" ht="12.75" x14ac:dyDescent="0.25">
      <c r="A76" s="60">
        <v>36</v>
      </c>
      <c r="B76" s="54">
        <v>69</v>
      </c>
      <c r="C76" s="58" t="s">
        <v>49</v>
      </c>
      <c r="D76" s="53" t="s">
        <v>50</v>
      </c>
      <c r="E76" s="54">
        <v>154</v>
      </c>
      <c r="F76" s="54"/>
      <c r="G76" s="54"/>
      <c r="H76" s="54"/>
      <c r="I76" s="54">
        <v>49</v>
      </c>
      <c r="J76" s="62">
        <v>19</v>
      </c>
      <c r="K76" s="62">
        <v>7</v>
      </c>
      <c r="L76" s="62">
        <v>8</v>
      </c>
      <c r="M76" s="60">
        <v>152</v>
      </c>
      <c r="N76" s="60" t="s">
        <v>56</v>
      </c>
      <c r="O76" s="76" t="s">
        <v>57</v>
      </c>
      <c r="P76" s="81"/>
      <c r="Q76" s="365"/>
      <c r="R76" s="95"/>
      <c r="S76" s="137">
        <f t="shared" si="3"/>
        <v>0</v>
      </c>
    </row>
    <row r="77" spans="1:19" ht="12.75" x14ac:dyDescent="0.25">
      <c r="A77" s="60">
        <v>37</v>
      </c>
      <c r="B77" s="54">
        <v>70</v>
      </c>
      <c r="C77" s="58" t="s">
        <v>49</v>
      </c>
      <c r="D77" s="53" t="s">
        <v>50</v>
      </c>
      <c r="E77" s="54">
        <v>72</v>
      </c>
      <c r="F77" s="54"/>
      <c r="G77" s="54"/>
      <c r="H77" s="54"/>
      <c r="I77" s="54">
        <v>23</v>
      </c>
      <c r="J77" s="62">
        <v>15</v>
      </c>
      <c r="K77" s="62">
        <v>11</v>
      </c>
      <c r="L77" s="62">
        <v>5</v>
      </c>
      <c r="M77" s="60">
        <v>75</v>
      </c>
      <c r="N77" s="60" t="s">
        <v>56</v>
      </c>
      <c r="O77" s="76" t="s">
        <v>57</v>
      </c>
      <c r="P77" s="81"/>
      <c r="Q77" s="365"/>
      <c r="R77" s="95"/>
      <c r="S77" s="137">
        <f t="shared" si="3"/>
        <v>0</v>
      </c>
    </row>
    <row r="78" spans="1:19" ht="12.75" x14ac:dyDescent="0.25">
      <c r="A78" s="60">
        <v>38</v>
      </c>
      <c r="B78" s="54">
        <v>71</v>
      </c>
      <c r="C78" s="58" t="s">
        <v>49</v>
      </c>
      <c r="D78" s="53" t="s">
        <v>50</v>
      </c>
      <c r="E78" s="54">
        <v>191</v>
      </c>
      <c r="F78" s="54"/>
      <c r="G78" s="54"/>
      <c r="H78" s="54"/>
      <c r="I78" s="54">
        <v>61</v>
      </c>
      <c r="J78" s="62">
        <v>20</v>
      </c>
      <c r="K78" s="62">
        <v>5</v>
      </c>
      <c r="L78" s="62">
        <v>14</v>
      </c>
      <c r="M78" s="60">
        <v>280</v>
      </c>
      <c r="N78" s="60" t="s">
        <v>56</v>
      </c>
      <c r="O78" s="76" t="s">
        <v>57</v>
      </c>
      <c r="P78" s="61"/>
      <c r="Q78" s="365"/>
      <c r="R78" s="95"/>
      <c r="S78" s="137">
        <f t="shared" si="3"/>
        <v>0</v>
      </c>
    </row>
    <row r="79" spans="1:19" ht="12.75" x14ac:dyDescent="0.25">
      <c r="A79" s="60">
        <v>39</v>
      </c>
      <c r="B79" s="54">
        <v>72</v>
      </c>
      <c r="C79" s="58" t="s">
        <v>49</v>
      </c>
      <c r="D79" s="53" t="s">
        <v>50</v>
      </c>
      <c r="E79" s="54">
        <v>113</v>
      </c>
      <c r="F79" s="54"/>
      <c r="G79" s="54"/>
      <c r="H79" s="54"/>
      <c r="I79" s="54">
        <v>36</v>
      </c>
      <c r="J79" s="62">
        <v>18</v>
      </c>
      <c r="K79" s="62">
        <v>3</v>
      </c>
      <c r="L79" s="62">
        <v>7</v>
      </c>
      <c r="M79" s="60">
        <v>126</v>
      </c>
      <c r="N79" s="60" t="s">
        <v>56</v>
      </c>
      <c r="O79" s="76" t="s">
        <v>57</v>
      </c>
      <c r="P79" s="61"/>
      <c r="Q79" s="365"/>
      <c r="R79" s="95"/>
      <c r="S79" s="137">
        <f t="shared" si="3"/>
        <v>0</v>
      </c>
    </row>
    <row r="80" spans="1:19" ht="12.75" x14ac:dyDescent="0.25">
      <c r="A80" s="64">
        <v>40</v>
      </c>
      <c r="B80" s="65">
        <v>73</v>
      </c>
      <c r="C80" s="66" t="s">
        <v>49</v>
      </c>
      <c r="D80" s="67" t="s">
        <v>50</v>
      </c>
      <c r="E80" s="65">
        <v>103</v>
      </c>
      <c r="F80" s="65"/>
      <c r="G80" s="65"/>
      <c r="H80" s="65"/>
      <c r="I80" s="65">
        <v>33</v>
      </c>
      <c r="J80" s="68">
        <v>19</v>
      </c>
      <c r="K80" s="68">
        <v>8</v>
      </c>
      <c r="L80" s="68">
        <v>8</v>
      </c>
      <c r="M80" s="64">
        <v>152</v>
      </c>
      <c r="N80" s="64" t="s">
        <v>56</v>
      </c>
      <c r="O80" s="69" t="s">
        <v>57</v>
      </c>
      <c r="P80" s="75"/>
      <c r="Q80" s="365"/>
      <c r="R80" s="95"/>
      <c r="S80" s="137">
        <f t="shared" si="3"/>
        <v>0</v>
      </c>
    </row>
    <row r="81" spans="1:19" ht="12.75" x14ac:dyDescent="0.25">
      <c r="A81" s="64">
        <v>40</v>
      </c>
      <c r="B81" s="65">
        <v>73</v>
      </c>
      <c r="C81" s="66" t="s">
        <v>49</v>
      </c>
      <c r="D81" s="67" t="s">
        <v>50</v>
      </c>
      <c r="E81" s="65">
        <v>103</v>
      </c>
      <c r="F81" s="65"/>
      <c r="G81" s="65"/>
      <c r="H81" s="65"/>
      <c r="I81" s="65">
        <v>33</v>
      </c>
      <c r="J81" s="68">
        <v>19</v>
      </c>
      <c r="K81" s="68">
        <v>8</v>
      </c>
      <c r="L81" s="68">
        <v>8</v>
      </c>
      <c r="M81" s="64">
        <v>152</v>
      </c>
      <c r="N81" s="64" t="s">
        <v>53</v>
      </c>
      <c r="O81" s="69" t="s">
        <v>54</v>
      </c>
      <c r="P81" s="75"/>
      <c r="Q81" s="365"/>
      <c r="R81" s="95"/>
      <c r="S81" s="137">
        <f t="shared" si="3"/>
        <v>0</v>
      </c>
    </row>
    <row r="82" spans="1:19" ht="12.75" x14ac:dyDescent="0.25">
      <c r="A82" s="64">
        <v>41</v>
      </c>
      <c r="B82" s="65">
        <v>75</v>
      </c>
      <c r="C82" s="66" t="s">
        <v>36</v>
      </c>
      <c r="D82" s="67" t="s">
        <v>37</v>
      </c>
      <c r="E82" s="65">
        <v>78</v>
      </c>
      <c r="F82" s="65"/>
      <c r="G82" s="65"/>
      <c r="H82" s="65"/>
      <c r="I82" s="65">
        <v>25</v>
      </c>
      <c r="J82" s="68">
        <v>19</v>
      </c>
      <c r="K82" s="68">
        <v>6</v>
      </c>
      <c r="L82" s="68">
        <v>7</v>
      </c>
      <c r="M82" s="64">
        <v>133</v>
      </c>
      <c r="N82" s="64" t="s">
        <v>56</v>
      </c>
      <c r="O82" s="69" t="s">
        <v>57</v>
      </c>
      <c r="P82" s="75"/>
      <c r="Q82" s="365"/>
      <c r="R82" s="95"/>
      <c r="S82" s="137">
        <f t="shared" si="3"/>
        <v>0</v>
      </c>
    </row>
    <row r="83" spans="1:19" ht="12.75" x14ac:dyDescent="0.25">
      <c r="A83" s="64">
        <v>41</v>
      </c>
      <c r="B83" s="65">
        <v>75</v>
      </c>
      <c r="C83" s="66" t="s">
        <v>36</v>
      </c>
      <c r="D83" s="67" t="s">
        <v>37</v>
      </c>
      <c r="E83" s="65">
        <v>78</v>
      </c>
      <c r="F83" s="65"/>
      <c r="G83" s="65"/>
      <c r="H83" s="65"/>
      <c r="I83" s="65">
        <v>25</v>
      </c>
      <c r="J83" s="68">
        <v>19</v>
      </c>
      <c r="K83" s="68">
        <v>6</v>
      </c>
      <c r="L83" s="68">
        <v>7</v>
      </c>
      <c r="M83" s="64">
        <v>133</v>
      </c>
      <c r="N83" s="64" t="s">
        <v>53</v>
      </c>
      <c r="O83" s="69" t="s">
        <v>54</v>
      </c>
      <c r="P83" s="75"/>
      <c r="Q83" s="365"/>
      <c r="R83" s="95"/>
      <c r="S83" s="137">
        <f t="shared" si="3"/>
        <v>0</v>
      </c>
    </row>
    <row r="84" spans="1:19" ht="12.75" x14ac:dyDescent="0.25">
      <c r="A84" s="64">
        <v>42</v>
      </c>
      <c r="B84" s="65">
        <v>76</v>
      </c>
      <c r="C84" s="66" t="s">
        <v>36</v>
      </c>
      <c r="D84" s="67" t="s">
        <v>37</v>
      </c>
      <c r="E84" s="65">
        <v>188</v>
      </c>
      <c r="F84" s="65"/>
      <c r="G84" s="65"/>
      <c r="H84" s="65"/>
      <c r="I84" s="65">
        <v>60</v>
      </c>
      <c r="J84" s="68">
        <v>22</v>
      </c>
      <c r="K84" s="68">
        <v>2</v>
      </c>
      <c r="L84" s="68">
        <v>13</v>
      </c>
      <c r="M84" s="64">
        <v>286</v>
      </c>
      <c r="N84" s="64" t="s">
        <v>82</v>
      </c>
      <c r="O84" s="69" t="s">
        <v>55</v>
      </c>
      <c r="P84" s="69" t="s">
        <v>83</v>
      </c>
      <c r="Q84" s="365"/>
      <c r="R84" s="95"/>
      <c r="S84" s="137">
        <f t="shared" si="3"/>
        <v>0</v>
      </c>
    </row>
    <row r="85" spans="1:19" ht="12.75" x14ac:dyDescent="0.25">
      <c r="A85" s="64">
        <v>42</v>
      </c>
      <c r="B85" s="65">
        <v>76</v>
      </c>
      <c r="C85" s="66" t="s">
        <v>36</v>
      </c>
      <c r="D85" s="67" t="s">
        <v>37</v>
      </c>
      <c r="E85" s="65">
        <v>188</v>
      </c>
      <c r="F85" s="65"/>
      <c r="G85" s="65"/>
      <c r="H85" s="65"/>
      <c r="I85" s="65">
        <v>60</v>
      </c>
      <c r="J85" s="68">
        <v>22</v>
      </c>
      <c r="K85" s="68">
        <v>2</v>
      </c>
      <c r="L85" s="68">
        <v>13</v>
      </c>
      <c r="M85" s="64">
        <v>286</v>
      </c>
      <c r="N85" s="64" t="s">
        <v>56</v>
      </c>
      <c r="O85" s="69" t="s">
        <v>57</v>
      </c>
      <c r="P85" s="75"/>
      <c r="Q85" s="365"/>
      <c r="R85" s="95"/>
      <c r="S85" s="137">
        <f t="shared" si="3"/>
        <v>0</v>
      </c>
    </row>
    <row r="86" spans="1:19" ht="12.75" x14ac:dyDescent="0.25">
      <c r="A86" s="64">
        <v>42</v>
      </c>
      <c r="B86" s="65">
        <v>76</v>
      </c>
      <c r="C86" s="66" t="s">
        <v>36</v>
      </c>
      <c r="D86" s="67" t="s">
        <v>37</v>
      </c>
      <c r="E86" s="65">
        <v>188</v>
      </c>
      <c r="F86" s="65"/>
      <c r="G86" s="65"/>
      <c r="H86" s="65"/>
      <c r="I86" s="65">
        <v>60</v>
      </c>
      <c r="J86" s="68">
        <v>22</v>
      </c>
      <c r="K86" s="68">
        <v>2</v>
      </c>
      <c r="L86" s="68">
        <v>13</v>
      </c>
      <c r="M86" s="64">
        <v>286</v>
      </c>
      <c r="N86" s="64" t="s">
        <v>62</v>
      </c>
      <c r="O86" s="70" t="s">
        <v>77</v>
      </c>
      <c r="P86" s="75" t="s">
        <v>63</v>
      </c>
      <c r="Q86" s="365"/>
      <c r="R86" s="95"/>
      <c r="S86" s="137">
        <f t="shared" si="3"/>
        <v>0</v>
      </c>
    </row>
    <row r="87" spans="1:19" ht="12.75" x14ac:dyDescent="0.25">
      <c r="A87" s="64">
        <v>43</v>
      </c>
      <c r="B87" s="65">
        <v>77</v>
      </c>
      <c r="C87" s="66" t="s">
        <v>36</v>
      </c>
      <c r="D87" s="67" t="s">
        <v>37</v>
      </c>
      <c r="E87" s="65">
        <v>125</v>
      </c>
      <c r="F87" s="65">
        <v>110</v>
      </c>
      <c r="G87" s="65">
        <v>110</v>
      </c>
      <c r="H87" s="65">
        <v>100</v>
      </c>
      <c r="I87" s="65">
        <v>40</v>
      </c>
      <c r="J87" s="68">
        <v>20</v>
      </c>
      <c r="K87" s="68">
        <v>1</v>
      </c>
      <c r="L87" s="68">
        <v>13</v>
      </c>
      <c r="M87" s="64">
        <v>260</v>
      </c>
      <c r="N87" s="64" t="s">
        <v>56</v>
      </c>
      <c r="O87" s="69" t="s">
        <v>57</v>
      </c>
      <c r="P87" s="75"/>
      <c r="Q87" s="365"/>
      <c r="R87" s="95"/>
      <c r="S87" s="137">
        <f t="shared" si="3"/>
        <v>0</v>
      </c>
    </row>
    <row r="88" spans="1:19" ht="12.75" x14ac:dyDescent="0.25">
      <c r="A88" s="64">
        <v>43</v>
      </c>
      <c r="B88" s="65">
        <v>77</v>
      </c>
      <c r="C88" s="66" t="s">
        <v>36</v>
      </c>
      <c r="D88" s="67" t="s">
        <v>37</v>
      </c>
      <c r="E88" s="65">
        <v>125</v>
      </c>
      <c r="F88" s="65">
        <v>110</v>
      </c>
      <c r="G88" s="65">
        <v>110</v>
      </c>
      <c r="H88" s="65">
        <v>100</v>
      </c>
      <c r="I88" s="65">
        <v>40</v>
      </c>
      <c r="J88" s="68">
        <v>20</v>
      </c>
      <c r="K88" s="68">
        <v>1</v>
      </c>
      <c r="L88" s="68">
        <v>13</v>
      </c>
      <c r="M88" s="64">
        <v>260</v>
      </c>
      <c r="N88" s="64" t="s">
        <v>60</v>
      </c>
      <c r="O88" s="69" t="s">
        <v>61</v>
      </c>
      <c r="P88" s="75"/>
      <c r="Q88" s="365"/>
      <c r="R88" s="95"/>
      <c r="S88" s="137">
        <f t="shared" si="3"/>
        <v>0</v>
      </c>
    </row>
    <row r="89" spans="1:19" ht="12.75" x14ac:dyDescent="0.25">
      <c r="A89" s="64">
        <v>43</v>
      </c>
      <c r="B89" s="65">
        <v>77</v>
      </c>
      <c r="C89" s="66" t="s">
        <v>36</v>
      </c>
      <c r="D89" s="67" t="s">
        <v>37</v>
      </c>
      <c r="E89" s="65">
        <v>125</v>
      </c>
      <c r="F89" s="65">
        <v>110</v>
      </c>
      <c r="G89" s="65">
        <v>110</v>
      </c>
      <c r="H89" s="65">
        <v>100</v>
      </c>
      <c r="I89" s="65">
        <v>40</v>
      </c>
      <c r="J89" s="68">
        <v>20</v>
      </c>
      <c r="K89" s="68">
        <v>1</v>
      </c>
      <c r="L89" s="68">
        <v>13</v>
      </c>
      <c r="M89" s="64">
        <v>260</v>
      </c>
      <c r="N89" s="64" t="s">
        <v>53</v>
      </c>
      <c r="O89" s="69" t="s">
        <v>54</v>
      </c>
      <c r="P89" s="75"/>
      <c r="Q89" s="365"/>
      <c r="R89" s="95"/>
      <c r="S89" s="137">
        <f t="shared" si="3"/>
        <v>0</v>
      </c>
    </row>
    <row r="90" spans="1:19" ht="12.75" x14ac:dyDescent="0.25">
      <c r="A90" s="64">
        <v>44</v>
      </c>
      <c r="B90" s="65">
        <v>79</v>
      </c>
      <c r="C90" s="66" t="s">
        <v>36</v>
      </c>
      <c r="D90" s="67" t="s">
        <v>37</v>
      </c>
      <c r="E90" s="65">
        <v>72</v>
      </c>
      <c r="F90" s="65"/>
      <c r="G90" s="65"/>
      <c r="H90" s="65"/>
      <c r="I90" s="65">
        <v>23</v>
      </c>
      <c r="J90" s="68">
        <v>11</v>
      </c>
      <c r="K90" s="68">
        <v>1</v>
      </c>
      <c r="L90" s="68">
        <v>8</v>
      </c>
      <c r="M90" s="64">
        <v>88</v>
      </c>
      <c r="N90" s="64" t="s">
        <v>56</v>
      </c>
      <c r="O90" s="69" t="s">
        <v>57</v>
      </c>
      <c r="P90" s="75"/>
      <c r="Q90" s="365"/>
      <c r="R90" s="95"/>
      <c r="S90" s="137">
        <f t="shared" si="3"/>
        <v>0</v>
      </c>
    </row>
    <row r="91" spans="1:19" ht="12.75" x14ac:dyDescent="0.25">
      <c r="A91" s="64">
        <v>44</v>
      </c>
      <c r="B91" s="65">
        <v>79</v>
      </c>
      <c r="C91" s="66" t="s">
        <v>36</v>
      </c>
      <c r="D91" s="67" t="s">
        <v>37</v>
      </c>
      <c r="E91" s="65">
        <v>72</v>
      </c>
      <c r="F91" s="65"/>
      <c r="G91" s="65"/>
      <c r="H91" s="65"/>
      <c r="I91" s="65">
        <v>23</v>
      </c>
      <c r="J91" s="68">
        <v>11</v>
      </c>
      <c r="K91" s="68">
        <v>1</v>
      </c>
      <c r="L91" s="68">
        <v>8</v>
      </c>
      <c r="M91" s="64">
        <v>88</v>
      </c>
      <c r="N91" s="64" t="s">
        <v>62</v>
      </c>
      <c r="O91" s="70" t="s">
        <v>77</v>
      </c>
      <c r="P91" s="75" t="s">
        <v>63</v>
      </c>
      <c r="Q91" s="365"/>
      <c r="R91" s="95"/>
      <c r="S91" s="137">
        <f t="shared" si="3"/>
        <v>0</v>
      </c>
    </row>
    <row r="92" spans="1:19" ht="12.75" x14ac:dyDescent="0.25">
      <c r="A92" s="64">
        <v>45</v>
      </c>
      <c r="B92" s="65">
        <v>80</v>
      </c>
      <c r="C92" s="66" t="s">
        <v>51</v>
      </c>
      <c r="D92" s="67" t="s">
        <v>52</v>
      </c>
      <c r="E92" s="65">
        <v>151</v>
      </c>
      <c r="F92" s="65"/>
      <c r="G92" s="65"/>
      <c r="H92" s="65"/>
      <c r="I92" s="65">
        <v>48</v>
      </c>
      <c r="J92" s="68">
        <v>20</v>
      </c>
      <c r="K92" s="68">
        <v>5</v>
      </c>
      <c r="L92" s="68">
        <v>9</v>
      </c>
      <c r="M92" s="64">
        <v>180</v>
      </c>
      <c r="N92" s="64" t="s">
        <v>58</v>
      </c>
      <c r="O92" s="69" t="s">
        <v>59</v>
      </c>
      <c r="P92" s="75"/>
      <c r="Q92" s="365"/>
      <c r="R92" s="95"/>
      <c r="S92" s="137">
        <f t="shared" si="3"/>
        <v>0</v>
      </c>
    </row>
    <row r="93" spans="1:19" ht="12.75" x14ac:dyDescent="0.25">
      <c r="A93" s="64">
        <v>45</v>
      </c>
      <c r="B93" s="65">
        <v>80</v>
      </c>
      <c r="C93" s="66" t="s">
        <v>51</v>
      </c>
      <c r="D93" s="67" t="s">
        <v>52</v>
      </c>
      <c r="E93" s="65">
        <v>151</v>
      </c>
      <c r="F93" s="65"/>
      <c r="G93" s="65"/>
      <c r="H93" s="65"/>
      <c r="I93" s="65">
        <v>48</v>
      </c>
      <c r="J93" s="68">
        <v>20</v>
      </c>
      <c r="K93" s="68">
        <v>5</v>
      </c>
      <c r="L93" s="68">
        <v>9</v>
      </c>
      <c r="M93" s="64">
        <v>180</v>
      </c>
      <c r="N93" s="64" t="s">
        <v>53</v>
      </c>
      <c r="O93" s="69" t="s">
        <v>54</v>
      </c>
      <c r="P93" s="75"/>
      <c r="Q93" s="365"/>
      <c r="R93" s="95"/>
      <c r="S93" s="137">
        <f t="shared" si="3"/>
        <v>0</v>
      </c>
    </row>
    <row r="94" spans="1:19" ht="12.75" x14ac:dyDescent="0.25">
      <c r="A94" s="64">
        <v>46</v>
      </c>
      <c r="B94" s="65">
        <v>81</v>
      </c>
      <c r="C94" s="66" t="s">
        <v>36</v>
      </c>
      <c r="D94" s="67" t="s">
        <v>37</v>
      </c>
      <c r="E94" s="65">
        <v>97</v>
      </c>
      <c r="F94" s="65"/>
      <c r="G94" s="65"/>
      <c r="H94" s="65"/>
      <c r="I94" s="65">
        <v>31</v>
      </c>
      <c r="J94" s="68">
        <v>18</v>
      </c>
      <c r="K94" s="68">
        <v>1</v>
      </c>
      <c r="L94" s="68">
        <v>10</v>
      </c>
      <c r="M94" s="64">
        <v>180</v>
      </c>
      <c r="N94" s="64" t="s">
        <v>56</v>
      </c>
      <c r="O94" s="69" t="s">
        <v>57</v>
      </c>
      <c r="P94" s="75"/>
      <c r="Q94" s="365"/>
      <c r="R94" s="95"/>
      <c r="S94" s="137">
        <f t="shared" si="3"/>
        <v>0</v>
      </c>
    </row>
    <row r="95" spans="1:19" ht="12.75" x14ac:dyDescent="0.25">
      <c r="A95" s="64">
        <v>46</v>
      </c>
      <c r="B95" s="65">
        <v>81</v>
      </c>
      <c r="C95" s="66" t="s">
        <v>36</v>
      </c>
      <c r="D95" s="67" t="s">
        <v>37</v>
      </c>
      <c r="E95" s="65">
        <v>97</v>
      </c>
      <c r="F95" s="65"/>
      <c r="G95" s="65"/>
      <c r="H95" s="65"/>
      <c r="I95" s="65">
        <v>31</v>
      </c>
      <c r="J95" s="68">
        <v>18</v>
      </c>
      <c r="K95" s="68">
        <v>1</v>
      </c>
      <c r="L95" s="68">
        <v>10</v>
      </c>
      <c r="M95" s="64">
        <v>180</v>
      </c>
      <c r="N95" s="64" t="s">
        <v>60</v>
      </c>
      <c r="O95" s="69" t="s">
        <v>61</v>
      </c>
      <c r="P95" s="75"/>
      <c r="Q95" s="365"/>
      <c r="R95" s="95"/>
      <c r="S95" s="137">
        <f t="shared" si="3"/>
        <v>0</v>
      </c>
    </row>
    <row r="96" spans="1:19" ht="12.75" x14ac:dyDescent="0.25">
      <c r="A96" s="64">
        <v>46</v>
      </c>
      <c r="B96" s="65">
        <v>81</v>
      </c>
      <c r="C96" s="66" t="s">
        <v>36</v>
      </c>
      <c r="D96" s="67" t="s">
        <v>37</v>
      </c>
      <c r="E96" s="65">
        <v>97</v>
      </c>
      <c r="F96" s="65"/>
      <c r="G96" s="65"/>
      <c r="H96" s="65"/>
      <c r="I96" s="65">
        <v>31</v>
      </c>
      <c r="J96" s="68">
        <v>18</v>
      </c>
      <c r="K96" s="68">
        <v>1</v>
      </c>
      <c r="L96" s="68">
        <v>10</v>
      </c>
      <c r="M96" s="64">
        <v>180</v>
      </c>
      <c r="N96" s="64" t="s">
        <v>53</v>
      </c>
      <c r="O96" s="69" t="s">
        <v>54</v>
      </c>
      <c r="P96" s="75"/>
      <c r="Q96" s="365"/>
      <c r="R96" s="95"/>
      <c r="S96" s="137">
        <f t="shared" si="3"/>
        <v>0</v>
      </c>
    </row>
    <row r="97" spans="1:19" ht="12.75" x14ac:dyDescent="0.25">
      <c r="A97" s="142">
        <v>47</v>
      </c>
      <c r="B97" s="143">
        <v>82</v>
      </c>
      <c r="C97" s="148" t="s">
        <v>51</v>
      </c>
      <c r="D97" s="145" t="s">
        <v>52</v>
      </c>
      <c r="E97" s="143">
        <v>138</v>
      </c>
      <c r="F97" s="143"/>
      <c r="G97" s="143"/>
      <c r="H97" s="143"/>
      <c r="I97" s="143">
        <v>44</v>
      </c>
      <c r="J97" s="146">
        <v>23</v>
      </c>
      <c r="K97" s="146">
        <v>10</v>
      </c>
      <c r="L97" s="146">
        <v>10</v>
      </c>
      <c r="M97" s="142">
        <v>230</v>
      </c>
      <c r="N97" s="142" t="s">
        <v>58</v>
      </c>
      <c r="O97" s="147" t="s">
        <v>59</v>
      </c>
      <c r="P97" s="149"/>
      <c r="Q97" s="365"/>
      <c r="R97" s="140">
        <f>Q97</f>
        <v>0</v>
      </c>
      <c r="S97" s="77"/>
    </row>
    <row r="98" spans="1:19" ht="12.75" x14ac:dyDescent="0.25">
      <c r="A98" s="64">
        <v>48</v>
      </c>
      <c r="B98" s="65">
        <v>83</v>
      </c>
      <c r="C98" s="66" t="s">
        <v>49</v>
      </c>
      <c r="D98" s="67" t="s">
        <v>50</v>
      </c>
      <c r="E98" s="65">
        <v>88</v>
      </c>
      <c r="F98" s="65"/>
      <c r="G98" s="65"/>
      <c r="H98" s="65"/>
      <c r="I98" s="65">
        <v>28</v>
      </c>
      <c r="J98" s="68">
        <v>16</v>
      </c>
      <c r="K98" s="68">
        <v>2</v>
      </c>
      <c r="L98" s="68">
        <v>9</v>
      </c>
      <c r="M98" s="64">
        <v>144</v>
      </c>
      <c r="N98" s="64" t="s">
        <v>56</v>
      </c>
      <c r="O98" s="69" t="s">
        <v>57</v>
      </c>
      <c r="P98" s="75"/>
      <c r="Q98" s="365"/>
      <c r="R98" s="95"/>
      <c r="S98" s="137">
        <f>Q98</f>
        <v>0</v>
      </c>
    </row>
    <row r="99" spans="1:19" ht="12.75" x14ac:dyDescent="0.25">
      <c r="A99" s="64">
        <v>48</v>
      </c>
      <c r="B99" s="65">
        <v>83</v>
      </c>
      <c r="C99" s="66" t="s">
        <v>49</v>
      </c>
      <c r="D99" s="67" t="s">
        <v>50</v>
      </c>
      <c r="E99" s="65">
        <v>88</v>
      </c>
      <c r="F99" s="65"/>
      <c r="G99" s="65"/>
      <c r="H99" s="65"/>
      <c r="I99" s="65">
        <v>28</v>
      </c>
      <c r="J99" s="68">
        <v>16</v>
      </c>
      <c r="K99" s="68">
        <v>2</v>
      </c>
      <c r="L99" s="68">
        <v>9</v>
      </c>
      <c r="M99" s="64">
        <v>144</v>
      </c>
      <c r="N99" s="64" t="s">
        <v>60</v>
      </c>
      <c r="O99" s="69" t="s">
        <v>61</v>
      </c>
      <c r="P99" s="75"/>
      <c r="Q99" s="365"/>
      <c r="R99" s="95"/>
      <c r="S99" s="137">
        <f t="shared" ref="S99:S126" si="4">Q99</f>
        <v>0</v>
      </c>
    </row>
    <row r="100" spans="1:19" ht="12.75" x14ac:dyDescent="0.25">
      <c r="A100" s="64">
        <v>49</v>
      </c>
      <c r="B100" s="65">
        <v>85</v>
      </c>
      <c r="C100" s="66" t="s">
        <v>69</v>
      </c>
      <c r="D100" s="67" t="s">
        <v>70</v>
      </c>
      <c r="E100" s="65">
        <v>91</v>
      </c>
      <c r="F100" s="65"/>
      <c r="G100" s="65"/>
      <c r="H100" s="65"/>
      <c r="I100" s="65">
        <v>29</v>
      </c>
      <c r="J100" s="68">
        <v>17</v>
      </c>
      <c r="K100" s="68">
        <v>1</v>
      </c>
      <c r="L100" s="68">
        <v>8</v>
      </c>
      <c r="M100" s="64">
        <v>136</v>
      </c>
      <c r="N100" s="64" t="s">
        <v>56</v>
      </c>
      <c r="O100" s="69" t="s">
        <v>57</v>
      </c>
      <c r="P100" s="75"/>
      <c r="Q100" s="365"/>
      <c r="R100" s="95"/>
      <c r="S100" s="137">
        <f t="shared" si="4"/>
        <v>0</v>
      </c>
    </row>
    <row r="101" spans="1:19" ht="12.75" x14ac:dyDescent="0.25">
      <c r="A101" s="64">
        <v>49</v>
      </c>
      <c r="B101" s="65">
        <v>85</v>
      </c>
      <c r="C101" s="66" t="s">
        <v>69</v>
      </c>
      <c r="D101" s="67" t="s">
        <v>70</v>
      </c>
      <c r="E101" s="65">
        <v>91</v>
      </c>
      <c r="F101" s="65"/>
      <c r="G101" s="65"/>
      <c r="H101" s="65"/>
      <c r="I101" s="65">
        <v>29</v>
      </c>
      <c r="J101" s="68">
        <v>17</v>
      </c>
      <c r="K101" s="68">
        <v>1</v>
      </c>
      <c r="L101" s="68">
        <v>8</v>
      </c>
      <c r="M101" s="64">
        <v>136</v>
      </c>
      <c r="N101" s="64" t="s">
        <v>60</v>
      </c>
      <c r="O101" s="69" t="s">
        <v>61</v>
      </c>
      <c r="P101" s="75"/>
      <c r="Q101" s="365"/>
      <c r="R101" s="95"/>
      <c r="S101" s="137">
        <f t="shared" si="4"/>
        <v>0</v>
      </c>
    </row>
    <row r="102" spans="1:19" ht="12.75" x14ac:dyDescent="0.25">
      <c r="A102" s="64">
        <v>49</v>
      </c>
      <c r="B102" s="65">
        <v>85</v>
      </c>
      <c r="C102" s="66" t="s">
        <v>69</v>
      </c>
      <c r="D102" s="67" t="s">
        <v>70</v>
      </c>
      <c r="E102" s="65">
        <v>91</v>
      </c>
      <c r="F102" s="65"/>
      <c r="G102" s="65"/>
      <c r="H102" s="65"/>
      <c r="I102" s="65">
        <v>29</v>
      </c>
      <c r="J102" s="68">
        <v>17</v>
      </c>
      <c r="K102" s="68">
        <v>1</v>
      </c>
      <c r="L102" s="68">
        <v>8</v>
      </c>
      <c r="M102" s="64">
        <v>136</v>
      </c>
      <c r="N102" s="64" t="s">
        <v>53</v>
      </c>
      <c r="O102" s="69" t="s">
        <v>54</v>
      </c>
      <c r="P102" s="75"/>
      <c r="Q102" s="365"/>
      <c r="R102" s="95"/>
      <c r="S102" s="137">
        <f t="shared" si="4"/>
        <v>0</v>
      </c>
    </row>
    <row r="103" spans="1:19" ht="12.75" x14ac:dyDescent="0.25">
      <c r="A103" s="64">
        <v>50</v>
      </c>
      <c r="B103" s="65">
        <v>86</v>
      </c>
      <c r="C103" s="66" t="s">
        <v>69</v>
      </c>
      <c r="D103" s="67" t="s">
        <v>70</v>
      </c>
      <c r="E103" s="65">
        <v>88</v>
      </c>
      <c r="F103" s="65"/>
      <c r="G103" s="65"/>
      <c r="H103" s="65"/>
      <c r="I103" s="65">
        <v>28</v>
      </c>
      <c r="J103" s="68">
        <v>16</v>
      </c>
      <c r="K103" s="68">
        <v>1</v>
      </c>
      <c r="L103" s="68">
        <v>7</v>
      </c>
      <c r="M103" s="64">
        <v>112</v>
      </c>
      <c r="N103" s="64" t="s">
        <v>56</v>
      </c>
      <c r="O103" s="69" t="s">
        <v>57</v>
      </c>
      <c r="P103" s="75"/>
      <c r="Q103" s="365"/>
      <c r="R103" s="95"/>
      <c r="S103" s="137">
        <f t="shared" si="4"/>
        <v>0</v>
      </c>
    </row>
    <row r="104" spans="1:19" ht="12.75" x14ac:dyDescent="0.25">
      <c r="A104" s="64">
        <v>50</v>
      </c>
      <c r="B104" s="65">
        <v>86</v>
      </c>
      <c r="C104" s="66" t="s">
        <v>69</v>
      </c>
      <c r="D104" s="67" t="s">
        <v>70</v>
      </c>
      <c r="E104" s="65">
        <v>88</v>
      </c>
      <c r="F104" s="65"/>
      <c r="G104" s="65"/>
      <c r="H104" s="65"/>
      <c r="I104" s="65">
        <v>28</v>
      </c>
      <c r="J104" s="68">
        <v>16</v>
      </c>
      <c r="K104" s="68">
        <v>1</v>
      </c>
      <c r="L104" s="68">
        <v>7</v>
      </c>
      <c r="M104" s="64">
        <v>112</v>
      </c>
      <c r="N104" s="64" t="s">
        <v>60</v>
      </c>
      <c r="O104" s="69" t="s">
        <v>61</v>
      </c>
      <c r="P104" s="75"/>
      <c r="Q104" s="365"/>
      <c r="R104" s="95"/>
      <c r="S104" s="137">
        <f t="shared" si="4"/>
        <v>0</v>
      </c>
    </row>
    <row r="105" spans="1:19" ht="12.75" x14ac:dyDescent="0.25">
      <c r="A105" s="64">
        <v>50</v>
      </c>
      <c r="B105" s="65">
        <v>86</v>
      </c>
      <c r="C105" s="66" t="s">
        <v>69</v>
      </c>
      <c r="D105" s="67" t="s">
        <v>70</v>
      </c>
      <c r="E105" s="65">
        <v>88</v>
      </c>
      <c r="F105" s="65"/>
      <c r="G105" s="65"/>
      <c r="H105" s="65"/>
      <c r="I105" s="65">
        <v>28</v>
      </c>
      <c r="J105" s="68">
        <v>16</v>
      </c>
      <c r="K105" s="68">
        <v>1</v>
      </c>
      <c r="L105" s="68">
        <v>7</v>
      </c>
      <c r="M105" s="64">
        <v>112</v>
      </c>
      <c r="N105" s="64" t="s">
        <v>53</v>
      </c>
      <c r="O105" s="69" t="s">
        <v>54</v>
      </c>
      <c r="P105" s="75"/>
      <c r="Q105" s="365"/>
      <c r="R105" s="95"/>
      <c r="S105" s="137">
        <f t="shared" si="4"/>
        <v>0</v>
      </c>
    </row>
    <row r="106" spans="1:19" ht="12.75" x14ac:dyDescent="0.25">
      <c r="A106" s="64">
        <v>51</v>
      </c>
      <c r="B106" s="65">
        <v>87</v>
      </c>
      <c r="C106" s="66" t="s">
        <v>11</v>
      </c>
      <c r="D106" s="67" t="s">
        <v>12</v>
      </c>
      <c r="E106" s="65">
        <v>91</v>
      </c>
      <c r="F106" s="65"/>
      <c r="G106" s="65"/>
      <c r="H106" s="65"/>
      <c r="I106" s="65">
        <v>29</v>
      </c>
      <c r="J106" s="68">
        <v>17</v>
      </c>
      <c r="K106" s="68">
        <v>2</v>
      </c>
      <c r="L106" s="68">
        <v>10</v>
      </c>
      <c r="M106" s="64">
        <v>170</v>
      </c>
      <c r="N106" s="64" t="s">
        <v>56</v>
      </c>
      <c r="O106" s="69" t="s">
        <v>57</v>
      </c>
      <c r="P106" s="82"/>
      <c r="Q106" s="365"/>
      <c r="R106" s="95"/>
      <c r="S106" s="137">
        <f t="shared" si="4"/>
        <v>0</v>
      </c>
    </row>
    <row r="107" spans="1:19" ht="12.75" x14ac:dyDescent="0.25">
      <c r="A107" s="64">
        <v>51</v>
      </c>
      <c r="B107" s="65">
        <v>87</v>
      </c>
      <c r="C107" s="66" t="s">
        <v>11</v>
      </c>
      <c r="D107" s="67" t="s">
        <v>12</v>
      </c>
      <c r="E107" s="65">
        <v>91</v>
      </c>
      <c r="F107" s="65"/>
      <c r="G107" s="65"/>
      <c r="H107" s="65"/>
      <c r="I107" s="65">
        <v>29</v>
      </c>
      <c r="J107" s="68">
        <v>17</v>
      </c>
      <c r="K107" s="68">
        <v>2</v>
      </c>
      <c r="L107" s="68">
        <v>10</v>
      </c>
      <c r="M107" s="64">
        <v>170</v>
      </c>
      <c r="N107" s="64" t="s">
        <v>60</v>
      </c>
      <c r="O107" s="69" t="s">
        <v>61</v>
      </c>
      <c r="P107" s="82"/>
      <c r="Q107" s="365"/>
      <c r="R107" s="95"/>
      <c r="S107" s="137">
        <f t="shared" si="4"/>
        <v>0</v>
      </c>
    </row>
    <row r="108" spans="1:19" ht="12.75" x14ac:dyDescent="0.25">
      <c r="A108" s="64">
        <v>52</v>
      </c>
      <c r="B108" s="65">
        <v>88</v>
      </c>
      <c r="C108" s="66" t="s">
        <v>49</v>
      </c>
      <c r="D108" s="67" t="s">
        <v>50</v>
      </c>
      <c r="E108" s="65">
        <v>135</v>
      </c>
      <c r="F108" s="65"/>
      <c r="G108" s="65"/>
      <c r="H108" s="65"/>
      <c r="I108" s="65">
        <v>43</v>
      </c>
      <c r="J108" s="68">
        <v>18</v>
      </c>
      <c r="K108" s="68">
        <v>3</v>
      </c>
      <c r="L108" s="68">
        <v>12</v>
      </c>
      <c r="M108" s="64">
        <v>216</v>
      </c>
      <c r="N108" s="64" t="s">
        <v>56</v>
      </c>
      <c r="O108" s="69" t="s">
        <v>57</v>
      </c>
      <c r="P108" s="82"/>
      <c r="Q108" s="365"/>
      <c r="R108" s="95"/>
      <c r="S108" s="137">
        <f t="shared" si="4"/>
        <v>0</v>
      </c>
    </row>
    <row r="109" spans="1:19" ht="12.75" x14ac:dyDescent="0.25">
      <c r="A109" s="64">
        <v>52</v>
      </c>
      <c r="B109" s="65">
        <v>88</v>
      </c>
      <c r="C109" s="66" t="s">
        <v>49</v>
      </c>
      <c r="D109" s="67" t="s">
        <v>50</v>
      </c>
      <c r="E109" s="65">
        <v>135</v>
      </c>
      <c r="F109" s="65"/>
      <c r="G109" s="65"/>
      <c r="H109" s="65"/>
      <c r="I109" s="65">
        <v>43</v>
      </c>
      <c r="J109" s="68">
        <v>18</v>
      </c>
      <c r="K109" s="68">
        <v>3</v>
      </c>
      <c r="L109" s="68">
        <v>12</v>
      </c>
      <c r="M109" s="64">
        <v>216</v>
      </c>
      <c r="N109" s="64" t="s">
        <v>60</v>
      </c>
      <c r="O109" s="69" t="s">
        <v>61</v>
      </c>
      <c r="P109" s="82"/>
      <c r="Q109" s="365"/>
      <c r="R109" s="95"/>
      <c r="S109" s="137">
        <f t="shared" si="4"/>
        <v>0</v>
      </c>
    </row>
    <row r="110" spans="1:19" ht="12.75" x14ac:dyDescent="0.25">
      <c r="A110" s="64">
        <v>53</v>
      </c>
      <c r="B110" s="65">
        <v>89</v>
      </c>
      <c r="C110" s="66" t="s">
        <v>49</v>
      </c>
      <c r="D110" s="67" t="s">
        <v>50</v>
      </c>
      <c r="E110" s="65">
        <v>85</v>
      </c>
      <c r="F110" s="65"/>
      <c r="G110" s="65"/>
      <c r="H110" s="65"/>
      <c r="I110" s="65">
        <v>27</v>
      </c>
      <c r="J110" s="68">
        <v>12</v>
      </c>
      <c r="K110" s="68">
        <v>1</v>
      </c>
      <c r="L110" s="68">
        <v>8</v>
      </c>
      <c r="M110" s="64">
        <v>96</v>
      </c>
      <c r="N110" s="64" t="s">
        <v>56</v>
      </c>
      <c r="O110" s="69" t="s">
        <v>57</v>
      </c>
      <c r="P110" s="82"/>
      <c r="Q110" s="365"/>
      <c r="R110" s="95"/>
      <c r="S110" s="137">
        <f t="shared" si="4"/>
        <v>0</v>
      </c>
    </row>
    <row r="111" spans="1:19" ht="12.75" x14ac:dyDescent="0.25">
      <c r="A111" s="64">
        <v>53</v>
      </c>
      <c r="B111" s="65">
        <v>89</v>
      </c>
      <c r="C111" s="66" t="s">
        <v>49</v>
      </c>
      <c r="D111" s="67" t="s">
        <v>50</v>
      </c>
      <c r="E111" s="65">
        <v>85</v>
      </c>
      <c r="F111" s="65"/>
      <c r="G111" s="65"/>
      <c r="H111" s="65"/>
      <c r="I111" s="65">
        <v>27</v>
      </c>
      <c r="J111" s="68">
        <v>12</v>
      </c>
      <c r="K111" s="68">
        <v>1</v>
      </c>
      <c r="L111" s="68">
        <v>8</v>
      </c>
      <c r="M111" s="64">
        <v>96</v>
      </c>
      <c r="N111" s="64" t="s">
        <v>60</v>
      </c>
      <c r="O111" s="69" t="s">
        <v>61</v>
      </c>
      <c r="P111" s="82"/>
      <c r="Q111" s="365"/>
      <c r="R111" s="95"/>
      <c r="S111" s="137">
        <f t="shared" si="4"/>
        <v>0</v>
      </c>
    </row>
    <row r="112" spans="1:19" ht="12.75" x14ac:dyDescent="0.25">
      <c r="A112" s="64">
        <v>54</v>
      </c>
      <c r="B112" s="65">
        <v>90</v>
      </c>
      <c r="C112" s="66" t="s">
        <v>38</v>
      </c>
      <c r="D112" s="67" t="s">
        <v>39</v>
      </c>
      <c r="E112" s="65">
        <v>85</v>
      </c>
      <c r="F112" s="65"/>
      <c r="G112" s="65"/>
      <c r="H112" s="65"/>
      <c r="I112" s="65">
        <v>27</v>
      </c>
      <c r="J112" s="68">
        <v>13</v>
      </c>
      <c r="K112" s="68">
        <v>1</v>
      </c>
      <c r="L112" s="68">
        <v>7</v>
      </c>
      <c r="M112" s="64">
        <v>91</v>
      </c>
      <c r="N112" s="64" t="s">
        <v>56</v>
      </c>
      <c r="O112" s="69" t="s">
        <v>57</v>
      </c>
      <c r="P112" s="75"/>
      <c r="Q112" s="365"/>
      <c r="R112" s="95"/>
      <c r="S112" s="137">
        <f t="shared" si="4"/>
        <v>0</v>
      </c>
    </row>
    <row r="113" spans="1:19" ht="12.75" x14ac:dyDescent="0.25">
      <c r="A113" s="64">
        <v>54</v>
      </c>
      <c r="B113" s="65">
        <v>90</v>
      </c>
      <c r="C113" s="66" t="s">
        <v>38</v>
      </c>
      <c r="D113" s="67" t="s">
        <v>39</v>
      </c>
      <c r="E113" s="65">
        <v>85</v>
      </c>
      <c r="F113" s="65"/>
      <c r="G113" s="65"/>
      <c r="H113" s="65"/>
      <c r="I113" s="65">
        <v>27</v>
      </c>
      <c r="J113" s="68">
        <v>13</v>
      </c>
      <c r="K113" s="68">
        <v>1</v>
      </c>
      <c r="L113" s="68">
        <v>7</v>
      </c>
      <c r="M113" s="64">
        <v>91</v>
      </c>
      <c r="N113" s="64" t="s">
        <v>60</v>
      </c>
      <c r="O113" s="69" t="s">
        <v>61</v>
      </c>
      <c r="P113" s="75"/>
      <c r="Q113" s="365"/>
      <c r="R113" s="95"/>
      <c r="S113" s="137">
        <f t="shared" si="4"/>
        <v>0</v>
      </c>
    </row>
    <row r="114" spans="1:19" ht="12.75" x14ac:dyDescent="0.25">
      <c r="A114" s="64">
        <v>54</v>
      </c>
      <c r="B114" s="65">
        <v>90</v>
      </c>
      <c r="C114" s="66" t="s">
        <v>38</v>
      </c>
      <c r="D114" s="67" t="s">
        <v>39</v>
      </c>
      <c r="E114" s="65">
        <v>85</v>
      </c>
      <c r="F114" s="65"/>
      <c r="G114" s="65"/>
      <c r="H114" s="65"/>
      <c r="I114" s="65">
        <v>27</v>
      </c>
      <c r="J114" s="68">
        <v>13</v>
      </c>
      <c r="K114" s="68">
        <v>1</v>
      </c>
      <c r="L114" s="68">
        <v>7</v>
      </c>
      <c r="M114" s="64">
        <v>91</v>
      </c>
      <c r="N114" s="64" t="s">
        <v>53</v>
      </c>
      <c r="O114" s="69" t="s">
        <v>54</v>
      </c>
      <c r="P114" s="75"/>
      <c r="Q114" s="365"/>
      <c r="R114" s="95"/>
      <c r="S114" s="137">
        <f t="shared" si="4"/>
        <v>0</v>
      </c>
    </row>
    <row r="115" spans="1:19" ht="38.25" x14ac:dyDescent="0.25">
      <c r="A115" s="64">
        <v>55</v>
      </c>
      <c r="B115" s="65">
        <v>91</v>
      </c>
      <c r="C115" s="66" t="s">
        <v>36</v>
      </c>
      <c r="D115" s="67" t="s">
        <v>37</v>
      </c>
      <c r="E115" s="65">
        <v>330</v>
      </c>
      <c r="F115" s="65"/>
      <c r="G115" s="65"/>
      <c r="H115" s="65"/>
      <c r="I115" s="65">
        <v>105</v>
      </c>
      <c r="J115" s="68">
        <v>25</v>
      </c>
      <c r="K115" s="68">
        <v>5</v>
      </c>
      <c r="L115" s="68">
        <v>12</v>
      </c>
      <c r="M115" s="64">
        <v>300</v>
      </c>
      <c r="N115" s="64" t="s">
        <v>84</v>
      </c>
      <c r="O115" s="69" t="s">
        <v>88</v>
      </c>
      <c r="P115" s="75" t="s">
        <v>85</v>
      </c>
      <c r="Q115" s="365"/>
      <c r="R115" s="95"/>
      <c r="S115" s="137">
        <f t="shared" si="4"/>
        <v>0</v>
      </c>
    </row>
    <row r="116" spans="1:19" ht="38.25" x14ac:dyDescent="0.25">
      <c r="A116" s="64">
        <v>55</v>
      </c>
      <c r="B116" s="65">
        <v>91</v>
      </c>
      <c r="C116" s="66" t="s">
        <v>36</v>
      </c>
      <c r="D116" s="67" t="s">
        <v>37</v>
      </c>
      <c r="E116" s="65">
        <v>330</v>
      </c>
      <c r="F116" s="65"/>
      <c r="G116" s="65"/>
      <c r="H116" s="65"/>
      <c r="I116" s="65">
        <v>105</v>
      </c>
      <c r="J116" s="68">
        <v>25</v>
      </c>
      <c r="K116" s="68">
        <v>5</v>
      </c>
      <c r="L116" s="68">
        <v>12</v>
      </c>
      <c r="M116" s="64">
        <v>300</v>
      </c>
      <c r="N116" s="64" t="s">
        <v>56</v>
      </c>
      <c r="O116" s="69" t="s">
        <v>57</v>
      </c>
      <c r="P116" s="75" t="s">
        <v>85</v>
      </c>
      <c r="Q116" s="365"/>
      <c r="R116" s="95"/>
      <c r="S116" s="137">
        <f t="shared" si="4"/>
        <v>0</v>
      </c>
    </row>
    <row r="117" spans="1:19" ht="12.75" x14ac:dyDescent="0.25">
      <c r="A117" s="64">
        <v>55</v>
      </c>
      <c r="B117" s="65">
        <v>91</v>
      </c>
      <c r="C117" s="66" t="s">
        <v>36</v>
      </c>
      <c r="D117" s="67" t="s">
        <v>37</v>
      </c>
      <c r="E117" s="65">
        <v>330</v>
      </c>
      <c r="F117" s="65"/>
      <c r="G117" s="65"/>
      <c r="H117" s="65"/>
      <c r="I117" s="65">
        <v>105</v>
      </c>
      <c r="J117" s="68">
        <v>25</v>
      </c>
      <c r="K117" s="68">
        <v>5</v>
      </c>
      <c r="L117" s="68">
        <v>12</v>
      </c>
      <c r="M117" s="64">
        <v>300</v>
      </c>
      <c r="N117" s="64" t="s">
        <v>53</v>
      </c>
      <c r="O117" s="69" t="s">
        <v>54</v>
      </c>
      <c r="P117" s="75"/>
      <c r="Q117" s="365"/>
      <c r="R117" s="95"/>
      <c r="S117" s="137">
        <f t="shared" si="4"/>
        <v>0</v>
      </c>
    </row>
    <row r="118" spans="1:19" ht="38.25" x14ac:dyDescent="0.25">
      <c r="A118" s="64">
        <v>56</v>
      </c>
      <c r="B118" s="65">
        <v>92</v>
      </c>
      <c r="C118" s="66" t="s">
        <v>36</v>
      </c>
      <c r="D118" s="67" t="s">
        <v>37</v>
      </c>
      <c r="E118" s="65">
        <v>207</v>
      </c>
      <c r="F118" s="65"/>
      <c r="G118" s="65"/>
      <c r="H118" s="65"/>
      <c r="I118" s="65">
        <v>66</v>
      </c>
      <c r="J118" s="68">
        <v>25</v>
      </c>
      <c r="K118" s="68">
        <v>5</v>
      </c>
      <c r="L118" s="68">
        <v>10</v>
      </c>
      <c r="M118" s="64">
        <v>250</v>
      </c>
      <c r="N118" s="64" t="s">
        <v>84</v>
      </c>
      <c r="O118" s="69" t="s">
        <v>88</v>
      </c>
      <c r="P118" s="75" t="s">
        <v>85</v>
      </c>
      <c r="Q118" s="365"/>
      <c r="R118" s="95"/>
      <c r="S118" s="137">
        <f t="shared" si="4"/>
        <v>0</v>
      </c>
    </row>
    <row r="119" spans="1:19" ht="38.25" x14ac:dyDescent="0.25">
      <c r="A119" s="64">
        <v>56</v>
      </c>
      <c r="B119" s="65">
        <v>92</v>
      </c>
      <c r="C119" s="66" t="s">
        <v>36</v>
      </c>
      <c r="D119" s="67" t="s">
        <v>37</v>
      </c>
      <c r="E119" s="65">
        <v>207</v>
      </c>
      <c r="F119" s="65"/>
      <c r="G119" s="65"/>
      <c r="H119" s="65"/>
      <c r="I119" s="65">
        <v>66</v>
      </c>
      <c r="J119" s="68">
        <v>25</v>
      </c>
      <c r="K119" s="68">
        <v>5</v>
      </c>
      <c r="L119" s="68">
        <v>10</v>
      </c>
      <c r="M119" s="64">
        <v>250</v>
      </c>
      <c r="N119" s="64" t="s">
        <v>56</v>
      </c>
      <c r="O119" s="69" t="s">
        <v>57</v>
      </c>
      <c r="P119" s="75" t="s">
        <v>85</v>
      </c>
      <c r="Q119" s="365"/>
      <c r="R119" s="95"/>
      <c r="S119" s="137">
        <f t="shared" si="4"/>
        <v>0</v>
      </c>
    </row>
    <row r="120" spans="1:19" ht="12.75" x14ac:dyDescent="0.25">
      <c r="A120" s="64">
        <v>56</v>
      </c>
      <c r="B120" s="65">
        <v>92</v>
      </c>
      <c r="C120" s="66" t="s">
        <v>36</v>
      </c>
      <c r="D120" s="67" t="s">
        <v>37</v>
      </c>
      <c r="E120" s="65">
        <v>207</v>
      </c>
      <c r="F120" s="65"/>
      <c r="G120" s="65"/>
      <c r="H120" s="65"/>
      <c r="I120" s="65">
        <v>66</v>
      </c>
      <c r="J120" s="68">
        <v>25</v>
      </c>
      <c r="K120" s="68">
        <v>5</v>
      </c>
      <c r="L120" s="68">
        <v>10</v>
      </c>
      <c r="M120" s="64">
        <v>250</v>
      </c>
      <c r="N120" s="64" t="s">
        <v>53</v>
      </c>
      <c r="O120" s="69" t="s">
        <v>54</v>
      </c>
      <c r="P120" s="75"/>
      <c r="Q120" s="365"/>
      <c r="R120" s="95"/>
      <c r="S120" s="137">
        <f t="shared" si="4"/>
        <v>0</v>
      </c>
    </row>
    <row r="121" spans="1:19" ht="38.25" x14ac:dyDescent="0.25">
      <c r="A121" s="64">
        <v>57</v>
      </c>
      <c r="B121" s="65">
        <v>93</v>
      </c>
      <c r="C121" s="66" t="s">
        <v>36</v>
      </c>
      <c r="D121" s="67" t="s">
        <v>37</v>
      </c>
      <c r="E121" s="65">
        <v>377</v>
      </c>
      <c r="F121" s="65"/>
      <c r="G121" s="65"/>
      <c r="H121" s="65"/>
      <c r="I121" s="65">
        <v>120</v>
      </c>
      <c r="J121" s="68">
        <v>25</v>
      </c>
      <c r="K121" s="68">
        <v>5</v>
      </c>
      <c r="L121" s="68">
        <v>12</v>
      </c>
      <c r="M121" s="64">
        <v>300</v>
      </c>
      <c r="N121" s="64" t="s">
        <v>84</v>
      </c>
      <c r="O121" s="69" t="s">
        <v>88</v>
      </c>
      <c r="P121" s="75" t="s">
        <v>85</v>
      </c>
      <c r="Q121" s="365"/>
      <c r="R121" s="95"/>
      <c r="S121" s="137">
        <f t="shared" si="4"/>
        <v>0</v>
      </c>
    </row>
    <row r="122" spans="1:19" ht="38.25" x14ac:dyDescent="0.25">
      <c r="A122" s="64">
        <v>57</v>
      </c>
      <c r="B122" s="65">
        <v>93</v>
      </c>
      <c r="C122" s="66" t="s">
        <v>36</v>
      </c>
      <c r="D122" s="67" t="s">
        <v>37</v>
      </c>
      <c r="E122" s="65">
        <v>377</v>
      </c>
      <c r="F122" s="65"/>
      <c r="G122" s="65"/>
      <c r="H122" s="65"/>
      <c r="I122" s="65">
        <v>120</v>
      </c>
      <c r="J122" s="68">
        <v>25</v>
      </c>
      <c r="K122" s="68">
        <v>5</v>
      </c>
      <c r="L122" s="68">
        <v>12</v>
      </c>
      <c r="M122" s="64">
        <v>300</v>
      </c>
      <c r="N122" s="64" t="s">
        <v>56</v>
      </c>
      <c r="O122" s="69" t="s">
        <v>57</v>
      </c>
      <c r="P122" s="75" t="s">
        <v>85</v>
      </c>
      <c r="Q122" s="365"/>
      <c r="R122" s="95"/>
      <c r="S122" s="137">
        <f t="shared" si="4"/>
        <v>0</v>
      </c>
    </row>
    <row r="123" spans="1:19" s="63" customFormat="1" ht="12.75" x14ac:dyDescent="0.25">
      <c r="A123" s="64">
        <v>57</v>
      </c>
      <c r="B123" s="65">
        <v>93</v>
      </c>
      <c r="C123" s="66" t="s">
        <v>36</v>
      </c>
      <c r="D123" s="67" t="s">
        <v>37</v>
      </c>
      <c r="E123" s="65">
        <v>377</v>
      </c>
      <c r="F123" s="65"/>
      <c r="G123" s="65"/>
      <c r="H123" s="65"/>
      <c r="I123" s="65">
        <v>120</v>
      </c>
      <c r="J123" s="68">
        <v>25</v>
      </c>
      <c r="K123" s="68">
        <v>5</v>
      </c>
      <c r="L123" s="68">
        <v>12</v>
      </c>
      <c r="M123" s="64">
        <v>300</v>
      </c>
      <c r="N123" s="64" t="s">
        <v>53</v>
      </c>
      <c r="O123" s="69" t="s">
        <v>54</v>
      </c>
      <c r="P123" s="75"/>
      <c r="Q123" s="365"/>
      <c r="R123" s="95"/>
      <c r="S123" s="137">
        <f t="shared" si="4"/>
        <v>0</v>
      </c>
    </row>
    <row r="124" spans="1:19" ht="12.75" x14ac:dyDescent="0.25">
      <c r="A124" s="64">
        <v>58</v>
      </c>
      <c r="B124" s="65">
        <v>95</v>
      </c>
      <c r="C124" s="66" t="s">
        <v>11</v>
      </c>
      <c r="D124" s="67" t="s">
        <v>12</v>
      </c>
      <c r="E124" s="65">
        <v>135</v>
      </c>
      <c r="F124" s="65"/>
      <c r="G124" s="65"/>
      <c r="H124" s="65"/>
      <c r="I124" s="65">
        <v>43</v>
      </c>
      <c r="J124" s="68">
        <v>17</v>
      </c>
      <c r="K124" s="68">
        <v>2</v>
      </c>
      <c r="L124" s="68">
        <v>11</v>
      </c>
      <c r="M124" s="64">
        <v>187</v>
      </c>
      <c r="N124" s="64" t="s">
        <v>56</v>
      </c>
      <c r="O124" s="69" t="s">
        <v>57</v>
      </c>
      <c r="P124" s="75"/>
      <c r="Q124" s="365"/>
      <c r="R124" s="95"/>
      <c r="S124" s="137">
        <f t="shared" si="4"/>
        <v>0</v>
      </c>
    </row>
    <row r="125" spans="1:19" ht="12.75" x14ac:dyDescent="0.25">
      <c r="A125" s="64">
        <v>58</v>
      </c>
      <c r="B125" s="65">
        <v>95</v>
      </c>
      <c r="C125" s="66" t="s">
        <v>11</v>
      </c>
      <c r="D125" s="67" t="s">
        <v>12</v>
      </c>
      <c r="E125" s="65">
        <v>135</v>
      </c>
      <c r="F125" s="65"/>
      <c r="G125" s="65"/>
      <c r="H125" s="65"/>
      <c r="I125" s="65">
        <v>43</v>
      </c>
      <c r="J125" s="68">
        <v>17</v>
      </c>
      <c r="K125" s="68">
        <v>2</v>
      </c>
      <c r="L125" s="68">
        <v>11</v>
      </c>
      <c r="M125" s="64">
        <v>187</v>
      </c>
      <c r="N125" s="64" t="s">
        <v>60</v>
      </c>
      <c r="O125" s="69" t="s">
        <v>61</v>
      </c>
      <c r="P125" s="75"/>
      <c r="Q125" s="365"/>
      <c r="R125" s="95"/>
      <c r="S125" s="137">
        <f t="shared" si="4"/>
        <v>0</v>
      </c>
    </row>
    <row r="126" spans="1:19" ht="12.75" x14ac:dyDescent="0.25">
      <c r="A126" s="64">
        <v>58</v>
      </c>
      <c r="B126" s="65">
        <v>95</v>
      </c>
      <c r="C126" s="66" t="s">
        <v>11</v>
      </c>
      <c r="D126" s="67" t="s">
        <v>12</v>
      </c>
      <c r="E126" s="65">
        <v>135</v>
      </c>
      <c r="F126" s="65"/>
      <c r="G126" s="65"/>
      <c r="H126" s="65"/>
      <c r="I126" s="65">
        <v>43</v>
      </c>
      <c r="J126" s="68">
        <v>17</v>
      </c>
      <c r="K126" s="68">
        <v>2</v>
      </c>
      <c r="L126" s="68">
        <v>11</v>
      </c>
      <c r="M126" s="64">
        <v>187</v>
      </c>
      <c r="N126" s="64" t="s">
        <v>53</v>
      </c>
      <c r="O126" s="69" t="s">
        <v>54</v>
      </c>
      <c r="P126" s="75"/>
      <c r="Q126" s="365"/>
      <c r="R126" s="95"/>
      <c r="S126" s="137">
        <f t="shared" si="4"/>
        <v>0</v>
      </c>
    </row>
    <row r="127" spans="1:19" ht="12.75" x14ac:dyDescent="0.25">
      <c r="A127" s="142">
        <v>59</v>
      </c>
      <c r="B127" s="143">
        <v>98</v>
      </c>
      <c r="C127" s="148" t="s">
        <v>51</v>
      </c>
      <c r="D127" s="145" t="s">
        <v>52</v>
      </c>
      <c r="E127" s="143">
        <v>63</v>
      </c>
      <c r="F127" s="143"/>
      <c r="G127" s="143"/>
      <c r="H127" s="143"/>
      <c r="I127" s="143">
        <v>20</v>
      </c>
      <c r="J127" s="146">
        <v>10</v>
      </c>
      <c r="K127" s="146">
        <v>1</v>
      </c>
      <c r="L127" s="146">
        <v>7</v>
      </c>
      <c r="M127" s="142">
        <v>70</v>
      </c>
      <c r="N127" s="142" t="s">
        <v>60</v>
      </c>
      <c r="O127" s="147" t="s">
        <v>61</v>
      </c>
      <c r="P127" s="150"/>
      <c r="Q127" s="365"/>
      <c r="R127" s="140">
        <f>Q127</f>
        <v>0</v>
      </c>
      <c r="S127" s="77"/>
    </row>
    <row r="128" spans="1:19" ht="12.75" x14ac:dyDescent="0.25">
      <c r="A128" s="142">
        <v>60</v>
      </c>
      <c r="B128" s="143">
        <v>99</v>
      </c>
      <c r="C128" s="148" t="s">
        <v>51</v>
      </c>
      <c r="D128" s="145" t="s">
        <v>52</v>
      </c>
      <c r="E128" s="143">
        <v>59</v>
      </c>
      <c r="F128" s="143"/>
      <c r="G128" s="143"/>
      <c r="H128" s="143"/>
      <c r="I128" s="143">
        <v>19</v>
      </c>
      <c r="J128" s="146">
        <v>9</v>
      </c>
      <c r="K128" s="146">
        <v>1</v>
      </c>
      <c r="L128" s="146">
        <v>5</v>
      </c>
      <c r="M128" s="142">
        <v>45</v>
      </c>
      <c r="N128" s="142" t="s">
        <v>60</v>
      </c>
      <c r="O128" s="147" t="s">
        <v>61</v>
      </c>
      <c r="P128" s="150"/>
      <c r="Q128" s="365"/>
      <c r="R128" s="140">
        <f>Q128</f>
        <v>0</v>
      </c>
      <c r="S128" s="77"/>
    </row>
    <row r="129" spans="1:19" ht="12.75" x14ac:dyDescent="0.25">
      <c r="A129" s="64">
        <v>61</v>
      </c>
      <c r="B129" s="65">
        <v>100</v>
      </c>
      <c r="C129" s="66" t="s">
        <v>51</v>
      </c>
      <c r="D129" s="67" t="s">
        <v>52</v>
      </c>
      <c r="E129" s="65">
        <v>78</v>
      </c>
      <c r="F129" s="65"/>
      <c r="G129" s="65"/>
      <c r="H129" s="65"/>
      <c r="I129" s="65">
        <v>25</v>
      </c>
      <c r="J129" s="68">
        <v>14</v>
      </c>
      <c r="K129" s="68">
        <v>2</v>
      </c>
      <c r="L129" s="68">
        <v>6</v>
      </c>
      <c r="M129" s="64">
        <v>84</v>
      </c>
      <c r="N129" s="64" t="s">
        <v>60</v>
      </c>
      <c r="O129" s="69" t="s">
        <v>61</v>
      </c>
      <c r="P129" s="82"/>
      <c r="Q129" s="365"/>
      <c r="R129" s="95"/>
      <c r="S129" s="137">
        <f>Q129</f>
        <v>0</v>
      </c>
    </row>
    <row r="130" spans="1:19" ht="12.75" x14ac:dyDescent="0.25">
      <c r="A130" s="64">
        <v>61</v>
      </c>
      <c r="B130" s="65">
        <v>100</v>
      </c>
      <c r="C130" s="66" t="s">
        <v>51</v>
      </c>
      <c r="D130" s="67" t="s">
        <v>52</v>
      </c>
      <c r="E130" s="65">
        <v>78</v>
      </c>
      <c r="F130" s="65"/>
      <c r="G130" s="65"/>
      <c r="H130" s="65"/>
      <c r="I130" s="65">
        <v>25</v>
      </c>
      <c r="J130" s="68">
        <v>14</v>
      </c>
      <c r="K130" s="68">
        <v>2</v>
      </c>
      <c r="L130" s="68">
        <v>6</v>
      </c>
      <c r="M130" s="64">
        <v>84</v>
      </c>
      <c r="N130" s="64" t="s">
        <v>53</v>
      </c>
      <c r="O130" s="69" t="s">
        <v>54</v>
      </c>
      <c r="P130" s="82"/>
      <c r="Q130" s="365"/>
      <c r="R130" s="95"/>
      <c r="S130" s="137">
        <f>Q130</f>
        <v>0</v>
      </c>
    </row>
    <row r="131" spans="1:19" ht="12.75" x14ac:dyDescent="0.25">
      <c r="A131" s="142">
        <v>62</v>
      </c>
      <c r="B131" s="143">
        <v>101</v>
      </c>
      <c r="C131" s="148" t="s">
        <v>51</v>
      </c>
      <c r="D131" s="145" t="s">
        <v>52</v>
      </c>
      <c r="E131" s="143">
        <v>167</v>
      </c>
      <c r="F131" s="143"/>
      <c r="G131" s="143"/>
      <c r="H131" s="143"/>
      <c r="I131" s="143">
        <v>53</v>
      </c>
      <c r="J131" s="146">
        <v>20</v>
      </c>
      <c r="K131" s="146">
        <v>3</v>
      </c>
      <c r="L131" s="146">
        <v>10</v>
      </c>
      <c r="M131" s="142">
        <v>200</v>
      </c>
      <c r="N131" s="142" t="s">
        <v>58</v>
      </c>
      <c r="O131" s="147" t="s">
        <v>59</v>
      </c>
      <c r="P131" s="150"/>
      <c r="Q131" s="365"/>
      <c r="R131" s="140">
        <f>Q131</f>
        <v>0</v>
      </c>
      <c r="S131" s="77"/>
    </row>
    <row r="132" spans="1:19" ht="12.75" x14ac:dyDescent="0.25">
      <c r="A132" s="64">
        <v>63</v>
      </c>
      <c r="B132" s="65">
        <v>102</v>
      </c>
      <c r="C132" s="66" t="s">
        <v>11</v>
      </c>
      <c r="D132" s="67" t="s">
        <v>12</v>
      </c>
      <c r="E132" s="65">
        <v>85</v>
      </c>
      <c r="F132" s="65"/>
      <c r="G132" s="65"/>
      <c r="H132" s="65"/>
      <c r="I132" s="65">
        <v>27</v>
      </c>
      <c r="J132" s="68">
        <v>14</v>
      </c>
      <c r="K132" s="68">
        <v>1</v>
      </c>
      <c r="L132" s="68">
        <v>10</v>
      </c>
      <c r="M132" s="64">
        <v>140</v>
      </c>
      <c r="N132" s="64" t="s">
        <v>56</v>
      </c>
      <c r="O132" s="69" t="s">
        <v>57</v>
      </c>
      <c r="P132" s="82"/>
      <c r="Q132" s="365"/>
      <c r="R132" s="95"/>
      <c r="S132" s="137">
        <f>Q132</f>
        <v>0</v>
      </c>
    </row>
    <row r="133" spans="1:19" ht="12.75" x14ac:dyDescent="0.25">
      <c r="A133" s="64">
        <v>63</v>
      </c>
      <c r="B133" s="65">
        <v>102</v>
      </c>
      <c r="C133" s="66" t="s">
        <v>11</v>
      </c>
      <c r="D133" s="67" t="s">
        <v>12</v>
      </c>
      <c r="E133" s="65">
        <v>85</v>
      </c>
      <c r="F133" s="65"/>
      <c r="G133" s="65"/>
      <c r="H133" s="65"/>
      <c r="I133" s="65">
        <v>27</v>
      </c>
      <c r="J133" s="68">
        <v>14</v>
      </c>
      <c r="K133" s="68">
        <v>1</v>
      </c>
      <c r="L133" s="68">
        <v>10</v>
      </c>
      <c r="M133" s="64">
        <v>140</v>
      </c>
      <c r="N133" s="64" t="s">
        <v>60</v>
      </c>
      <c r="O133" s="69" t="s">
        <v>61</v>
      </c>
      <c r="P133" s="82"/>
      <c r="Q133" s="365"/>
      <c r="R133" s="95"/>
      <c r="S133" s="137">
        <f t="shared" ref="S133:S137" si="5">Q133</f>
        <v>0</v>
      </c>
    </row>
    <row r="134" spans="1:19" ht="12.75" x14ac:dyDescent="0.25">
      <c r="A134" s="64">
        <v>64</v>
      </c>
      <c r="B134" s="65">
        <v>103</v>
      </c>
      <c r="C134" s="66" t="s">
        <v>11</v>
      </c>
      <c r="D134" s="67" t="s">
        <v>12</v>
      </c>
      <c r="E134" s="65">
        <v>78</v>
      </c>
      <c r="F134" s="65"/>
      <c r="G134" s="65"/>
      <c r="H134" s="65"/>
      <c r="I134" s="65">
        <v>25</v>
      </c>
      <c r="J134" s="68">
        <v>10</v>
      </c>
      <c r="K134" s="68">
        <v>1</v>
      </c>
      <c r="L134" s="68">
        <v>8</v>
      </c>
      <c r="M134" s="64">
        <v>80</v>
      </c>
      <c r="N134" s="64" t="s">
        <v>56</v>
      </c>
      <c r="O134" s="69" t="s">
        <v>57</v>
      </c>
      <c r="P134" s="82"/>
      <c r="Q134" s="365"/>
      <c r="R134" s="95"/>
      <c r="S134" s="137">
        <f t="shared" si="5"/>
        <v>0</v>
      </c>
    </row>
    <row r="135" spans="1:19" ht="12.75" x14ac:dyDescent="0.25">
      <c r="A135" s="64">
        <v>64</v>
      </c>
      <c r="B135" s="65">
        <v>103</v>
      </c>
      <c r="C135" s="66" t="s">
        <v>11</v>
      </c>
      <c r="D135" s="67" t="s">
        <v>12</v>
      </c>
      <c r="E135" s="65">
        <v>78</v>
      </c>
      <c r="F135" s="65"/>
      <c r="G135" s="65"/>
      <c r="H135" s="65"/>
      <c r="I135" s="65">
        <v>25</v>
      </c>
      <c r="J135" s="68">
        <v>10</v>
      </c>
      <c r="K135" s="68">
        <v>1</v>
      </c>
      <c r="L135" s="68">
        <v>8</v>
      </c>
      <c r="M135" s="64">
        <v>80</v>
      </c>
      <c r="N135" s="64" t="s">
        <v>60</v>
      </c>
      <c r="O135" s="69" t="s">
        <v>61</v>
      </c>
      <c r="P135" s="82"/>
      <c r="Q135" s="365"/>
      <c r="R135" s="95"/>
      <c r="S135" s="137">
        <f t="shared" si="5"/>
        <v>0</v>
      </c>
    </row>
    <row r="136" spans="1:19" ht="12.75" x14ac:dyDescent="0.25">
      <c r="A136" s="64">
        <v>65</v>
      </c>
      <c r="B136" s="65">
        <v>104</v>
      </c>
      <c r="C136" s="66" t="s">
        <v>11</v>
      </c>
      <c r="D136" s="67" t="s">
        <v>12</v>
      </c>
      <c r="E136" s="65">
        <v>91</v>
      </c>
      <c r="F136" s="65"/>
      <c r="G136" s="65"/>
      <c r="H136" s="65"/>
      <c r="I136" s="65">
        <v>29</v>
      </c>
      <c r="J136" s="68">
        <v>13</v>
      </c>
      <c r="K136" s="68">
        <v>2</v>
      </c>
      <c r="L136" s="68">
        <v>9</v>
      </c>
      <c r="M136" s="64">
        <v>117</v>
      </c>
      <c r="N136" s="64" t="s">
        <v>56</v>
      </c>
      <c r="O136" s="69" t="s">
        <v>57</v>
      </c>
      <c r="P136" s="82"/>
      <c r="Q136" s="365"/>
      <c r="R136" s="95"/>
      <c r="S136" s="137">
        <f t="shared" si="5"/>
        <v>0</v>
      </c>
    </row>
    <row r="137" spans="1:19" ht="12.75" x14ac:dyDescent="0.25">
      <c r="A137" s="64">
        <v>65</v>
      </c>
      <c r="B137" s="65">
        <v>104</v>
      </c>
      <c r="C137" s="66" t="s">
        <v>11</v>
      </c>
      <c r="D137" s="67" t="s">
        <v>12</v>
      </c>
      <c r="E137" s="65">
        <v>91</v>
      </c>
      <c r="F137" s="65"/>
      <c r="G137" s="65"/>
      <c r="H137" s="65"/>
      <c r="I137" s="65">
        <v>29</v>
      </c>
      <c r="J137" s="68">
        <v>13</v>
      </c>
      <c r="K137" s="68">
        <v>2</v>
      </c>
      <c r="L137" s="68">
        <v>9</v>
      </c>
      <c r="M137" s="64">
        <v>117</v>
      </c>
      <c r="N137" s="64" t="s">
        <v>60</v>
      </c>
      <c r="O137" s="69" t="s">
        <v>61</v>
      </c>
      <c r="P137" s="82"/>
      <c r="Q137" s="365"/>
      <c r="R137" s="141"/>
      <c r="S137" s="137">
        <f t="shared" si="5"/>
        <v>0</v>
      </c>
    </row>
    <row r="138" spans="1:19" ht="12.75" x14ac:dyDescent="0.25">
      <c r="A138" s="142">
        <v>66</v>
      </c>
      <c r="B138" s="143">
        <v>110</v>
      </c>
      <c r="C138" s="148" t="s">
        <v>51</v>
      </c>
      <c r="D138" s="145" t="s">
        <v>52</v>
      </c>
      <c r="E138" s="143">
        <v>141</v>
      </c>
      <c r="F138" s="143"/>
      <c r="G138" s="143"/>
      <c r="H138" s="143"/>
      <c r="I138" s="143">
        <v>45</v>
      </c>
      <c r="J138" s="146">
        <v>20</v>
      </c>
      <c r="K138" s="146">
        <v>3</v>
      </c>
      <c r="L138" s="146">
        <v>12</v>
      </c>
      <c r="M138" s="142">
        <v>240</v>
      </c>
      <c r="N138" s="142" t="s">
        <v>60</v>
      </c>
      <c r="O138" s="147" t="s">
        <v>61</v>
      </c>
      <c r="P138" s="150"/>
      <c r="Q138" s="365"/>
      <c r="R138" s="140">
        <f>Q138</f>
        <v>0</v>
      </c>
      <c r="S138" s="77"/>
    </row>
    <row r="139" spans="1:19" ht="12.75" x14ac:dyDescent="0.25">
      <c r="A139" s="64">
        <v>67</v>
      </c>
      <c r="B139" s="65">
        <v>111</v>
      </c>
      <c r="C139" s="66" t="s">
        <v>11</v>
      </c>
      <c r="D139" s="67" t="s">
        <v>12</v>
      </c>
      <c r="E139" s="65">
        <v>103</v>
      </c>
      <c r="F139" s="65"/>
      <c r="G139" s="65"/>
      <c r="H139" s="65"/>
      <c r="I139" s="65">
        <v>33</v>
      </c>
      <c r="J139" s="68">
        <v>11</v>
      </c>
      <c r="K139" s="68">
        <v>3</v>
      </c>
      <c r="L139" s="68">
        <v>9</v>
      </c>
      <c r="M139" s="64">
        <v>99</v>
      </c>
      <c r="N139" s="64" t="s">
        <v>56</v>
      </c>
      <c r="O139" s="69" t="s">
        <v>57</v>
      </c>
      <c r="P139" s="82"/>
      <c r="Q139" s="365"/>
      <c r="R139" s="95"/>
      <c r="S139" s="137">
        <f>Q139</f>
        <v>0</v>
      </c>
    </row>
    <row r="140" spans="1:19" ht="12.75" x14ac:dyDescent="0.25">
      <c r="A140" s="64">
        <v>67</v>
      </c>
      <c r="B140" s="65">
        <v>111</v>
      </c>
      <c r="C140" s="66" t="s">
        <v>11</v>
      </c>
      <c r="D140" s="67" t="s">
        <v>12</v>
      </c>
      <c r="E140" s="65">
        <v>103</v>
      </c>
      <c r="F140" s="65"/>
      <c r="G140" s="65"/>
      <c r="H140" s="65"/>
      <c r="I140" s="65">
        <v>33</v>
      </c>
      <c r="J140" s="68">
        <v>11</v>
      </c>
      <c r="K140" s="68">
        <v>3</v>
      </c>
      <c r="L140" s="68">
        <v>9</v>
      </c>
      <c r="M140" s="64">
        <v>99</v>
      </c>
      <c r="N140" s="64" t="s">
        <v>60</v>
      </c>
      <c r="O140" s="69" t="s">
        <v>61</v>
      </c>
      <c r="P140" s="82"/>
      <c r="Q140" s="365"/>
      <c r="R140" s="95"/>
      <c r="S140" s="137">
        <f t="shared" ref="S140:S160" si="6">Q140</f>
        <v>0</v>
      </c>
    </row>
    <row r="141" spans="1:19" ht="12.75" x14ac:dyDescent="0.25">
      <c r="A141" s="64">
        <v>68</v>
      </c>
      <c r="B141" s="65">
        <v>118</v>
      </c>
      <c r="C141" s="66" t="s">
        <v>38</v>
      </c>
      <c r="D141" s="67" t="s">
        <v>39</v>
      </c>
      <c r="E141" s="65">
        <v>78</v>
      </c>
      <c r="F141" s="65"/>
      <c r="G141" s="65"/>
      <c r="H141" s="65"/>
      <c r="I141" s="65">
        <v>25</v>
      </c>
      <c r="J141" s="68">
        <v>9</v>
      </c>
      <c r="K141" s="68">
        <v>1</v>
      </c>
      <c r="L141" s="68">
        <v>8</v>
      </c>
      <c r="M141" s="64">
        <v>72</v>
      </c>
      <c r="N141" s="64" t="s">
        <v>56</v>
      </c>
      <c r="O141" s="69" t="s">
        <v>57</v>
      </c>
      <c r="P141" s="82"/>
      <c r="Q141" s="365"/>
      <c r="R141" s="95"/>
      <c r="S141" s="137">
        <f t="shared" si="6"/>
        <v>0</v>
      </c>
    </row>
    <row r="142" spans="1:19" ht="12.75" x14ac:dyDescent="0.25">
      <c r="A142" s="64">
        <v>68</v>
      </c>
      <c r="B142" s="65">
        <v>118</v>
      </c>
      <c r="C142" s="66" t="s">
        <v>38</v>
      </c>
      <c r="D142" s="67" t="s">
        <v>39</v>
      </c>
      <c r="E142" s="65">
        <v>78</v>
      </c>
      <c r="F142" s="65"/>
      <c r="G142" s="65"/>
      <c r="H142" s="65"/>
      <c r="I142" s="65">
        <v>25</v>
      </c>
      <c r="J142" s="68">
        <v>9</v>
      </c>
      <c r="K142" s="68">
        <v>1</v>
      </c>
      <c r="L142" s="68">
        <v>8</v>
      </c>
      <c r="M142" s="64">
        <v>72</v>
      </c>
      <c r="N142" s="64" t="s">
        <v>60</v>
      </c>
      <c r="O142" s="69" t="s">
        <v>61</v>
      </c>
      <c r="P142" s="82"/>
      <c r="Q142" s="365"/>
      <c r="R142" s="95"/>
      <c r="S142" s="137">
        <f t="shared" si="6"/>
        <v>0</v>
      </c>
    </row>
    <row r="143" spans="1:19" ht="12.75" x14ac:dyDescent="0.25">
      <c r="A143" s="64">
        <v>68</v>
      </c>
      <c r="B143" s="65">
        <v>118</v>
      </c>
      <c r="C143" s="66" t="s">
        <v>38</v>
      </c>
      <c r="D143" s="67" t="s">
        <v>39</v>
      </c>
      <c r="E143" s="65">
        <v>78</v>
      </c>
      <c r="F143" s="65"/>
      <c r="G143" s="65"/>
      <c r="H143" s="65"/>
      <c r="I143" s="65">
        <v>25</v>
      </c>
      <c r="J143" s="68">
        <v>9</v>
      </c>
      <c r="K143" s="68">
        <v>1</v>
      </c>
      <c r="L143" s="68">
        <v>8</v>
      </c>
      <c r="M143" s="64">
        <v>72</v>
      </c>
      <c r="N143" s="64" t="s">
        <v>53</v>
      </c>
      <c r="O143" s="69" t="s">
        <v>54</v>
      </c>
      <c r="P143" s="82"/>
      <c r="Q143" s="365"/>
      <c r="R143" s="95"/>
      <c r="S143" s="137">
        <f t="shared" si="6"/>
        <v>0</v>
      </c>
    </row>
    <row r="144" spans="1:19" ht="12.75" x14ac:dyDescent="0.25">
      <c r="A144" s="64">
        <v>69</v>
      </c>
      <c r="B144" s="65">
        <v>122</v>
      </c>
      <c r="C144" s="66" t="s">
        <v>38</v>
      </c>
      <c r="D144" s="67" t="s">
        <v>39</v>
      </c>
      <c r="E144" s="65">
        <v>94</v>
      </c>
      <c r="F144" s="65"/>
      <c r="G144" s="65"/>
      <c r="H144" s="65"/>
      <c r="I144" s="65">
        <v>30</v>
      </c>
      <c r="J144" s="68">
        <v>10</v>
      </c>
      <c r="K144" s="68">
        <v>1</v>
      </c>
      <c r="L144" s="68">
        <v>7</v>
      </c>
      <c r="M144" s="64">
        <v>70</v>
      </c>
      <c r="N144" s="64" t="s">
        <v>56</v>
      </c>
      <c r="O144" s="69" t="s">
        <v>57</v>
      </c>
      <c r="P144" s="75"/>
      <c r="Q144" s="365"/>
      <c r="R144" s="95"/>
      <c r="S144" s="137">
        <f t="shared" si="6"/>
        <v>0</v>
      </c>
    </row>
    <row r="145" spans="1:19" ht="12.75" x14ac:dyDescent="0.25">
      <c r="A145" s="64">
        <v>69</v>
      </c>
      <c r="B145" s="65">
        <v>122</v>
      </c>
      <c r="C145" s="66" t="s">
        <v>38</v>
      </c>
      <c r="D145" s="67" t="s">
        <v>39</v>
      </c>
      <c r="E145" s="65">
        <v>94</v>
      </c>
      <c r="F145" s="65"/>
      <c r="G145" s="65"/>
      <c r="H145" s="65"/>
      <c r="I145" s="65">
        <v>30</v>
      </c>
      <c r="J145" s="68">
        <v>10</v>
      </c>
      <c r="K145" s="68">
        <v>1</v>
      </c>
      <c r="L145" s="68">
        <v>7</v>
      </c>
      <c r="M145" s="64">
        <v>70</v>
      </c>
      <c r="N145" s="64" t="s">
        <v>60</v>
      </c>
      <c r="O145" s="69" t="s">
        <v>61</v>
      </c>
      <c r="P145" s="75"/>
      <c r="Q145" s="365"/>
      <c r="R145" s="141"/>
      <c r="S145" s="137">
        <f t="shared" si="6"/>
        <v>0</v>
      </c>
    </row>
    <row r="146" spans="1:19" ht="12.75" x14ac:dyDescent="0.25">
      <c r="A146" s="64">
        <v>69</v>
      </c>
      <c r="B146" s="65">
        <v>122</v>
      </c>
      <c r="C146" s="66" t="s">
        <v>38</v>
      </c>
      <c r="D146" s="67" t="s">
        <v>39</v>
      </c>
      <c r="E146" s="65">
        <v>94</v>
      </c>
      <c r="F146" s="65"/>
      <c r="G146" s="65"/>
      <c r="H146" s="65"/>
      <c r="I146" s="65">
        <v>30</v>
      </c>
      <c r="J146" s="68">
        <v>10</v>
      </c>
      <c r="K146" s="68">
        <v>1</v>
      </c>
      <c r="L146" s="68">
        <v>7</v>
      </c>
      <c r="M146" s="64">
        <v>70</v>
      </c>
      <c r="N146" s="64" t="s">
        <v>53</v>
      </c>
      <c r="O146" s="69" t="s">
        <v>54</v>
      </c>
      <c r="P146" s="75"/>
      <c r="Q146" s="365"/>
      <c r="R146" s="95"/>
      <c r="S146" s="137">
        <f t="shared" si="6"/>
        <v>0</v>
      </c>
    </row>
    <row r="147" spans="1:19" ht="12.75" x14ac:dyDescent="0.25">
      <c r="A147" s="64">
        <v>70</v>
      </c>
      <c r="B147" s="65">
        <v>124</v>
      </c>
      <c r="C147" s="66" t="s">
        <v>38</v>
      </c>
      <c r="D147" s="67" t="s">
        <v>39</v>
      </c>
      <c r="E147" s="65">
        <v>47</v>
      </c>
      <c r="F147" s="65"/>
      <c r="G147" s="65"/>
      <c r="H147" s="65"/>
      <c r="I147" s="65">
        <v>15</v>
      </c>
      <c r="J147" s="68">
        <v>8</v>
      </c>
      <c r="K147" s="68">
        <v>1</v>
      </c>
      <c r="L147" s="68">
        <v>6</v>
      </c>
      <c r="M147" s="64">
        <v>48</v>
      </c>
      <c r="N147" s="64" t="s">
        <v>56</v>
      </c>
      <c r="O147" s="69" t="s">
        <v>57</v>
      </c>
      <c r="P147" s="75"/>
      <c r="Q147" s="365"/>
      <c r="R147" s="95"/>
      <c r="S147" s="137">
        <f t="shared" si="6"/>
        <v>0</v>
      </c>
    </row>
    <row r="148" spans="1:19" ht="12.75" x14ac:dyDescent="0.25">
      <c r="A148" s="64">
        <v>70</v>
      </c>
      <c r="B148" s="65">
        <v>124</v>
      </c>
      <c r="C148" s="66" t="s">
        <v>38</v>
      </c>
      <c r="D148" s="67" t="s">
        <v>39</v>
      </c>
      <c r="E148" s="65">
        <v>47</v>
      </c>
      <c r="F148" s="65"/>
      <c r="G148" s="65"/>
      <c r="H148" s="65"/>
      <c r="I148" s="65">
        <v>15</v>
      </c>
      <c r="J148" s="68">
        <v>8</v>
      </c>
      <c r="K148" s="68">
        <v>1</v>
      </c>
      <c r="L148" s="68">
        <v>6</v>
      </c>
      <c r="M148" s="64">
        <v>48</v>
      </c>
      <c r="N148" s="64" t="s">
        <v>60</v>
      </c>
      <c r="O148" s="69" t="s">
        <v>61</v>
      </c>
      <c r="P148" s="75"/>
      <c r="Q148" s="365"/>
      <c r="R148" s="95"/>
      <c r="S148" s="137">
        <f t="shared" si="6"/>
        <v>0</v>
      </c>
    </row>
    <row r="149" spans="1:19" ht="12.75" x14ac:dyDescent="0.25">
      <c r="A149" s="64">
        <v>70</v>
      </c>
      <c r="B149" s="65">
        <v>124</v>
      </c>
      <c r="C149" s="66" t="s">
        <v>38</v>
      </c>
      <c r="D149" s="67" t="s">
        <v>39</v>
      </c>
      <c r="E149" s="65">
        <v>47</v>
      </c>
      <c r="F149" s="65"/>
      <c r="G149" s="65"/>
      <c r="H149" s="65"/>
      <c r="I149" s="65">
        <v>15</v>
      </c>
      <c r="J149" s="68">
        <v>8</v>
      </c>
      <c r="K149" s="68">
        <v>1</v>
      </c>
      <c r="L149" s="68">
        <v>6</v>
      </c>
      <c r="M149" s="64">
        <v>48</v>
      </c>
      <c r="N149" s="64" t="s">
        <v>53</v>
      </c>
      <c r="O149" s="69" t="s">
        <v>54</v>
      </c>
      <c r="P149" s="75"/>
      <c r="Q149" s="365"/>
      <c r="R149" s="141"/>
      <c r="S149" s="137">
        <f t="shared" si="6"/>
        <v>0</v>
      </c>
    </row>
    <row r="150" spans="1:19" ht="12.75" x14ac:dyDescent="0.25">
      <c r="A150" s="64">
        <v>71</v>
      </c>
      <c r="B150" s="65">
        <v>126</v>
      </c>
      <c r="C150" s="66" t="s">
        <v>38</v>
      </c>
      <c r="D150" s="67" t="s">
        <v>39</v>
      </c>
      <c r="E150" s="65">
        <v>104</v>
      </c>
      <c r="F150" s="65"/>
      <c r="G150" s="65"/>
      <c r="H150" s="65"/>
      <c r="I150" s="65">
        <v>33</v>
      </c>
      <c r="J150" s="68">
        <v>12</v>
      </c>
      <c r="K150" s="68">
        <v>3</v>
      </c>
      <c r="L150" s="68">
        <v>7</v>
      </c>
      <c r="M150" s="64">
        <v>84</v>
      </c>
      <c r="N150" s="64" t="s">
        <v>56</v>
      </c>
      <c r="O150" s="69" t="s">
        <v>57</v>
      </c>
      <c r="P150" s="75"/>
      <c r="Q150" s="365"/>
      <c r="R150" s="95"/>
      <c r="S150" s="137">
        <f t="shared" si="6"/>
        <v>0</v>
      </c>
    </row>
    <row r="151" spans="1:19" ht="12.75" x14ac:dyDescent="0.25">
      <c r="A151" s="64">
        <v>71</v>
      </c>
      <c r="B151" s="65">
        <v>126</v>
      </c>
      <c r="C151" s="66" t="s">
        <v>38</v>
      </c>
      <c r="D151" s="67" t="s">
        <v>39</v>
      </c>
      <c r="E151" s="65">
        <v>104</v>
      </c>
      <c r="F151" s="65"/>
      <c r="G151" s="65"/>
      <c r="H151" s="65"/>
      <c r="I151" s="65">
        <v>33</v>
      </c>
      <c r="J151" s="68">
        <v>12</v>
      </c>
      <c r="K151" s="68">
        <v>3</v>
      </c>
      <c r="L151" s="68">
        <v>7</v>
      </c>
      <c r="M151" s="64">
        <v>84</v>
      </c>
      <c r="N151" s="64" t="s">
        <v>60</v>
      </c>
      <c r="O151" s="69" t="s">
        <v>61</v>
      </c>
      <c r="P151" s="75"/>
      <c r="Q151" s="365"/>
      <c r="R151" s="95"/>
      <c r="S151" s="137">
        <f t="shared" si="6"/>
        <v>0</v>
      </c>
    </row>
    <row r="152" spans="1:19" ht="12.75" x14ac:dyDescent="0.25">
      <c r="A152" s="64">
        <v>71</v>
      </c>
      <c r="B152" s="65">
        <v>126</v>
      </c>
      <c r="C152" s="66" t="s">
        <v>38</v>
      </c>
      <c r="D152" s="67" t="s">
        <v>39</v>
      </c>
      <c r="E152" s="65">
        <v>104</v>
      </c>
      <c r="F152" s="65"/>
      <c r="G152" s="65"/>
      <c r="H152" s="65"/>
      <c r="I152" s="65">
        <v>33</v>
      </c>
      <c r="J152" s="68">
        <v>12</v>
      </c>
      <c r="K152" s="68">
        <v>3</v>
      </c>
      <c r="L152" s="68">
        <v>7</v>
      </c>
      <c r="M152" s="64">
        <v>84</v>
      </c>
      <c r="N152" s="64" t="s">
        <v>53</v>
      </c>
      <c r="O152" s="69" t="s">
        <v>54</v>
      </c>
      <c r="P152" s="75"/>
      <c r="Q152" s="365"/>
      <c r="R152" s="95"/>
      <c r="S152" s="137">
        <f t="shared" si="6"/>
        <v>0</v>
      </c>
    </row>
    <row r="153" spans="1:19" ht="12.75" x14ac:dyDescent="0.25">
      <c r="A153" s="64">
        <v>72</v>
      </c>
      <c r="B153" s="65">
        <v>127</v>
      </c>
      <c r="C153" s="66" t="s">
        <v>38</v>
      </c>
      <c r="D153" s="67" t="s">
        <v>39</v>
      </c>
      <c r="E153" s="65">
        <v>91</v>
      </c>
      <c r="F153" s="65"/>
      <c r="G153" s="65"/>
      <c r="H153" s="65"/>
      <c r="I153" s="65">
        <v>29</v>
      </c>
      <c r="J153" s="68">
        <v>10</v>
      </c>
      <c r="K153" s="68">
        <v>2</v>
      </c>
      <c r="L153" s="68">
        <v>6</v>
      </c>
      <c r="M153" s="64">
        <v>60</v>
      </c>
      <c r="N153" s="64" t="s">
        <v>56</v>
      </c>
      <c r="O153" s="69" t="s">
        <v>57</v>
      </c>
      <c r="P153" s="75"/>
      <c r="Q153" s="365"/>
      <c r="R153" s="95"/>
      <c r="S153" s="137">
        <f t="shared" si="6"/>
        <v>0</v>
      </c>
    </row>
    <row r="154" spans="1:19" ht="12.75" x14ac:dyDescent="0.25">
      <c r="A154" s="64">
        <v>72</v>
      </c>
      <c r="B154" s="65">
        <v>127</v>
      </c>
      <c r="C154" s="66" t="s">
        <v>38</v>
      </c>
      <c r="D154" s="67" t="s">
        <v>39</v>
      </c>
      <c r="E154" s="65">
        <v>91</v>
      </c>
      <c r="F154" s="65"/>
      <c r="G154" s="65"/>
      <c r="H154" s="65"/>
      <c r="I154" s="65">
        <v>29</v>
      </c>
      <c r="J154" s="68">
        <v>10</v>
      </c>
      <c r="K154" s="68">
        <v>2</v>
      </c>
      <c r="L154" s="68">
        <v>6</v>
      </c>
      <c r="M154" s="64">
        <v>60</v>
      </c>
      <c r="N154" s="64" t="s">
        <v>60</v>
      </c>
      <c r="O154" s="69" t="s">
        <v>61</v>
      </c>
      <c r="P154" s="75"/>
      <c r="Q154" s="365"/>
      <c r="R154" s="95"/>
      <c r="S154" s="137">
        <f t="shared" si="6"/>
        <v>0</v>
      </c>
    </row>
    <row r="155" spans="1:19" ht="12.75" x14ac:dyDescent="0.25">
      <c r="A155" s="60">
        <v>73</v>
      </c>
      <c r="B155" s="54">
        <v>129</v>
      </c>
      <c r="C155" s="58" t="s">
        <v>71</v>
      </c>
      <c r="D155" s="53" t="s">
        <v>72</v>
      </c>
      <c r="E155" s="54">
        <v>110</v>
      </c>
      <c r="F155" s="54"/>
      <c r="G155" s="54"/>
      <c r="H155" s="54"/>
      <c r="I155" s="54">
        <v>35</v>
      </c>
      <c r="J155" s="62">
        <v>7</v>
      </c>
      <c r="K155" s="62">
        <v>2</v>
      </c>
      <c r="L155" s="62">
        <v>8</v>
      </c>
      <c r="M155" s="60">
        <v>56</v>
      </c>
      <c r="N155" s="60" t="s">
        <v>86</v>
      </c>
      <c r="O155" s="76"/>
      <c r="P155" s="61"/>
      <c r="Q155" s="365"/>
      <c r="R155" s="95"/>
      <c r="S155" s="137">
        <f t="shared" si="6"/>
        <v>0</v>
      </c>
    </row>
    <row r="156" spans="1:19" ht="12.75" x14ac:dyDescent="0.25">
      <c r="A156" s="60">
        <v>74</v>
      </c>
      <c r="B156" s="54">
        <v>130</v>
      </c>
      <c r="C156" s="58" t="s">
        <v>71</v>
      </c>
      <c r="D156" s="53" t="s">
        <v>72</v>
      </c>
      <c r="E156" s="54">
        <v>88</v>
      </c>
      <c r="F156" s="54"/>
      <c r="G156" s="54"/>
      <c r="H156" s="54"/>
      <c r="I156" s="54">
        <v>28</v>
      </c>
      <c r="J156" s="62">
        <v>6</v>
      </c>
      <c r="K156" s="62">
        <v>2</v>
      </c>
      <c r="L156" s="62">
        <v>4</v>
      </c>
      <c r="M156" s="60">
        <v>24</v>
      </c>
      <c r="N156" s="60" t="s">
        <v>86</v>
      </c>
      <c r="O156" s="76"/>
      <c r="P156" s="61"/>
      <c r="Q156" s="365"/>
      <c r="R156" s="95"/>
      <c r="S156" s="137">
        <f t="shared" si="6"/>
        <v>0</v>
      </c>
    </row>
    <row r="157" spans="1:19" ht="12.75" x14ac:dyDescent="0.25">
      <c r="A157" s="64">
        <v>75</v>
      </c>
      <c r="B157" s="65">
        <v>132</v>
      </c>
      <c r="C157" s="66" t="s">
        <v>73</v>
      </c>
      <c r="D157" s="67" t="s">
        <v>74</v>
      </c>
      <c r="E157" s="65">
        <v>367</v>
      </c>
      <c r="F157" s="65"/>
      <c r="G157" s="65"/>
      <c r="H157" s="65"/>
      <c r="I157" s="65">
        <v>117</v>
      </c>
      <c r="J157" s="68">
        <v>23</v>
      </c>
      <c r="K157" s="68">
        <v>4</v>
      </c>
      <c r="L157" s="68">
        <v>20</v>
      </c>
      <c r="M157" s="64">
        <v>460</v>
      </c>
      <c r="N157" s="64" t="s">
        <v>87</v>
      </c>
      <c r="O157" s="69" t="s">
        <v>55</v>
      </c>
      <c r="P157" s="75"/>
      <c r="Q157" s="365"/>
      <c r="R157" s="95"/>
      <c r="S157" s="137">
        <f t="shared" si="6"/>
        <v>0</v>
      </c>
    </row>
    <row r="158" spans="1:19" ht="12.75" x14ac:dyDescent="0.25">
      <c r="A158" s="64">
        <v>75</v>
      </c>
      <c r="B158" s="65">
        <v>132</v>
      </c>
      <c r="C158" s="66" t="s">
        <v>73</v>
      </c>
      <c r="D158" s="67" t="s">
        <v>74</v>
      </c>
      <c r="E158" s="65">
        <v>367</v>
      </c>
      <c r="F158" s="65"/>
      <c r="G158" s="65"/>
      <c r="H158" s="65"/>
      <c r="I158" s="65">
        <v>117</v>
      </c>
      <c r="J158" s="68">
        <v>23</v>
      </c>
      <c r="K158" s="68">
        <v>4</v>
      </c>
      <c r="L158" s="68">
        <v>20</v>
      </c>
      <c r="M158" s="64">
        <v>460</v>
      </c>
      <c r="N158" s="64" t="s">
        <v>56</v>
      </c>
      <c r="O158" s="69" t="s">
        <v>57</v>
      </c>
      <c r="P158" s="75"/>
      <c r="Q158" s="365"/>
      <c r="R158" s="95"/>
      <c r="S158" s="137">
        <f t="shared" si="6"/>
        <v>0</v>
      </c>
    </row>
    <row r="159" spans="1:19" ht="12.75" x14ac:dyDescent="0.25">
      <c r="A159" s="64">
        <v>75</v>
      </c>
      <c r="B159" s="65">
        <v>132</v>
      </c>
      <c r="C159" s="66" t="s">
        <v>73</v>
      </c>
      <c r="D159" s="67" t="s">
        <v>74</v>
      </c>
      <c r="E159" s="65">
        <v>367</v>
      </c>
      <c r="F159" s="65"/>
      <c r="G159" s="65"/>
      <c r="H159" s="65"/>
      <c r="I159" s="65">
        <v>117</v>
      </c>
      <c r="J159" s="68">
        <v>23</v>
      </c>
      <c r="K159" s="68">
        <v>4</v>
      </c>
      <c r="L159" s="68">
        <v>20</v>
      </c>
      <c r="M159" s="64">
        <v>460</v>
      </c>
      <c r="N159" s="64" t="s">
        <v>60</v>
      </c>
      <c r="O159" s="69" t="s">
        <v>61</v>
      </c>
      <c r="P159" s="75"/>
      <c r="Q159" s="365"/>
      <c r="R159" s="95"/>
      <c r="S159" s="137">
        <f t="shared" si="6"/>
        <v>0</v>
      </c>
    </row>
    <row r="160" spans="1:19" ht="12.75" x14ac:dyDescent="0.25">
      <c r="A160" s="64">
        <v>75</v>
      </c>
      <c r="B160" s="65">
        <v>132</v>
      </c>
      <c r="C160" s="66" t="s">
        <v>73</v>
      </c>
      <c r="D160" s="67" t="s">
        <v>74</v>
      </c>
      <c r="E160" s="65">
        <v>367</v>
      </c>
      <c r="F160" s="65"/>
      <c r="G160" s="65"/>
      <c r="H160" s="65"/>
      <c r="I160" s="65">
        <v>117</v>
      </c>
      <c r="J160" s="68">
        <v>23</v>
      </c>
      <c r="K160" s="68">
        <v>4</v>
      </c>
      <c r="L160" s="68">
        <v>20</v>
      </c>
      <c r="M160" s="64">
        <v>460</v>
      </c>
      <c r="N160" s="64" t="s">
        <v>53</v>
      </c>
      <c r="O160" s="69" t="s">
        <v>54</v>
      </c>
      <c r="P160" s="75"/>
      <c r="Q160" s="365"/>
      <c r="R160" s="95"/>
      <c r="S160" s="137">
        <f t="shared" si="6"/>
        <v>0</v>
      </c>
    </row>
    <row r="161" spans="1:19" x14ac:dyDescent="0.25">
      <c r="A161" s="316" t="s">
        <v>44</v>
      </c>
      <c r="B161" s="316"/>
      <c r="C161" s="316"/>
      <c r="D161" s="316"/>
      <c r="E161" s="316"/>
      <c r="F161" s="316"/>
      <c r="G161" s="316"/>
      <c r="H161" s="316"/>
      <c r="I161" s="316"/>
      <c r="J161" s="316"/>
      <c r="K161" s="316"/>
      <c r="L161" s="316"/>
      <c r="M161" s="316"/>
      <c r="N161" s="316"/>
      <c r="O161" s="316"/>
      <c r="P161" s="316"/>
      <c r="Q161" s="316"/>
      <c r="R161" s="316"/>
      <c r="S161" s="317"/>
    </row>
    <row r="162" spans="1:19" x14ac:dyDescent="0.25">
      <c r="A162" s="318"/>
      <c r="B162" s="318"/>
      <c r="C162" s="318"/>
      <c r="D162" s="318"/>
      <c r="E162" s="318"/>
      <c r="F162" s="318"/>
      <c r="G162" s="318"/>
      <c r="H162" s="318"/>
      <c r="I162" s="318"/>
      <c r="J162" s="318"/>
      <c r="K162" s="318"/>
      <c r="L162" s="318"/>
      <c r="M162" s="318"/>
      <c r="N162" s="318"/>
      <c r="O162" s="318"/>
      <c r="P162" s="318"/>
      <c r="Q162" s="318"/>
      <c r="R162" s="318"/>
      <c r="S162" s="319"/>
    </row>
    <row r="163" spans="1:19" x14ac:dyDescent="0.25">
      <c r="A163" s="318"/>
      <c r="B163" s="318"/>
      <c r="C163" s="318"/>
      <c r="D163" s="318"/>
      <c r="E163" s="318"/>
      <c r="F163" s="318"/>
      <c r="G163" s="318"/>
      <c r="H163" s="318"/>
      <c r="I163" s="318"/>
      <c r="J163" s="318"/>
      <c r="K163" s="318"/>
      <c r="L163" s="318"/>
      <c r="M163" s="318"/>
      <c r="N163" s="318"/>
      <c r="O163" s="318"/>
      <c r="P163" s="318"/>
      <c r="Q163" s="318"/>
      <c r="R163" s="318"/>
      <c r="S163" s="319"/>
    </row>
    <row r="164" spans="1:19" x14ac:dyDescent="0.25">
      <c r="A164" s="318"/>
      <c r="B164" s="318"/>
      <c r="C164" s="318"/>
      <c r="D164" s="318"/>
      <c r="E164" s="318"/>
      <c r="F164" s="318"/>
      <c r="G164" s="318"/>
      <c r="H164" s="318"/>
      <c r="I164" s="318"/>
      <c r="J164" s="318"/>
      <c r="K164" s="318"/>
      <c r="L164" s="318"/>
      <c r="M164" s="318"/>
      <c r="N164" s="318"/>
      <c r="O164" s="318"/>
      <c r="P164" s="318"/>
      <c r="Q164" s="318"/>
      <c r="R164" s="318"/>
      <c r="S164" s="319"/>
    </row>
    <row r="165" spans="1:19" x14ac:dyDescent="0.25">
      <c r="A165" s="318"/>
      <c r="B165" s="318"/>
      <c r="C165" s="318"/>
      <c r="D165" s="318"/>
      <c r="E165" s="318"/>
      <c r="F165" s="318"/>
      <c r="G165" s="318"/>
      <c r="H165" s="318"/>
      <c r="I165" s="318"/>
      <c r="J165" s="318"/>
      <c r="K165" s="318"/>
      <c r="L165" s="318"/>
      <c r="M165" s="318"/>
      <c r="N165" s="318"/>
      <c r="O165" s="318"/>
      <c r="P165" s="318"/>
      <c r="Q165" s="318"/>
      <c r="R165" s="318"/>
      <c r="S165" s="319"/>
    </row>
    <row r="166" spans="1:19" x14ac:dyDescent="0.25">
      <c r="A166" s="320"/>
      <c r="B166" s="320"/>
      <c r="C166" s="320"/>
      <c r="D166" s="320"/>
      <c r="E166" s="320"/>
      <c r="F166" s="320"/>
      <c r="G166" s="320"/>
      <c r="H166" s="320"/>
      <c r="I166" s="320"/>
      <c r="J166" s="320"/>
      <c r="K166" s="320"/>
      <c r="L166" s="320"/>
      <c r="M166" s="320"/>
      <c r="N166" s="320"/>
      <c r="O166" s="320"/>
      <c r="P166" s="320"/>
      <c r="Q166" s="320"/>
      <c r="R166" s="320"/>
      <c r="S166" s="321"/>
    </row>
    <row r="167" spans="1:19" ht="15" customHeight="1" x14ac:dyDescent="0.25">
      <c r="A167" s="322" t="s">
        <v>21</v>
      </c>
      <c r="B167" s="323"/>
      <c r="C167" s="323"/>
      <c r="D167" s="323"/>
      <c r="E167" s="323"/>
      <c r="F167" s="52"/>
      <c r="G167" s="52"/>
      <c r="H167" s="52"/>
      <c r="I167" s="51"/>
      <c r="J167" s="51"/>
      <c r="K167" s="51"/>
      <c r="L167" s="51"/>
      <c r="M167" s="51"/>
      <c r="N167" s="51"/>
      <c r="O167" s="51"/>
      <c r="P167" s="51"/>
      <c r="Q167" s="100">
        <f>SUM(Q8:Q160)</f>
        <v>0</v>
      </c>
      <c r="R167" s="139">
        <f>SUM(R8:R160)</f>
        <v>0</v>
      </c>
      <c r="S167" s="138">
        <f>SUM(S8:S160)</f>
        <v>0</v>
      </c>
    </row>
    <row r="168" spans="1:19" ht="15.75" x14ac:dyDescent="0.25">
      <c r="A168" s="314"/>
      <c r="B168" s="315"/>
      <c r="C168" s="315"/>
      <c r="D168" s="315"/>
      <c r="E168" s="315"/>
      <c r="R168" s="252" t="s">
        <v>141</v>
      </c>
      <c r="S168" s="253" t="s">
        <v>140</v>
      </c>
    </row>
    <row r="169" spans="1:19" ht="15.75" x14ac:dyDescent="0.25">
      <c r="A169" s="311" t="s">
        <v>113</v>
      </c>
      <c r="B169" s="312"/>
      <c r="C169" s="312"/>
      <c r="D169" s="312"/>
      <c r="E169" s="312"/>
      <c r="F169" s="312"/>
      <c r="G169" s="312"/>
      <c r="H169" s="312"/>
      <c r="I169" s="312"/>
      <c r="J169" s="312"/>
      <c r="K169" s="312"/>
      <c r="L169" s="312"/>
      <c r="M169" s="312"/>
      <c r="N169" s="312"/>
      <c r="O169" s="312"/>
      <c r="P169" s="312"/>
      <c r="Q169" s="254">
        <f>Q167</f>
        <v>0</v>
      </c>
      <c r="R169" s="313">
        <f>R167+S167</f>
        <v>0</v>
      </c>
      <c r="S169" s="313"/>
    </row>
    <row r="170" spans="1:19" x14ac:dyDescent="0.25">
      <c r="R170" s="304" t="s">
        <v>143</v>
      </c>
      <c r="S170" s="304"/>
    </row>
  </sheetData>
  <sheetProtection algorithmName="SHA-512" hashValue="NLmlFEALOqG1fA1L6/hqA3mfkpTJzNZ8dDdmqlUnkm26hF19KgcOK6asATnAe+JlFQk2G02pCBuST1qZwjBn3Q==" saltValue="oLuZDAmB6qiHuEEKVMSpaw==" spinCount="100000" sheet="1" objects="1" scenarios="1" selectLockedCells="1"/>
  <autoFilter ref="A7:S167"/>
  <mergeCells count="11">
    <mergeCell ref="R170:S170"/>
    <mergeCell ref="B1:S1"/>
    <mergeCell ref="B3:H3"/>
    <mergeCell ref="B4:D4"/>
    <mergeCell ref="B5:D5"/>
    <mergeCell ref="I2:S6"/>
    <mergeCell ref="A169:P169"/>
    <mergeCell ref="R169:S169"/>
    <mergeCell ref="A168:E168"/>
    <mergeCell ref="A161:S166"/>
    <mergeCell ref="A167:E167"/>
  </mergeCells>
  <pageMargins left="0.23622047244094491" right="0.23622047244094491" top="0.74803149606299213" bottom="0.74803149606299213" header="0.31496062992125984" footer="0.31496062992125984"/>
  <pageSetup paperSize="9" scale="50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59999389629810485"/>
    <pageSetUpPr fitToPage="1"/>
  </sheetPr>
  <dimension ref="A1:G19"/>
  <sheetViews>
    <sheetView view="pageBreakPreview" zoomScaleNormal="70" zoomScaleSheetLayoutView="100" workbookViewId="0">
      <selection activeCell="E9" sqref="E9"/>
    </sheetView>
  </sheetViews>
  <sheetFormatPr defaultColWidth="9.140625" defaultRowHeight="12" x14ac:dyDescent="0.2"/>
  <cols>
    <col min="1" max="1" width="4.140625" style="26" customWidth="1"/>
    <col min="2" max="2" width="15.42578125" style="26" customWidth="1"/>
    <col min="3" max="3" width="18.28515625" style="26" customWidth="1"/>
    <col min="4" max="4" width="21.28515625" style="26" customWidth="1"/>
    <col min="5" max="5" width="25.7109375" style="29" customWidth="1"/>
    <col min="6" max="6" width="8.7109375" style="26" customWidth="1"/>
    <col min="7" max="7" width="30.85546875" style="26" customWidth="1"/>
    <col min="8" max="16384" width="9.140625" style="26"/>
  </cols>
  <sheetData>
    <row r="1" spans="1:7" ht="15" x14ac:dyDescent="0.2">
      <c r="A1" s="25"/>
      <c r="B1" s="9" t="s">
        <v>66</v>
      </c>
      <c r="E1" s="27"/>
    </row>
    <row r="2" spans="1:7" ht="15" x14ac:dyDescent="0.2">
      <c r="A2" s="6"/>
      <c r="B2" s="7"/>
    </row>
    <row r="3" spans="1:7" ht="12.75" x14ac:dyDescent="0.2">
      <c r="A3" s="5"/>
      <c r="B3" s="6" t="s">
        <v>98</v>
      </c>
    </row>
    <row r="4" spans="1:7" ht="15" x14ac:dyDescent="0.2">
      <c r="A4" s="7"/>
      <c r="B4" s="7" t="s">
        <v>99</v>
      </c>
    </row>
    <row r="5" spans="1:7" ht="15" x14ac:dyDescent="0.2">
      <c r="A5" s="7"/>
      <c r="B5" s="7" t="s">
        <v>28</v>
      </c>
    </row>
    <row r="6" spans="1:7" s="90" customFormat="1" ht="31.5" x14ac:dyDescent="0.25">
      <c r="A6" s="88" t="s">
        <v>33</v>
      </c>
      <c r="B6" s="88" t="s">
        <v>18</v>
      </c>
      <c r="C6" s="88" t="s">
        <v>19</v>
      </c>
      <c r="D6" s="88" t="s">
        <v>30</v>
      </c>
      <c r="E6" s="231" t="s">
        <v>31</v>
      </c>
      <c r="F6" s="89" t="s">
        <v>20</v>
      </c>
      <c r="G6" s="89" t="s">
        <v>144</v>
      </c>
    </row>
    <row r="7" spans="1:7" s="49" customFormat="1" ht="15" x14ac:dyDescent="0.25">
      <c r="A7" s="92">
        <v>1</v>
      </c>
      <c r="B7" s="83" t="s">
        <v>89</v>
      </c>
      <c r="C7" s="84" t="s">
        <v>52</v>
      </c>
      <c r="D7" s="83" t="s">
        <v>90</v>
      </c>
      <c r="E7" s="232"/>
      <c r="F7" s="93">
        <v>9</v>
      </c>
      <c r="G7" s="226">
        <f>E7*F7</f>
        <v>0</v>
      </c>
    </row>
    <row r="8" spans="1:7" s="49" customFormat="1" ht="15" x14ac:dyDescent="0.25">
      <c r="A8" s="85">
        <v>2</v>
      </c>
      <c r="B8" s="83" t="s">
        <v>91</v>
      </c>
      <c r="C8" s="84" t="s">
        <v>50</v>
      </c>
      <c r="D8" s="83" t="s">
        <v>90</v>
      </c>
      <c r="E8" s="232"/>
      <c r="F8" s="93">
        <v>9</v>
      </c>
      <c r="G8" s="226">
        <f t="shared" ref="G8:G12" si="0">E8*F8</f>
        <v>0</v>
      </c>
    </row>
    <row r="9" spans="1:7" s="49" customFormat="1" ht="15" x14ac:dyDescent="0.25">
      <c r="A9" s="85">
        <v>3</v>
      </c>
      <c r="B9" s="83" t="s">
        <v>11</v>
      </c>
      <c r="C9" s="84" t="s">
        <v>12</v>
      </c>
      <c r="D9" s="83" t="s">
        <v>90</v>
      </c>
      <c r="E9" s="232"/>
      <c r="F9" s="93">
        <v>17</v>
      </c>
      <c r="G9" s="226">
        <f t="shared" si="0"/>
        <v>0</v>
      </c>
    </row>
    <row r="10" spans="1:7" s="49" customFormat="1" ht="15" x14ac:dyDescent="0.25">
      <c r="A10" s="85">
        <v>4</v>
      </c>
      <c r="B10" s="83" t="s">
        <v>38</v>
      </c>
      <c r="C10" s="84" t="s">
        <v>39</v>
      </c>
      <c r="D10" s="83" t="s">
        <v>90</v>
      </c>
      <c r="E10" s="232"/>
      <c r="F10" s="93">
        <v>17</v>
      </c>
      <c r="G10" s="226">
        <f t="shared" si="0"/>
        <v>0</v>
      </c>
    </row>
    <row r="11" spans="1:7" s="49" customFormat="1" ht="15" x14ac:dyDescent="0.25">
      <c r="A11" s="85">
        <v>5</v>
      </c>
      <c r="B11" s="83" t="s">
        <v>40</v>
      </c>
      <c r="C11" s="84" t="s">
        <v>41</v>
      </c>
      <c r="D11" s="83" t="s">
        <v>90</v>
      </c>
      <c r="E11" s="232"/>
      <c r="F11" s="93">
        <v>17</v>
      </c>
      <c r="G11" s="226">
        <f t="shared" si="0"/>
        <v>0</v>
      </c>
    </row>
    <row r="12" spans="1:7" s="49" customFormat="1" ht="15" x14ac:dyDescent="0.25">
      <c r="A12" s="85">
        <v>6</v>
      </c>
      <c r="B12" s="87" t="s">
        <v>36</v>
      </c>
      <c r="C12" s="86" t="s">
        <v>37</v>
      </c>
      <c r="D12" s="83" t="s">
        <v>90</v>
      </c>
      <c r="E12" s="232"/>
      <c r="F12" s="93">
        <v>17</v>
      </c>
      <c r="G12" s="226">
        <f t="shared" si="0"/>
        <v>0</v>
      </c>
    </row>
    <row r="13" spans="1:7" ht="12" customHeight="1" x14ac:dyDescent="0.2">
      <c r="A13" s="324" t="s">
        <v>32</v>
      </c>
      <c r="B13" s="324"/>
      <c r="C13" s="324"/>
      <c r="D13" s="324"/>
      <c r="E13" s="324"/>
      <c r="F13" s="324"/>
      <c r="G13" s="324"/>
    </row>
    <row r="14" spans="1:7" ht="12" customHeight="1" x14ac:dyDescent="0.2">
      <c r="A14" s="324"/>
      <c r="B14" s="324"/>
      <c r="C14" s="324"/>
      <c r="D14" s="324"/>
      <c r="E14" s="324"/>
      <c r="F14" s="324"/>
      <c r="G14" s="324"/>
    </row>
    <row r="15" spans="1:7" x14ac:dyDescent="0.2">
      <c r="A15" s="324"/>
      <c r="B15" s="324"/>
      <c r="C15" s="324"/>
      <c r="D15" s="324"/>
      <c r="E15" s="324"/>
      <c r="F15" s="324"/>
      <c r="G15" s="324"/>
    </row>
    <row r="16" spans="1:7" x14ac:dyDescent="0.2">
      <c r="A16" s="324"/>
      <c r="B16" s="324"/>
      <c r="C16" s="324"/>
      <c r="D16" s="324"/>
      <c r="E16" s="324"/>
      <c r="F16" s="324"/>
      <c r="G16" s="324"/>
    </row>
    <row r="17" spans="1:7" x14ac:dyDescent="0.2">
      <c r="A17" s="324"/>
      <c r="B17" s="324"/>
      <c r="C17" s="324"/>
      <c r="D17" s="324"/>
      <c r="E17" s="324"/>
      <c r="F17" s="324"/>
      <c r="G17" s="324"/>
    </row>
    <row r="18" spans="1:7" s="91" customFormat="1" ht="15.75" x14ac:dyDescent="0.25">
      <c r="A18" s="325" t="s">
        <v>21</v>
      </c>
      <c r="B18" s="326"/>
      <c r="C18" s="326"/>
      <c r="D18" s="326"/>
      <c r="E18" s="327"/>
      <c r="F18" s="261">
        <f>SUM(F7:F12)</f>
        <v>86</v>
      </c>
      <c r="G18" s="262">
        <f>SUM(G7:G12)</f>
        <v>0</v>
      </c>
    </row>
    <row r="19" spans="1:7" x14ac:dyDescent="0.2">
      <c r="G19" s="250" t="s">
        <v>140</v>
      </c>
    </row>
  </sheetData>
  <sheetProtection algorithmName="SHA-512" hashValue="gEC6+uzk5tBmfHwXOpyFQJjZ6e7HGuGOdRWjEQwRx2gK5OSRZEF9qBOe3Q6A0CclBW5pXCzXQaTnGzggBRwBmA==" saltValue="otnzhUZ3hn0NjEMtk5Fgxg==" spinCount="100000" sheet="1" objects="1" scenarios="1" selectLockedCells="1"/>
  <autoFilter ref="A6:E16"/>
  <mergeCells count="2">
    <mergeCell ref="A13:G17"/>
    <mergeCell ref="A18:E18"/>
  </mergeCells>
  <printOptions horizontalCentered="1"/>
  <pageMargins left="0.25" right="0.25" top="0.75" bottom="0.75" header="0.3" footer="0.3"/>
  <pageSetup paperSize="9" scale="79" orientation="portrait" r:id="rId1"/>
  <headerFooter>
    <oddFooter>&amp;C&amp;P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59999389629810485"/>
    <pageSetUpPr fitToPage="1"/>
  </sheetPr>
  <dimension ref="A1:F30"/>
  <sheetViews>
    <sheetView view="pageBreakPreview" zoomScaleNormal="70" zoomScaleSheetLayoutView="100" workbookViewId="0">
      <selection activeCell="C8" sqref="C8:C9"/>
    </sheetView>
  </sheetViews>
  <sheetFormatPr defaultColWidth="9.140625" defaultRowHeight="12" x14ac:dyDescent="0.2"/>
  <cols>
    <col min="1" max="1" width="6" style="26" customWidth="1"/>
    <col min="2" max="2" width="29.28515625" style="26" customWidth="1"/>
    <col min="3" max="3" width="25.7109375" style="29" customWidth="1"/>
    <col min="4" max="4" width="7.5703125" style="28" customWidth="1"/>
    <col min="5" max="6" width="25.7109375" style="26" customWidth="1"/>
    <col min="7" max="16384" width="9.140625" style="26"/>
  </cols>
  <sheetData>
    <row r="1" spans="1:6" ht="15" x14ac:dyDescent="0.2">
      <c r="A1" s="25"/>
      <c r="B1" s="50" t="s">
        <v>65</v>
      </c>
      <c r="C1" s="27"/>
    </row>
    <row r="2" spans="1:6" ht="15" x14ac:dyDescent="0.2">
      <c r="A2" s="6"/>
      <c r="B2" s="7"/>
    </row>
    <row r="3" spans="1:6" ht="12.75" x14ac:dyDescent="0.2">
      <c r="A3" s="5"/>
      <c r="B3" s="6" t="s">
        <v>98</v>
      </c>
    </row>
    <row r="4" spans="1:6" ht="15" x14ac:dyDescent="0.2">
      <c r="A4" s="7"/>
      <c r="B4" s="7" t="s">
        <v>99</v>
      </c>
    </row>
    <row r="5" spans="1:6" ht="15" x14ac:dyDescent="0.2">
      <c r="A5" s="7"/>
      <c r="B5" s="7" t="s">
        <v>29</v>
      </c>
    </row>
    <row r="6" spans="1:6" s="30" customFormat="1" x14ac:dyDescent="0.2">
      <c r="A6" s="38" t="s">
        <v>22</v>
      </c>
      <c r="B6" s="38" t="s">
        <v>23</v>
      </c>
      <c r="C6" s="233" t="s">
        <v>24</v>
      </c>
      <c r="D6" s="39" t="s">
        <v>20</v>
      </c>
      <c r="E6" s="235" t="s">
        <v>25</v>
      </c>
      <c r="F6" s="235" t="s">
        <v>26</v>
      </c>
    </row>
    <row r="7" spans="1:6" s="30" customFormat="1" x14ac:dyDescent="0.2">
      <c r="A7" s="40"/>
      <c r="B7" s="41"/>
      <c r="C7" s="42"/>
      <c r="D7" s="43"/>
      <c r="E7" s="43"/>
      <c r="F7" s="44"/>
    </row>
    <row r="8" spans="1:6" s="31" customFormat="1" ht="15.75" x14ac:dyDescent="0.25">
      <c r="A8" s="101">
        <v>1</v>
      </c>
      <c r="B8" s="102" t="s">
        <v>92</v>
      </c>
      <c r="C8" s="278"/>
      <c r="D8" s="103">
        <v>86</v>
      </c>
      <c r="E8" s="228">
        <f>C8*D8</f>
        <v>0</v>
      </c>
      <c r="F8" s="104"/>
    </row>
    <row r="9" spans="1:6" s="31" customFormat="1" ht="15.75" x14ac:dyDescent="0.25">
      <c r="A9" s="101">
        <v>2</v>
      </c>
      <c r="B9" s="102" t="s">
        <v>92</v>
      </c>
      <c r="C9" s="278"/>
      <c r="D9" s="103">
        <v>86</v>
      </c>
      <c r="E9" s="104"/>
      <c r="F9" s="228">
        <f>D9*C9</f>
        <v>0</v>
      </c>
    </row>
    <row r="10" spans="1:6" x14ac:dyDescent="0.2">
      <c r="A10" s="18"/>
      <c r="B10" s="328" t="s">
        <v>27</v>
      </c>
      <c r="C10" s="328"/>
      <c r="D10" s="328"/>
      <c r="E10" s="328"/>
      <c r="F10" s="328"/>
    </row>
    <row r="11" spans="1:6" ht="12" customHeight="1" x14ac:dyDescent="0.2">
      <c r="A11" s="18"/>
      <c r="B11" s="328"/>
      <c r="C11" s="328"/>
      <c r="D11" s="328"/>
      <c r="E11" s="328"/>
      <c r="F11" s="328"/>
    </row>
    <row r="12" spans="1:6" x14ac:dyDescent="0.2">
      <c r="A12" s="18"/>
      <c r="B12" s="328"/>
      <c r="C12" s="328"/>
      <c r="D12" s="328"/>
      <c r="E12" s="328"/>
      <c r="F12" s="328"/>
    </row>
    <row r="13" spans="1:6" x14ac:dyDescent="0.2">
      <c r="A13" s="18"/>
      <c r="B13" s="328"/>
      <c r="C13" s="328"/>
      <c r="D13" s="328"/>
      <c r="E13" s="328"/>
      <c r="F13" s="328"/>
    </row>
    <row r="14" spans="1:6" x14ac:dyDescent="0.2">
      <c r="A14" s="18"/>
      <c r="B14" s="328"/>
      <c r="C14" s="328"/>
      <c r="D14" s="328"/>
      <c r="E14" s="328"/>
      <c r="F14" s="328"/>
    </row>
    <row r="15" spans="1:6" x14ac:dyDescent="0.2">
      <c r="A15" s="33"/>
      <c r="B15" s="34"/>
      <c r="C15" s="35"/>
      <c r="D15" s="35"/>
      <c r="E15" s="34"/>
      <c r="F15" s="34"/>
    </row>
    <row r="16" spans="1:6" s="37" customFormat="1" ht="15" x14ac:dyDescent="0.25">
      <c r="A16" s="329" t="s">
        <v>21</v>
      </c>
      <c r="B16" s="330"/>
      <c r="C16" s="45"/>
      <c r="D16" s="45"/>
      <c r="E16" s="229">
        <f>SUM(E8:E9)</f>
        <v>0</v>
      </c>
      <c r="F16" s="229">
        <f>SUM(F8:F9)</f>
        <v>0</v>
      </c>
    </row>
    <row r="17" spans="1:6" s="151" customFormat="1" ht="15" x14ac:dyDescent="0.25">
      <c r="A17" s="331"/>
      <c r="B17" s="332"/>
      <c r="D17" s="277">
        <f>D8</f>
        <v>86</v>
      </c>
    </row>
    <row r="18" spans="1:6" ht="15" x14ac:dyDescent="0.25">
      <c r="A18" s="329" t="s">
        <v>114</v>
      </c>
      <c r="B18" s="330"/>
      <c r="C18" s="153"/>
      <c r="D18" s="276"/>
      <c r="E18" s="333">
        <f>E16+F16</f>
        <v>0</v>
      </c>
      <c r="F18" s="334"/>
    </row>
    <row r="19" spans="1:6" x14ac:dyDescent="0.2">
      <c r="C19" s="26"/>
      <c r="D19" s="29"/>
      <c r="F19" s="250" t="s">
        <v>140</v>
      </c>
    </row>
    <row r="20" spans="1:6" x14ac:dyDescent="0.2">
      <c r="C20" s="26"/>
      <c r="D20" s="29"/>
    </row>
    <row r="21" spans="1:6" x14ac:dyDescent="0.2">
      <c r="C21" s="26"/>
      <c r="D21" s="29"/>
    </row>
    <row r="22" spans="1:6" x14ac:dyDescent="0.2">
      <c r="C22" s="26"/>
      <c r="D22" s="29"/>
    </row>
    <row r="23" spans="1:6" x14ac:dyDescent="0.2">
      <c r="C23" s="26"/>
      <c r="D23" s="29"/>
      <c r="F23" s="46"/>
    </row>
    <row r="24" spans="1:6" x14ac:dyDescent="0.2">
      <c r="C24" s="26"/>
      <c r="D24" s="29"/>
    </row>
    <row r="25" spans="1:6" x14ac:dyDescent="0.2">
      <c r="C25" s="26"/>
      <c r="D25" s="29"/>
    </row>
    <row r="26" spans="1:6" x14ac:dyDescent="0.2">
      <c r="C26" s="26"/>
      <c r="D26" s="29"/>
    </row>
    <row r="27" spans="1:6" x14ac:dyDescent="0.2">
      <c r="C27" s="26"/>
      <c r="D27" s="29"/>
    </row>
    <row r="28" spans="1:6" x14ac:dyDescent="0.2">
      <c r="C28" s="26"/>
      <c r="D28" s="29"/>
    </row>
    <row r="29" spans="1:6" x14ac:dyDescent="0.2">
      <c r="C29" s="26"/>
      <c r="D29" s="29"/>
    </row>
    <row r="30" spans="1:6" x14ac:dyDescent="0.2">
      <c r="C30" s="26"/>
      <c r="D30" s="29"/>
    </row>
  </sheetData>
  <sheetProtection algorithmName="SHA-512" hashValue="AdZC0hxBwODuSXTIzzOTMGobH/HK6aCHHMF0yQP7YpWLCGdCLnMjN4C5FTo3Zuq1Y3k9TpaMMlz28rKQSnrjOA==" saltValue="ZK68LNWCx7GKGg0elIl2xQ==" spinCount="100000" sheet="1" objects="1" scenarios="1" selectLockedCells="1"/>
  <autoFilter ref="A6:D13"/>
  <mergeCells count="5">
    <mergeCell ref="B10:F14"/>
    <mergeCell ref="A16:B16"/>
    <mergeCell ref="A17:B17"/>
    <mergeCell ref="A18:B18"/>
    <mergeCell ref="E18:F18"/>
  </mergeCells>
  <printOptions horizontalCentered="1"/>
  <pageMargins left="0.7" right="0.7" top="0.75" bottom="0.75" header="0.3" footer="0.3"/>
  <pageSetup paperSize="9" scale="72" orientation="portrait" r:id="rId1"/>
  <headerFooter>
    <oddFooter>&amp;C&amp;P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59999389629810485"/>
  </sheetPr>
  <dimension ref="A1:J30"/>
  <sheetViews>
    <sheetView view="pageBreakPreview" zoomScale="120" zoomScaleNormal="100" zoomScaleSheetLayoutView="120" workbookViewId="0">
      <selection activeCell="C8" sqref="C8"/>
    </sheetView>
  </sheetViews>
  <sheetFormatPr defaultColWidth="9.140625" defaultRowHeight="12" x14ac:dyDescent="0.2"/>
  <cols>
    <col min="1" max="1" width="6" style="26" customWidth="1"/>
    <col min="2" max="2" width="35.7109375" style="26" customWidth="1"/>
    <col min="3" max="3" width="25.7109375" style="29" customWidth="1"/>
    <col min="4" max="4" width="7.5703125" style="28" customWidth="1"/>
    <col min="5" max="5" width="14.140625" style="26" customWidth="1"/>
    <col min="6" max="6" width="14" style="26" customWidth="1"/>
    <col min="7" max="16384" width="9.140625" style="26"/>
  </cols>
  <sheetData>
    <row r="1" spans="1:10" ht="12.75" x14ac:dyDescent="0.2">
      <c r="A1" s="25"/>
      <c r="B1" s="99" t="s">
        <v>65</v>
      </c>
      <c r="C1" s="27"/>
    </row>
    <row r="2" spans="1:10" ht="15" x14ac:dyDescent="0.2">
      <c r="A2" s="6"/>
      <c r="B2" s="96"/>
    </row>
    <row r="3" spans="1:10" ht="12.75" x14ac:dyDescent="0.2">
      <c r="A3" s="5"/>
      <c r="B3" s="6" t="s">
        <v>98</v>
      </c>
    </row>
    <row r="4" spans="1:10" ht="15" x14ac:dyDescent="0.2">
      <c r="A4" s="96"/>
      <c r="B4" s="96" t="s">
        <v>99</v>
      </c>
    </row>
    <row r="5" spans="1:10" ht="15" x14ac:dyDescent="0.2">
      <c r="A5" s="96"/>
      <c r="B5" s="96" t="s">
        <v>93</v>
      </c>
    </row>
    <row r="6" spans="1:10" s="30" customFormat="1" x14ac:dyDescent="0.2">
      <c r="A6" s="38" t="s">
        <v>22</v>
      </c>
      <c r="B6" s="38" t="s">
        <v>23</v>
      </c>
      <c r="C6" s="233" t="s">
        <v>24</v>
      </c>
      <c r="D6" s="39" t="s">
        <v>20</v>
      </c>
      <c r="E6" s="338" t="s">
        <v>94</v>
      </c>
      <c r="F6" s="339"/>
    </row>
    <row r="7" spans="1:10" s="30" customFormat="1" x14ac:dyDescent="0.2">
      <c r="A7" s="40"/>
      <c r="B7" s="41"/>
      <c r="C7" s="42"/>
      <c r="D7" s="43"/>
      <c r="E7" s="43"/>
      <c r="F7" s="44"/>
    </row>
    <row r="8" spans="1:10" s="31" customFormat="1" ht="15.75" x14ac:dyDescent="0.25">
      <c r="A8" s="101">
        <v>1</v>
      </c>
      <c r="B8" s="102" t="s">
        <v>92</v>
      </c>
      <c r="C8" s="234"/>
      <c r="D8" s="103">
        <v>86</v>
      </c>
      <c r="E8" s="340">
        <f>C8*D8</f>
        <v>0</v>
      </c>
      <c r="F8" s="340"/>
    </row>
    <row r="9" spans="1:10" s="31" customFormat="1" ht="15.75" x14ac:dyDescent="0.25">
      <c r="A9" s="101"/>
      <c r="B9" s="102"/>
      <c r="C9" s="105"/>
      <c r="D9" s="103"/>
      <c r="E9" s="341"/>
      <c r="F9" s="341"/>
    </row>
    <row r="10" spans="1:10" x14ac:dyDescent="0.2">
      <c r="A10" s="32"/>
      <c r="B10" s="337" t="s">
        <v>95</v>
      </c>
      <c r="C10" s="337"/>
      <c r="D10" s="337"/>
      <c r="E10" s="337"/>
      <c r="F10" s="337"/>
    </row>
    <row r="11" spans="1:10" ht="12" customHeight="1" x14ac:dyDescent="0.2">
      <c r="A11" s="18"/>
      <c r="B11" s="328"/>
      <c r="C11" s="328"/>
      <c r="D11" s="328"/>
      <c r="E11" s="328"/>
      <c r="F11" s="328"/>
    </row>
    <row r="12" spans="1:10" x14ac:dyDescent="0.2">
      <c r="A12" s="18"/>
      <c r="B12" s="328"/>
      <c r="C12" s="328"/>
      <c r="D12" s="328"/>
      <c r="E12" s="328"/>
      <c r="F12" s="328"/>
    </row>
    <row r="13" spans="1:10" x14ac:dyDescent="0.2">
      <c r="A13" s="18"/>
      <c r="B13" s="328"/>
      <c r="C13" s="328"/>
      <c r="D13" s="328"/>
      <c r="E13" s="328"/>
      <c r="F13" s="328"/>
    </row>
    <row r="14" spans="1:10" x14ac:dyDescent="0.2">
      <c r="A14" s="18"/>
      <c r="B14" s="328"/>
      <c r="C14" s="328"/>
      <c r="D14" s="328"/>
      <c r="E14" s="328"/>
      <c r="F14" s="328"/>
    </row>
    <row r="15" spans="1:10" x14ac:dyDescent="0.2">
      <c r="A15" s="33"/>
      <c r="B15" s="34"/>
      <c r="C15" s="35"/>
      <c r="D15" s="35"/>
      <c r="E15" s="34"/>
      <c r="F15" s="34"/>
      <c r="J15" s="236"/>
    </row>
    <row r="16" spans="1:10" s="37" customFormat="1" ht="15" x14ac:dyDescent="0.25">
      <c r="A16" s="97" t="s">
        <v>21</v>
      </c>
      <c r="B16" s="98"/>
      <c r="C16" s="98"/>
      <c r="D16" s="98"/>
      <c r="E16" s="336">
        <f>SUM(E8:F9)</f>
        <v>0</v>
      </c>
      <c r="F16" s="336"/>
    </row>
    <row r="17" spans="4:6" s="26" customFormat="1" ht="15" customHeight="1" x14ac:dyDescent="0.2">
      <c r="D17" s="29"/>
      <c r="E17" s="335" t="s">
        <v>141</v>
      </c>
      <c r="F17" s="335"/>
    </row>
    <row r="18" spans="4:6" s="26" customFormat="1" x14ac:dyDescent="0.2">
      <c r="D18" s="29"/>
    </row>
    <row r="19" spans="4:6" s="26" customFormat="1" x14ac:dyDescent="0.2">
      <c r="D19" s="29"/>
    </row>
    <row r="20" spans="4:6" s="26" customFormat="1" x14ac:dyDescent="0.2">
      <c r="D20" s="29"/>
    </row>
    <row r="21" spans="4:6" s="26" customFormat="1" x14ac:dyDescent="0.2">
      <c r="D21" s="29"/>
    </row>
    <row r="22" spans="4:6" s="26" customFormat="1" x14ac:dyDescent="0.2">
      <c r="D22" s="29"/>
    </row>
    <row r="23" spans="4:6" s="26" customFormat="1" x14ac:dyDescent="0.2">
      <c r="D23" s="29"/>
      <c r="F23" s="46"/>
    </row>
    <row r="24" spans="4:6" s="26" customFormat="1" x14ac:dyDescent="0.2">
      <c r="D24" s="29"/>
    </row>
    <row r="25" spans="4:6" s="26" customFormat="1" x14ac:dyDescent="0.2">
      <c r="D25" s="29"/>
    </row>
    <row r="26" spans="4:6" s="26" customFormat="1" x14ac:dyDescent="0.2">
      <c r="D26" s="29"/>
    </row>
    <row r="27" spans="4:6" s="26" customFormat="1" x14ac:dyDescent="0.2">
      <c r="D27" s="29"/>
    </row>
    <row r="28" spans="4:6" s="26" customFormat="1" x14ac:dyDescent="0.2">
      <c r="D28" s="29"/>
    </row>
    <row r="29" spans="4:6" s="26" customFormat="1" x14ac:dyDescent="0.2">
      <c r="D29" s="29"/>
    </row>
    <row r="30" spans="4:6" s="26" customFormat="1" x14ac:dyDescent="0.2">
      <c r="D30" s="29"/>
    </row>
  </sheetData>
  <sheetProtection algorithmName="SHA-512" hashValue="GZ5OP9C/YFKsAkd0XWo5o06ddDgMi0tTIDlIICx6OJRfvOLO7F8ySV9NJPG4YASZUBWO8KV3oqMFM5U7w6wTvg==" saltValue="5SaMGpMGuvKefjqDabhCWg==" spinCount="100000" sheet="1" objects="1" scenarios="1" selectLockedCells="1"/>
  <mergeCells count="6">
    <mergeCell ref="E17:F17"/>
    <mergeCell ref="E16:F16"/>
    <mergeCell ref="B10:F14"/>
    <mergeCell ref="E6:F6"/>
    <mergeCell ref="E8:F8"/>
    <mergeCell ref="E9:F9"/>
  </mergeCells>
  <pageMargins left="0.7" right="0.7" top="0.78740157499999996" bottom="0.78740157499999996" header="0.3" footer="0.3"/>
  <pageSetup paperSize="9" scale="84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E40"/>
  <sheetViews>
    <sheetView workbookViewId="0">
      <selection activeCell="G11" sqref="G11"/>
    </sheetView>
  </sheetViews>
  <sheetFormatPr defaultColWidth="9.140625" defaultRowHeight="15" x14ac:dyDescent="0.25"/>
  <cols>
    <col min="1" max="1" width="25.85546875" style="11" customWidth="1"/>
    <col min="2" max="2" width="22.7109375" style="11" customWidth="1"/>
    <col min="3" max="3" width="27.5703125" style="11" customWidth="1"/>
    <col min="4" max="4" width="9.140625" style="11"/>
    <col min="5" max="5" width="12.28515625" style="11" bestFit="1" customWidth="1"/>
    <col min="6" max="16384" width="9.140625" style="11"/>
  </cols>
  <sheetData>
    <row r="1" spans="1:4" x14ac:dyDescent="0.25">
      <c r="A1" s="294" t="s">
        <v>146</v>
      </c>
      <c r="B1" s="295"/>
      <c r="C1" s="296"/>
    </row>
    <row r="2" spans="1:4" x14ac:dyDescent="0.25">
      <c r="A2" s="297"/>
      <c r="B2" s="298"/>
      <c r="C2" s="299"/>
    </row>
    <row r="3" spans="1:4" x14ac:dyDescent="0.25">
      <c r="A3" s="264" t="s">
        <v>98</v>
      </c>
      <c r="B3" s="265"/>
      <c r="C3" s="266"/>
    </row>
    <row r="4" spans="1:4" x14ac:dyDescent="0.25">
      <c r="A4" s="267" t="s">
        <v>99</v>
      </c>
      <c r="B4" s="265"/>
      <c r="C4" s="266"/>
    </row>
    <row r="5" spans="1:4" x14ac:dyDescent="0.25">
      <c r="A5" s="268"/>
      <c r="B5" s="265"/>
      <c r="C5" s="266"/>
    </row>
    <row r="6" spans="1:4" x14ac:dyDescent="0.25">
      <c r="A6" s="269"/>
      <c r="B6" s="270"/>
      <c r="C6" s="271"/>
    </row>
    <row r="7" spans="1:4" x14ac:dyDescent="0.25">
      <c r="A7" s="279" t="s">
        <v>145</v>
      </c>
      <c r="B7" s="280"/>
      <c r="C7" s="281"/>
    </row>
    <row r="8" spans="1:4" x14ac:dyDescent="0.25">
      <c r="A8" s="282"/>
      <c r="B8" s="283"/>
      <c r="C8" s="284"/>
    </row>
    <row r="9" spans="1:4" x14ac:dyDescent="0.25">
      <c r="A9" s="12"/>
      <c r="B9" s="13"/>
      <c r="C9" s="14"/>
    </row>
    <row r="10" spans="1:4" x14ac:dyDescent="0.25">
      <c r="A10" s="15" t="s">
        <v>14</v>
      </c>
      <c r="B10" s="16"/>
      <c r="C10" s="17" t="s">
        <v>15</v>
      </c>
    </row>
    <row r="11" spans="1:4" x14ac:dyDescent="0.25">
      <c r="A11" s="12"/>
      <c r="B11" s="13"/>
      <c r="C11" s="14"/>
    </row>
    <row r="12" spans="1:4" x14ac:dyDescent="0.25">
      <c r="A12" s="224" t="s">
        <v>100</v>
      </c>
      <c r="B12" s="225" t="s">
        <v>105</v>
      </c>
      <c r="C12" s="242">
        <f>SO2_26210!O189</f>
        <v>0</v>
      </c>
      <c r="D12" s="251"/>
    </row>
    <row r="13" spans="1:4" x14ac:dyDescent="0.25">
      <c r="A13" s="224" t="s">
        <v>101</v>
      </c>
      <c r="B13" s="225"/>
      <c r="C13" s="263"/>
    </row>
    <row r="14" spans="1:4" x14ac:dyDescent="0.25">
      <c r="A14" s="115" t="s">
        <v>102</v>
      </c>
      <c r="B14" s="118" t="s">
        <v>105</v>
      </c>
      <c r="C14" s="119">
        <f>SO2_26210!P187</f>
        <v>0</v>
      </c>
    </row>
    <row r="15" spans="1:4" x14ac:dyDescent="0.25">
      <c r="A15" s="116" t="s">
        <v>103</v>
      </c>
      <c r="B15" s="108" t="s">
        <v>105</v>
      </c>
      <c r="C15" s="109">
        <f>SO2_26210!O187</f>
        <v>0</v>
      </c>
    </row>
    <row r="16" spans="1:4" x14ac:dyDescent="0.25">
      <c r="A16" s="155"/>
      <c r="B16" s="155"/>
      <c r="C16" s="156"/>
    </row>
    <row r="17" spans="1:5" ht="24" x14ac:dyDescent="0.25">
      <c r="A17" s="117" t="s">
        <v>104</v>
      </c>
      <c r="B17" s="118" t="s">
        <v>105</v>
      </c>
      <c r="C17" s="243">
        <f>SO3_26210!G15</f>
        <v>0</v>
      </c>
    </row>
    <row r="18" spans="1:5" x14ac:dyDescent="0.25">
      <c r="A18" s="241"/>
      <c r="B18" s="155"/>
      <c r="C18" s="156"/>
    </row>
    <row r="19" spans="1:5" ht="24" x14ac:dyDescent="0.25">
      <c r="A19" s="241" t="s">
        <v>142</v>
      </c>
      <c r="B19" s="155" t="s">
        <v>105</v>
      </c>
      <c r="C19" s="242">
        <f>C21+C22</f>
        <v>0</v>
      </c>
      <c r="D19" s="251"/>
    </row>
    <row r="20" spans="1:5" x14ac:dyDescent="0.25">
      <c r="A20" s="244" t="s">
        <v>101</v>
      </c>
      <c r="B20" s="155"/>
      <c r="C20" s="156"/>
    </row>
    <row r="21" spans="1:5" ht="24" x14ac:dyDescent="0.25">
      <c r="A21" s="122" t="s">
        <v>107</v>
      </c>
      <c r="B21" s="120" t="s">
        <v>105</v>
      </c>
      <c r="C21" s="121">
        <f>SO5_26210!E18</f>
        <v>0</v>
      </c>
    </row>
    <row r="22" spans="1:5" ht="24" x14ac:dyDescent="0.25">
      <c r="A22" s="123" t="s">
        <v>108</v>
      </c>
      <c r="B22" s="124" t="s">
        <v>105</v>
      </c>
      <c r="C22" s="125">
        <f>SO6_26210!E16</f>
        <v>0</v>
      </c>
    </row>
    <row r="23" spans="1:5" x14ac:dyDescent="0.25">
      <c r="A23" s="21"/>
      <c r="B23" s="19"/>
      <c r="C23" s="20"/>
    </row>
    <row r="24" spans="1:5" x14ac:dyDescent="0.25">
      <c r="A24" s="22"/>
      <c r="B24" s="13"/>
      <c r="C24" s="23"/>
    </row>
    <row r="25" spans="1:5" x14ac:dyDescent="0.25">
      <c r="A25" s="285" t="s">
        <v>109</v>
      </c>
      <c r="B25" s="130" t="s">
        <v>106</v>
      </c>
      <c r="C25" s="131">
        <f>C14+C17+C21</f>
        <v>0</v>
      </c>
      <c r="E25" s="24"/>
    </row>
    <row r="26" spans="1:5" x14ac:dyDescent="0.25">
      <c r="A26" s="286"/>
      <c r="B26" s="130" t="s">
        <v>42</v>
      </c>
      <c r="C26" s="131">
        <f>C25*0.21</f>
        <v>0</v>
      </c>
      <c r="E26" s="24"/>
    </row>
    <row r="27" spans="1:5" x14ac:dyDescent="0.25">
      <c r="A27" s="287"/>
      <c r="B27" s="130" t="s">
        <v>16</v>
      </c>
      <c r="C27" s="131">
        <f>C25*1.21</f>
        <v>0</v>
      </c>
      <c r="E27" s="24"/>
    </row>
    <row r="29" spans="1:5" x14ac:dyDescent="0.25">
      <c r="A29" s="288" t="s">
        <v>110</v>
      </c>
      <c r="B29" s="128" t="s">
        <v>106</v>
      </c>
      <c r="C29" s="129">
        <f>C15+C22</f>
        <v>0</v>
      </c>
    </row>
    <row r="30" spans="1:5" x14ac:dyDescent="0.25">
      <c r="A30" s="289"/>
      <c r="B30" s="128" t="s">
        <v>42</v>
      </c>
      <c r="C30" s="129">
        <f>C29*0.21</f>
        <v>0</v>
      </c>
    </row>
    <row r="31" spans="1:5" x14ac:dyDescent="0.25">
      <c r="A31" s="290"/>
      <c r="B31" s="128" t="s">
        <v>16</v>
      </c>
      <c r="C31" s="129">
        <f>C29*1.21</f>
        <v>0</v>
      </c>
    </row>
    <row r="33" spans="1:3" x14ac:dyDescent="0.25">
      <c r="A33" s="300" t="s">
        <v>46</v>
      </c>
      <c r="B33" s="126" t="s">
        <v>106</v>
      </c>
      <c r="C33" s="127">
        <f>C25+C29</f>
        <v>0</v>
      </c>
    </row>
    <row r="34" spans="1:3" x14ac:dyDescent="0.25">
      <c r="A34" s="301"/>
      <c r="B34" s="126" t="s">
        <v>42</v>
      </c>
      <c r="C34" s="127">
        <f>C33*0.21</f>
        <v>0</v>
      </c>
    </row>
    <row r="35" spans="1:3" x14ac:dyDescent="0.25">
      <c r="A35" s="302"/>
      <c r="B35" s="126" t="s">
        <v>16</v>
      </c>
      <c r="C35" s="127">
        <f>C33*1.21</f>
        <v>0</v>
      </c>
    </row>
    <row r="37" spans="1:3" x14ac:dyDescent="0.25">
      <c r="A37" s="133" t="s">
        <v>17</v>
      </c>
    </row>
    <row r="38" spans="1:3" x14ac:dyDescent="0.25">
      <c r="A38" s="222"/>
    </row>
    <row r="39" spans="1:3" x14ac:dyDescent="0.25">
      <c r="A39" s="134" t="s">
        <v>115</v>
      </c>
      <c r="B39" s="132"/>
    </row>
    <row r="40" spans="1:3" x14ac:dyDescent="0.25">
      <c r="A40" s="223"/>
    </row>
  </sheetData>
  <sheetProtection algorithmName="SHA-512" hashValue="MOqJOUtsY/0MIqD4Pf+X4KVdKyvldcKwJyRc5Kmx3syuIat7ExEVyDYOsta+tw/5D8aWJr3EoZmGG7+nnlwCsw==" saltValue="UFEq6zj6RNb84xSd16MKJw==" spinCount="100000" sheet="1" objects="1" scenarios="1" selectLockedCells="1" selectUnlockedCells="1"/>
  <mergeCells count="5">
    <mergeCell ref="A7:C8"/>
    <mergeCell ref="A25:A27"/>
    <mergeCell ref="A29:A31"/>
    <mergeCell ref="A33:A35"/>
    <mergeCell ref="A1:C2"/>
  </mergeCells>
  <pageMargins left="0.7" right="0.7" top="0.78740157499999996" bottom="0.78740157499999996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T190"/>
  <sheetViews>
    <sheetView workbookViewId="0">
      <selection activeCell="N97" sqref="N97"/>
    </sheetView>
  </sheetViews>
  <sheetFormatPr defaultColWidth="9.140625" defaultRowHeight="12" x14ac:dyDescent="0.25"/>
  <cols>
    <col min="1" max="1" width="6.5703125" style="2" customWidth="1"/>
    <col min="2" max="2" width="5.5703125" style="3" customWidth="1"/>
    <col min="3" max="3" width="12" style="111" bestFit="1" customWidth="1"/>
    <col min="4" max="4" width="18.42578125" style="48" bestFit="1" customWidth="1"/>
    <col min="5" max="5" width="6.7109375" style="2" customWidth="1"/>
    <col min="6" max="6" width="7" style="111" bestFit="1" customWidth="1"/>
    <col min="7" max="7" width="6.85546875" style="111" bestFit="1" customWidth="1"/>
    <col min="8" max="8" width="8.28515625" style="111" bestFit="1" customWidth="1"/>
    <col min="9" max="9" width="7" style="111" bestFit="1" customWidth="1"/>
    <col min="10" max="10" width="6.85546875" style="111" bestFit="1" customWidth="1"/>
    <col min="11" max="11" width="7.7109375" style="111" bestFit="1" customWidth="1"/>
    <col min="12" max="12" width="29.42578125" style="111" bestFit="1" customWidth="1"/>
    <col min="13" max="13" width="27.140625" style="111" bestFit="1" customWidth="1"/>
    <col min="14" max="14" width="22" style="364" customWidth="1"/>
    <col min="15" max="15" width="21.28515625" style="111" customWidth="1"/>
    <col min="16" max="16" width="21.140625" style="111" bestFit="1" customWidth="1"/>
    <col min="17" max="16384" width="9.140625" style="111"/>
  </cols>
  <sheetData>
    <row r="1" spans="1:16" ht="16.5" customHeight="1" x14ac:dyDescent="0.25">
      <c r="A1" s="8"/>
      <c r="B1" s="260" t="s">
        <v>116</v>
      </c>
      <c r="C1" s="260"/>
      <c r="D1" s="260"/>
      <c r="E1" s="260"/>
      <c r="F1" s="260"/>
      <c r="G1" s="260"/>
      <c r="H1" s="260"/>
      <c r="I1" s="260"/>
      <c r="J1" s="260"/>
      <c r="K1" s="260"/>
      <c r="L1" s="260"/>
      <c r="M1" s="260"/>
      <c r="N1" s="359"/>
      <c r="O1" s="260"/>
      <c r="P1" s="260"/>
    </row>
    <row r="2" spans="1:16" ht="12" customHeight="1" x14ac:dyDescent="0.25">
      <c r="A2" s="8"/>
      <c r="B2" s="4"/>
      <c r="C2" s="10"/>
      <c r="D2" s="47"/>
      <c r="E2" s="8"/>
      <c r="F2" s="309"/>
      <c r="G2" s="309"/>
      <c r="H2" s="309"/>
      <c r="I2" s="309"/>
      <c r="J2" s="309"/>
      <c r="K2" s="309"/>
      <c r="L2" s="309"/>
      <c r="M2" s="309"/>
      <c r="N2" s="309"/>
      <c r="O2" s="309"/>
      <c r="P2" s="309"/>
    </row>
    <row r="3" spans="1:16" ht="19.5" customHeight="1" x14ac:dyDescent="0.25">
      <c r="A3" s="8"/>
      <c r="B3" s="306" t="s">
        <v>98</v>
      </c>
      <c r="C3" s="306"/>
      <c r="D3" s="306"/>
      <c r="E3" s="306"/>
      <c r="F3" s="309"/>
      <c r="G3" s="309"/>
      <c r="H3" s="309"/>
      <c r="I3" s="309"/>
      <c r="J3" s="309"/>
      <c r="K3" s="309"/>
      <c r="L3" s="309"/>
      <c r="M3" s="309"/>
      <c r="N3" s="309"/>
      <c r="O3" s="309"/>
      <c r="P3" s="309"/>
    </row>
    <row r="4" spans="1:16" ht="16.5" customHeight="1" x14ac:dyDescent="0.25">
      <c r="A4" s="8"/>
      <c r="B4" s="307" t="s">
        <v>99</v>
      </c>
      <c r="C4" s="307"/>
      <c r="D4" s="307"/>
      <c r="E4" s="8"/>
      <c r="F4" s="309"/>
      <c r="G4" s="309"/>
      <c r="H4" s="309"/>
      <c r="I4" s="309"/>
      <c r="J4" s="309"/>
      <c r="K4" s="309"/>
      <c r="L4" s="309"/>
      <c r="M4" s="309"/>
      <c r="N4" s="309"/>
      <c r="O4" s="309"/>
      <c r="P4" s="309"/>
    </row>
    <row r="5" spans="1:16" ht="17.25" customHeight="1" x14ac:dyDescent="0.25">
      <c r="A5" s="8"/>
      <c r="B5" s="307" t="s">
        <v>43</v>
      </c>
      <c r="C5" s="307"/>
      <c r="D5" s="307"/>
      <c r="E5" s="8"/>
      <c r="F5" s="309"/>
      <c r="G5" s="309"/>
      <c r="H5" s="309"/>
      <c r="I5" s="309"/>
      <c r="J5" s="309"/>
      <c r="K5" s="309"/>
      <c r="L5" s="309"/>
      <c r="M5" s="309"/>
      <c r="N5" s="309"/>
      <c r="O5" s="309"/>
      <c r="P5" s="309"/>
    </row>
    <row r="6" spans="1:16" ht="12" customHeight="1" x14ac:dyDescent="0.25">
      <c r="A6" s="8"/>
      <c r="B6" s="4"/>
      <c r="D6" s="47"/>
      <c r="E6" s="8"/>
      <c r="F6" s="310"/>
      <c r="G6" s="310"/>
      <c r="H6" s="310"/>
      <c r="I6" s="310"/>
      <c r="J6" s="310"/>
      <c r="K6" s="310"/>
      <c r="L6" s="310"/>
      <c r="M6" s="310"/>
      <c r="N6" s="310"/>
      <c r="O6" s="310"/>
      <c r="P6" s="310"/>
    </row>
    <row r="7" spans="1:16" ht="36" x14ac:dyDescent="0.25">
      <c r="A7" s="159" t="s">
        <v>45</v>
      </c>
      <c r="B7" s="160" t="s">
        <v>0</v>
      </c>
      <c r="C7" s="159" t="s">
        <v>4</v>
      </c>
      <c r="D7" s="159" t="s">
        <v>5</v>
      </c>
      <c r="E7" s="159" t="s">
        <v>1</v>
      </c>
      <c r="F7" s="160" t="s">
        <v>7</v>
      </c>
      <c r="G7" s="159" t="s">
        <v>3</v>
      </c>
      <c r="H7" s="159" t="s">
        <v>10</v>
      </c>
      <c r="I7" s="159" t="s">
        <v>8</v>
      </c>
      <c r="J7" s="159" t="s">
        <v>9</v>
      </c>
      <c r="K7" s="159" t="s">
        <v>2</v>
      </c>
      <c r="L7" s="161" t="s">
        <v>6</v>
      </c>
      <c r="M7" s="159" t="s">
        <v>47</v>
      </c>
      <c r="N7" s="360" t="s">
        <v>97</v>
      </c>
      <c r="O7" s="162" t="s">
        <v>112</v>
      </c>
      <c r="P7" s="163" t="s">
        <v>111</v>
      </c>
    </row>
    <row r="8" spans="1:16" x14ac:dyDescent="0.25">
      <c r="A8" s="164">
        <v>1</v>
      </c>
      <c r="B8" s="165">
        <v>3</v>
      </c>
      <c r="C8" s="166" t="s">
        <v>51</v>
      </c>
      <c r="D8" s="167" t="s">
        <v>52</v>
      </c>
      <c r="E8" s="165">
        <v>72</v>
      </c>
      <c r="F8" s="165">
        <v>23</v>
      </c>
      <c r="G8" s="165">
        <v>15</v>
      </c>
      <c r="H8" s="165">
        <v>4</v>
      </c>
      <c r="I8" s="165">
        <v>6</v>
      </c>
      <c r="J8" s="164">
        <v>90</v>
      </c>
      <c r="K8" s="164" t="s">
        <v>56</v>
      </c>
      <c r="L8" s="168" t="s">
        <v>57</v>
      </c>
      <c r="M8" s="169"/>
      <c r="N8" s="361"/>
      <c r="O8" s="170"/>
      <c r="P8" s="171">
        <f>N8</f>
        <v>0</v>
      </c>
    </row>
    <row r="9" spans="1:16" x14ac:dyDescent="0.25">
      <c r="A9" s="172">
        <v>2</v>
      </c>
      <c r="B9" s="173">
        <v>5</v>
      </c>
      <c r="C9" s="174" t="s">
        <v>38</v>
      </c>
      <c r="D9" s="175" t="s">
        <v>39</v>
      </c>
      <c r="E9" s="173">
        <v>163</v>
      </c>
      <c r="F9" s="173">
        <v>52</v>
      </c>
      <c r="G9" s="176">
        <v>13</v>
      </c>
      <c r="H9" s="176">
        <v>6</v>
      </c>
      <c r="I9" s="176">
        <v>8</v>
      </c>
      <c r="J9" s="172">
        <v>104</v>
      </c>
      <c r="K9" s="172" t="s">
        <v>78</v>
      </c>
      <c r="L9" s="177" t="s">
        <v>55</v>
      </c>
      <c r="M9" s="178" t="s">
        <v>117</v>
      </c>
      <c r="N9" s="361"/>
      <c r="O9" s="170"/>
      <c r="P9" s="171">
        <f t="shared" ref="P9:P72" si="0">N9</f>
        <v>0</v>
      </c>
    </row>
    <row r="10" spans="1:16" x14ac:dyDescent="0.25">
      <c r="A10" s="172">
        <v>2</v>
      </c>
      <c r="B10" s="173">
        <v>5</v>
      </c>
      <c r="C10" s="174" t="s">
        <v>38</v>
      </c>
      <c r="D10" s="175" t="s">
        <v>39</v>
      </c>
      <c r="E10" s="173">
        <v>163</v>
      </c>
      <c r="F10" s="173">
        <v>52</v>
      </c>
      <c r="G10" s="176">
        <v>13</v>
      </c>
      <c r="H10" s="176">
        <v>6</v>
      </c>
      <c r="I10" s="176">
        <v>8</v>
      </c>
      <c r="J10" s="172">
        <v>104</v>
      </c>
      <c r="K10" s="172" t="s">
        <v>56</v>
      </c>
      <c r="L10" s="179" t="s">
        <v>57</v>
      </c>
      <c r="M10" s="178"/>
      <c r="N10" s="361"/>
      <c r="O10" s="170"/>
      <c r="P10" s="171">
        <f t="shared" si="0"/>
        <v>0</v>
      </c>
    </row>
    <row r="11" spans="1:16" x14ac:dyDescent="0.25">
      <c r="A11" s="172">
        <v>3</v>
      </c>
      <c r="B11" s="173">
        <v>6</v>
      </c>
      <c r="C11" s="174" t="s">
        <v>38</v>
      </c>
      <c r="D11" s="175" t="s">
        <v>39</v>
      </c>
      <c r="E11" s="173">
        <v>141</v>
      </c>
      <c r="F11" s="173">
        <v>45</v>
      </c>
      <c r="G11" s="176">
        <v>16</v>
      </c>
      <c r="H11" s="176">
        <v>5</v>
      </c>
      <c r="I11" s="176">
        <v>9</v>
      </c>
      <c r="J11" s="172">
        <v>144</v>
      </c>
      <c r="K11" s="172" t="s">
        <v>80</v>
      </c>
      <c r="L11" s="177" t="s">
        <v>55</v>
      </c>
      <c r="M11" s="180" t="s">
        <v>118</v>
      </c>
      <c r="N11" s="361"/>
      <c r="O11" s="170"/>
      <c r="P11" s="171">
        <f t="shared" si="0"/>
        <v>0</v>
      </c>
    </row>
    <row r="12" spans="1:16" x14ac:dyDescent="0.25">
      <c r="A12" s="172">
        <v>3</v>
      </c>
      <c r="B12" s="173">
        <v>6</v>
      </c>
      <c r="C12" s="174" t="s">
        <v>38</v>
      </c>
      <c r="D12" s="175" t="s">
        <v>39</v>
      </c>
      <c r="E12" s="173">
        <v>141</v>
      </c>
      <c r="F12" s="173">
        <v>45</v>
      </c>
      <c r="G12" s="176">
        <v>16</v>
      </c>
      <c r="H12" s="176">
        <v>5</v>
      </c>
      <c r="I12" s="176">
        <v>9</v>
      </c>
      <c r="J12" s="172">
        <v>144</v>
      </c>
      <c r="K12" s="172" t="s">
        <v>56</v>
      </c>
      <c r="L12" s="179" t="s">
        <v>57</v>
      </c>
      <c r="M12" s="180"/>
      <c r="N12" s="361"/>
      <c r="O12" s="170"/>
      <c r="P12" s="171">
        <f t="shared" si="0"/>
        <v>0</v>
      </c>
    </row>
    <row r="13" spans="1:16" x14ac:dyDescent="0.25">
      <c r="A13" s="164">
        <v>4</v>
      </c>
      <c r="B13" s="165">
        <v>9</v>
      </c>
      <c r="C13" s="166" t="s">
        <v>38</v>
      </c>
      <c r="D13" s="167" t="s">
        <v>39</v>
      </c>
      <c r="E13" s="165">
        <v>176</v>
      </c>
      <c r="F13" s="165">
        <v>56</v>
      </c>
      <c r="G13" s="165">
        <v>17</v>
      </c>
      <c r="H13" s="165">
        <v>6</v>
      </c>
      <c r="I13" s="165">
        <v>9</v>
      </c>
      <c r="J13" s="164">
        <v>153</v>
      </c>
      <c r="K13" s="164" t="s">
        <v>56</v>
      </c>
      <c r="L13" s="168" t="s">
        <v>57</v>
      </c>
      <c r="M13" s="169"/>
      <c r="N13" s="361"/>
      <c r="O13" s="170"/>
      <c r="P13" s="171">
        <f t="shared" si="0"/>
        <v>0</v>
      </c>
    </row>
    <row r="14" spans="1:16" x14ac:dyDescent="0.25">
      <c r="A14" s="172">
        <v>5</v>
      </c>
      <c r="B14" s="173">
        <v>10</v>
      </c>
      <c r="C14" s="174" t="s">
        <v>38</v>
      </c>
      <c r="D14" s="175" t="s">
        <v>39</v>
      </c>
      <c r="E14" s="173">
        <v>107</v>
      </c>
      <c r="F14" s="173">
        <v>34</v>
      </c>
      <c r="G14" s="173">
        <v>14</v>
      </c>
      <c r="H14" s="173">
        <v>5</v>
      </c>
      <c r="I14" s="173">
        <v>7</v>
      </c>
      <c r="J14" s="172">
        <v>98</v>
      </c>
      <c r="K14" s="172" t="s">
        <v>119</v>
      </c>
      <c r="L14" s="177" t="s">
        <v>55</v>
      </c>
      <c r="M14" s="180" t="s">
        <v>120</v>
      </c>
      <c r="N14" s="361"/>
      <c r="O14" s="170"/>
      <c r="P14" s="171">
        <f t="shared" si="0"/>
        <v>0</v>
      </c>
    </row>
    <row r="15" spans="1:16" x14ac:dyDescent="0.25">
      <c r="A15" s="172">
        <v>5</v>
      </c>
      <c r="B15" s="173">
        <v>10</v>
      </c>
      <c r="C15" s="174" t="s">
        <v>38</v>
      </c>
      <c r="D15" s="175" t="s">
        <v>39</v>
      </c>
      <c r="E15" s="173">
        <v>107</v>
      </c>
      <c r="F15" s="173">
        <v>34</v>
      </c>
      <c r="G15" s="173">
        <v>14</v>
      </c>
      <c r="H15" s="173">
        <v>5</v>
      </c>
      <c r="I15" s="173">
        <v>7</v>
      </c>
      <c r="J15" s="172">
        <v>98</v>
      </c>
      <c r="K15" s="172" t="s">
        <v>56</v>
      </c>
      <c r="L15" s="179" t="s">
        <v>57</v>
      </c>
      <c r="M15" s="180"/>
      <c r="N15" s="361"/>
      <c r="O15" s="170"/>
      <c r="P15" s="171">
        <f t="shared" si="0"/>
        <v>0</v>
      </c>
    </row>
    <row r="16" spans="1:16" x14ac:dyDescent="0.25">
      <c r="A16" s="172">
        <v>6</v>
      </c>
      <c r="B16" s="173">
        <v>11</v>
      </c>
      <c r="C16" s="174" t="s">
        <v>38</v>
      </c>
      <c r="D16" s="175" t="s">
        <v>39</v>
      </c>
      <c r="E16" s="173">
        <v>160</v>
      </c>
      <c r="F16" s="173">
        <v>51</v>
      </c>
      <c r="G16" s="176">
        <v>15</v>
      </c>
      <c r="H16" s="176">
        <v>5</v>
      </c>
      <c r="I16" s="176">
        <v>8</v>
      </c>
      <c r="J16" s="172">
        <v>120</v>
      </c>
      <c r="K16" s="172" t="s">
        <v>119</v>
      </c>
      <c r="L16" s="177" t="s">
        <v>55</v>
      </c>
      <c r="M16" s="180" t="s">
        <v>120</v>
      </c>
      <c r="N16" s="361"/>
      <c r="O16" s="170"/>
      <c r="P16" s="171">
        <f t="shared" si="0"/>
        <v>0</v>
      </c>
    </row>
    <row r="17" spans="1:20" x14ac:dyDescent="0.25">
      <c r="A17" s="172">
        <v>6</v>
      </c>
      <c r="B17" s="173">
        <v>11</v>
      </c>
      <c r="C17" s="174" t="s">
        <v>38</v>
      </c>
      <c r="D17" s="175" t="s">
        <v>39</v>
      </c>
      <c r="E17" s="173">
        <v>160</v>
      </c>
      <c r="F17" s="173">
        <v>51</v>
      </c>
      <c r="G17" s="176">
        <v>15</v>
      </c>
      <c r="H17" s="176">
        <v>5</v>
      </c>
      <c r="I17" s="176">
        <v>8</v>
      </c>
      <c r="J17" s="172">
        <v>120</v>
      </c>
      <c r="K17" s="172" t="s">
        <v>56</v>
      </c>
      <c r="L17" s="179" t="s">
        <v>57</v>
      </c>
      <c r="M17" s="180"/>
      <c r="N17" s="361"/>
      <c r="O17" s="170"/>
      <c r="P17" s="171">
        <f t="shared" si="0"/>
        <v>0</v>
      </c>
      <c r="T17" s="358"/>
    </row>
    <row r="18" spans="1:20" x14ac:dyDescent="0.25">
      <c r="A18" s="164">
        <v>7</v>
      </c>
      <c r="B18" s="165">
        <v>20</v>
      </c>
      <c r="C18" s="169" t="s">
        <v>121</v>
      </c>
      <c r="D18" s="167" t="s">
        <v>122</v>
      </c>
      <c r="E18" s="165">
        <v>248</v>
      </c>
      <c r="F18" s="165">
        <v>79</v>
      </c>
      <c r="G18" s="181">
        <v>23</v>
      </c>
      <c r="H18" s="181">
        <v>3</v>
      </c>
      <c r="I18" s="181">
        <v>16</v>
      </c>
      <c r="J18" s="164">
        <v>368</v>
      </c>
      <c r="K18" s="164" t="s">
        <v>56</v>
      </c>
      <c r="L18" s="168" t="s">
        <v>57</v>
      </c>
      <c r="M18" s="169"/>
      <c r="N18" s="361"/>
      <c r="O18" s="170"/>
      <c r="P18" s="171">
        <f t="shared" si="0"/>
        <v>0</v>
      </c>
    </row>
    <row r="19" spans="1:20" x14ac:dyDescent="0.25">
      <c r="A19" s="172">
        <v>8</v>
      </c>
      <c r="B19" s="173">
        <v>21</v>
      </c>
      <c r="C19" s="180" t="s">
        <v>38</v>
      </c>
      <c r="D19" s="177" t="s">
        <v>39</v>
      </c>
      <c r="E19" s="173">
        <v>220</v>
      </c>
      <c r="F19" s="173">
        <v>70</v>
      </c>
      <c r="G19" s="176">
        <v>18</v>
      </c>
      <c r="H19" s="176">
        <v>4</v>
      </c>
      <c r="I19" s="176">
        <v>14</v>
      </c>
      <c r="J19" s="172">
        <v>252</v>
      </c>
      <c r="K19" s="172" t="s">
        <v>56</v>
      </c>
      <c r="L19" s="179" t="s">
        <v>57</v>
      </c>
      <c r="M19" s="180"/>
      <c r="N19" s="361"/>
      <c r="O19" s="170"/>
      <c r="P19" s="171">
        <f t="shared" si="0"/>
        <v>0</v>
      </c>
    </row>
    <row r="20" spans="1:20" x14ac:dyDescent="0.25">
      <c r="A20" s="172">
        <v>8</v>
      </c>
      <c r="B20" s="173">
        <v>21</v>
      </c>
      <c r="C20" s="180" t="s">
        <v>38</v>
      </c>
      <c r="D20" s="177" t="s">
        <v>39</v>
      </c>
      <c r="E20" s="173">
        <v>220</v>
      </c>
      <c r="F20" s="173">
        <v>70</v>
      </c>
      <c r="G20" s="176">
        <v>18</v>
      </c>
      <c r="H20" s="176">
        <v>4</v>
      </c>
      <c r="I20" s="176">
        <v>14</v>
      </c>
      <c r="J20" s="172">
        <v>252</v>
      </c>
      <c r="K20" s="172" t="s">
        <v>60</v>
      </c>
      <c r="L20" s="177" t="s">
        <v>61</v>
      </c>
      <c r="M20" s="180"/>
      <c r="N20" s="361"/>
      <c r="O20" s="170"/>
      <c r="P20" s="171">
        <f t="shared" si="0"/>
        <v>0</v>
      </c>
    </row>
    <row r="21" spans="1:20" x14ac:dyDescent="0.25">
      <c r="A21" s="172">
        <v>9</v>
      </c>
      <c r="B21" s="173">
        <v>22</v>
      </c>
      <c r="C21" s="180" t="s">
        <v>38</v>
      </c>
      <c r="D21" s="177" t="s">
        <v>39</v>
      </c>
      <c r="E21" s="173">
        <v>198</v>
      </c>
      <c r="F21" s="173">
        <v>63</v>
      </c>
      <c r="G21" s="176">
        <v>19</v>
      </c>
      <c r="H21" s="176">
        <v>4</v>
      </c>
      <c r="I21" s="176">
        <v>14</v>
      </c>
      <c r="J21" s="172">
        <v>266</v>
      </c>
      <c r="K21" s="172" t="s">
        <v>56</v>
      </c>
      <c r="L21" s="179" t="s">
        <v>57</v>
      </c>
      <c r="M21" s="180"/>
      <c r="N21" s="361"/>
      <c r="O21" s="170"/>
      <c r="P21" s="171">
        <f t="shared" si="0"/>
        <v>0</v>
      </c>
    </row>
    <row r="22" spans="1:20" x14ac:dyDescent="0.25">
      <c r="A22" s="172">
        <v>9</v>
      </c>
      <c r="B22" s="173">
        <v>22</v>
      </c>
      <c r="C22" s="180" t="s">
        <v>38</v>
      </c>
      <c r="D22" s="177" t="s">
        <v>39</v>
      </c>
      <c r="E22" s="173">
        <v>198</v>
      </c>
      <c r="F22" s="173">
        <v>63</v>
      </c>
      <c r="G22" s="176">
        <v>19</v>
      </c>
      <c r="H22" s="176">
        <v>4</v>
      </c>
      <c r="I22" s="176">
        <v>14</v>
      </c>
      <c r="J22" s="172">
        <v>266</v>
      </c>
      <c r="K22" s="172" t="s">
        <v>60</v>
      </c>
      <c r="L22" s="177" t="s">
        <v>61</v>
      </c>
      <c r="M22" s="180"/>
      <c r="N22" s="361"/>
      <c r="O22" s="170"/>
      <c r="P22" s="171">
        <f t="shared" si="0"/>
        <v>0</v>
      </c>
    </row>
    <row r="23" spans="1:20" x14ac:dyDescent="0.25">
      <c r="A23" s="164">
        <v>10</v>
      </c>
      <c r="B23" s="165">
        <v>23</v>
      </c>
      <c r="C23" s="169" t="s">
        <v>121</v>
      </c>
      <c r="D23" s="182" t="s">
        <v>122</v>
      </c>
      <c r="E23" s="165">
        <v>301</v>
      </c>
      <c r="F23" s="165">
        <v>96</v>
      </c>
      <c r="G23" s="181">
        <v>24</v>
      </c>
      <c r="H23" s="181">
        <v>6</v>
      </c>
      <c r="I23" s="181">
        <v>15</v>
      </c>
      <c r="J23" s="164">
        <v>360</v>
      </c>
      <c r="K23" s="164" t="s">
        <v>56</v>
      </c>
      <c r="L23" s="168" t="s">
        <v>57</v>
      </c>
      <c r="M23" s="169"/>
      <c r="N23" s="361"/>
      <c r="O23" s="170"/>
      <c r="P23" s="171">
        <f t="shared" si="0"/>
        <v>0</v>
      </c>
    </row>
    <row r="24" spans="1:20" x14ac:dyDescent="0.25">
      <c r="A24" s="172">
        <v>11</v>
      </c>
      <c r="B24" s="173">
        <v>24</v>
      </c>
      <c r="C24" s="180" t="s">
        <v>38</v>
      </c>
      <c r="D24" s="177" t="s">
        <v>39</v>
      </c>
      <c r="E24" s="173">
        <v>195</v>
      </c>
      <c r="F24" s="173">
        <v>62</v>
      </c>
      <c r="G24" s="176">
        <v>17</v>
      </c>
      <c r="H24" s="176">
        <v>7</v>
      </c>
      <c r="I24" s="176">
        <v>8</v>
      </c>
      <c r="J24" s="172">
        <v>136</v>
      </c>
      <c r="K24" s="172" t="s">
        <v>78</v>
      </c>
      <c r="L24" s="177" t="s">
        <v>55</v>
      </c>
      <c r="M24" s="178" t="s">
        <v>117</v>
      </c>
      <c r="N24" s="361"/>
      <c r="O24" s="170"/>
      <c r="P24" s="171">
        <f t="shared" si="0"/>
        <v>0</v>
      </c>
    </row>
    <row r="25" spans="1:20" x14ac:dyDescent="0.25">
      <c r="A25" s="172">
        <v>11</v>
      </c>
      <c r="B25" s="173">
        <v>24</v>
      </c>
      <c r="C25" s="180" t="s">
        <v>38</v>
      </c>
      <c r="D25" s="177" t="s">
        <v>39</v>
      </c>
      <c r="E25" s="173">
        <v>195</v>
      </c>
      <c r="F25" s="173">
        <v>62</v>
      </c>
      <c r="G25" s="176">
        <v>17</v>
      </c>
      <c r="H25" s="176">
        <v>7</v>
      </c>
      <c r="I25" s="176">
        <v>8</v>
      </c>
      <c r="J25" s="172">
        <v>136</v>
      </c>
      <c r="K25" s="172" t="s">
        <v>56</v>
      </c>
      <c r="L25" s="179" t="s">
        <v>57</v>
      </c>
      <c r="M25" s="179"/>
      <c r="N25" s="361"/>
      <c r="O25" s="170"/>
      <c r="P25" s="171">
        <f t="shared" si="0"/>
        <v>0</v>
      </c>
    </row>
    <row r="26" spans="1:20" x14ac:dyDescent="0.25">
      <c r="A26" s="164">
        <v>12</v>
      </c>
      <c r="B26" s="165">
        <v>25</v>
      </c>
      <c r="C26" s="169" t="s">
        <v>38</v>
      </c>
      <c r="D26" s="182" t="s">
        <v>39</v>
      </c>
      <c r="E26" s="165">
        <v>262</v>
      </c>
      <c r="F26" s="165">
        <v>83</v>
      </c>
      <c r="G26" s="181">
        <v>21</v>
      </c>
      <c r="H26" s="181">
        <v>7</v>
      </c>
      <c r="I26" s="181">
        <v>16</v>
      </c>
      <c r="J26" s="164">
        <v>336</v>
      </c>
      <c r="K26" s="164" t="s">
        <v>56</v>
      </c>
      <c r="L26" s="168" t="s">
        <v>57</v>
      </c>
      <c r="M26" s="169"/>
      <c r="N26" s="361"/>
      <c r="O26" s="170"/>
      <c r="P26" s="171">
        <f t="shared" si="0"/>
        <v>0</v>
      </c>
    </row>
    <row r="27" spans="1:20" x14ac:dyDescent="0.25">
      <c r="A27" s="172">
        <v>13</v>
      </c>
      <c r="B27" s="173">
        <v>27</v>
      </c>
      <c r="C27" s="180" t="s">
        <v>40</v>
      </c>
      <c r="D27" s="177" t="s">
        <v>41</v>
      </c>
      <c r="E27" s="173">
        <v>254</v>
      </c>
      <c r="F27" s="173">
        <v>81</v>
      </c>
      <c r="G27" s="176">
        <v>21</v>
      </c>
      <c r="H27" s="176">
        <v>5</v>
      </c>
      <c r="I27" s="176">
        <v>17</v>
      </c>
      <c r="J27" s="172">
        <v>357</v>
      </c>
      <c r="K27" s="172" t="s">
        <v>119</v>
      </c>
      <c r="L27" s="177" t="s">
        <v>55</v>
      </c>
      <c r="M27" s="180" t="s">
        <v>120</v>
      </c>
      <c r="N27" s="361"/>
      <c r="O27" s="170"/>
      <c r="P27" s="171">
        <f t="shared" si="0"/>
        <v>0</v>
      </c>
    </row>
    <row r="28" spans="1:20" x14ac:dyDescent="0.25">
      <c r="A28" s="172">
        <v>13</v>
      </c>
      <c r="B28" s="173">
        <v>27</v>
      </c>
      <c r="C28" s="180" t="s">
        <v>40</v>
      </c>
      <c r="D28" s="177" t="s">
        <v>41</v>
      </c>
      <c r="E28" s="173">
        <v>254</v>
      </c>
      <c r="F28" s="173">
        <v>81</v>
      </c>
      <c r="G28" s="176">
        <v>21</v>
      </c>
      <c r="H28" s="176">
        <v>5</v>
      </c>
      <c r="I28" s="176">
        <v>17</v>
      </c>
      <c r="J28" s="172">
        <v>357</v>
      </c>
      <c r="K28" s="172" t="s">
        <v>56</v>
      </c>
      <c r="L28" s="179" t="s">
        <v>57</v>
      </c>
      <c r="M28" s="180"/>
      <c r="N28" s="361"/>
      <c r="O28" s="170"/>
      <c r="P28" s="171">
        <f t="shared" si="0"/>
        <v>0</v>
      </c>
    </row>
    <row r="29" spans="1:20" x14ac:dyDescent="0.25">
      <c r="A29" s="172">
        <v>13</v>
      </c>
      <c r="B29" s="173">
        <v>27</v>
      </c>
      <c r="C29" s="180" t="s">
        <v>40</v>
      </c>
      <c r="D29" s="177" t="s">
        <v>41</v>
      </c>
      <c r="E29" s="173">
        <v>254</v>
      </c>
      <c r="F29" s="173">
        <v>81</v>
      </c>
      <c r="G29" s="176">
        <v>21</v>
      </c>
      <c r="H29" s="176">
        <v>5</v>
      </c>
      <c r="I29" s="176">
        <v>17</v>
      </c>
      <c r="J29" s="172">
        <v>357</v>
      </c>
      <c r="K29" s="172" t="s">
        <v>123</v>
      </c>
      <c r="L29" s="177" t="s">
        <v>124</v>
      </c>
      <c r="M29" s="180" t="s">
        <v>125</v>
      </c>
      <c r="N29" s="361"/>
      <c r="O29" s="170"/>
      <c r="P29" s="171">
        <f t="shared" si="0"/>
        <v>0</v>
      </c>
    </row>
    <row r="30" spans="1:20" x14ac:dyDescent="0.25">
      <c r="A30" s="172">
        <v>14</v>
      </c>
      <c r="B30" s="173">
        <v>28</v>
      </c>
      <c r="C30" s="180" t="s">
        <v>38</v>
      </c>
      <c r="D30" s="177" t="s">
        <v>39</v>
      </c>
      <c r="E30" s="173">
        <v>173</v>
      </c>
      <c r="F30" s="173">
        <v>55</v>
      </c>
      <c r="G30" s="176">
        <v>17</v>
      </c>
      <c r="H30" s="176">
        <v>9</v>
      </c>
      <c r="I30" s="176">
        <v>13</v>
      </c>
      <c r="J30" s="172">
        <v>221</v>
      </c>
      <c r="K30" s="172" t="s">
        <v>78</v>
      </c>
      <c r="L30" s="177" t="s">
        <v>55</v>
      </c>
      <c r="M30" s="178" t="s">
        <v>117</v>
      </c>
      <c r="N30" s="361"/>
      <c r="O30" s="170"/>
      <c r="P30" s="171">
        <f t="shared" si="0"/>
        <v>0</v>
      </c>
    </row>
    <row r="31" spans="1:20" x14ac:dyDescent="0.25">
      <c r="A31" s="172">
        <v>14</v>
      </c>
      <c r="B31" s="173">
        <v>28</v>
      </c>
      <c r="C31" s="180" t="s">
        <v>38</v>
      </c>
      <c r="D31" s="177" t="s">
        <v>39</v>
      </c>
      <c r="E31" s="173">
        <v>173</v>
      </c>
      <c r="F31" s="173">
        <v>55</v>
      </c>
      <c r="G31" s="176">
        <v>17</v>
      </c>
      <c r="H31" s="176">
        <v>9</v>
      </c>
      <c r="I31" s="176">
        <v>13</v>
      </c>
      <c r="J31" s="172">
        <v>221</v>
      </c>
      <c r="K31" s="172" t="s">
        <v>56</v>
      </c>
      <c r="L31" s="179" t="s">
        <v>57</v>
      </c>
      <c r="M31" s="180"/>
      <c r="N31" s="361"/>
      <c r="O31" s="170"/>
      <c r="P31" s="171">
        <f t="shared" si="0"/>
        <v>0</v>
      </c>
    </row>
    <row r="32" spans="1:20" x14ac:dyDescent="0.25">
      <c r="A32" s="172">
        <v>15</v>
      </c>
      <c r="B32" s="173">
        <v>29</v>
      </c>
      <c r="C32" s="180" t="s">
        <v>38</v>
      </c>
      <c r="D32" s="177" t="s">
        <v>39</v>
      </c>
      <c r="E32" s="173">
        <v>220</v>
      </c>
      <c r="F32" s="173">
        <v>70</v>
      </c>
      <c r="G32" s="176">
        <v>20</v>
      </c>
      <c r="H32" s="176">
        <v>5</v>
      </c>
      <c r="I32" s="176">
        <v>15</v>
      </c>
      <c r="J32" s="172">
        <v>300</v>
      </c>
      <c r="K32" s="172" t="s">
        <v>78</v>
      </c>
      <c r="L32" s="177" t="s">
        <v>55</v>
      </c>
      <c r="M32" s="178" t="s">
        <v>117</v>
      </c>
      <c r="N32" s="361"/>
      <c r="O32" s="170"/>
      <c r="P32" s="171">
        <f t="shared" si="0"/>
        <v>0</v>
      </c>
    </row>
    <row r="33" spans="1:16" x14ac:dyDescent="0.25">
      <c r="A33" s="172">
        <v>15</v>
      </c>
      <c r="B33" s="173">
        <v>29</v>
      </c>
      <c r="C33" s="180" t="s">
        <v>38</v>
      </c>
      <c r="D33" s="177" t="s">
        <v>39</v>
      </c>
      <c r="E33" s="173">
        <v>220</v>
      </c>
      <c r="F33" s="173">
        <v>70</v>
      </c>
      <c r="G33" s="176">
        <v>20</v>
      </c>
      <c r="H33" s="176">
        <v>5</v>
      </c>
      <c r="I33" s="176">
        <v>15</v>
      </c>
      <c r="J33" s="172">
        <v>300</v>
      </c>
      <c r="K33" s="172" t="s">
        <v>56</v>
      </c>
      <c r="L33" s="179" t="s">
        <v>57</v>
      </c>
      <c r="M33" s="179"/>
      <c r="N33" s="361"/>
      <c r="O33" s="170"/>
      <c r="P33" s="171">
        <f t="shared" si="0"/>
        <v>0</v>
      </c>
    </row>
    <row r="34" spans="1:16" x14ac:dyDescent="0.25">
      <c r="A34" s="164">
        <v>16</v>
      </c>
      <c r="B34" s="165">
        <v>30</v>
      </c>
      <c r="C34" s="169" t="s">
        <v>38</v>
      </c>
      <c r="D34" s="182" t="s">
        <v>39</v>
      </c>
      <c r="E34" s="165">
        <v>191</v>
      </c>
      <c r="F34" s="165">
        <v>61</v>
      </c>
      <c r="G34" s="181">
        <v>19</v>
      </c>
      <c r="H34" s="181">
        <v>10</v>
      </c>
      <c r="I34" s="181">
        <v>10</v>
      </c>
      <c r="J34" s="164">
        <v>190</v>
      </c>
      <c r="K34" s="164" t="s">
        <v>56</v>
      </c>
      <c r="L34" s="168" t="s">
        <v>57</v>
      </c>
      <c r="M34" s="169"/>
      <c r="N34" s="361"/>
      <c r="O34" s="170"/>
      <c r="P34" s="171">
        <f t="shared" si="0"/>
        <v>0</v>
      </c>
    </row>
    <row r="35" spans="1:16" x14ac:dyDescent="0.25">
      <c r="A35" s="172">
        <v>17</v>
      </c>
      <c r="B35" s="173">
        <v>31</v>
      </c>
      <c r="C35" s="180" t="s">
        <v>40</v>
      </c>
      <c r="D35" s="177" t="s">
        <v>41</v>
      </c>
      <c r="E35" s="173">
        <v>235</v>
      </c>
      <c r="F35" s="173">
        <v>75</v>
      </c>
      <c r="G35" s="176">
        <v>21</v>
      </c>
      <c r="H35" s="176">
        <v>6</v>
      </c>
      <c r="I35" s="176">
        <v>17</v>
      </c>
      <c r="J35" s="172">
        <v>357</v>
      </c>
      <c r="K35" s="172" t="s">
        <v>119</v>
      </c>
      <c r="L35" s="177" t="s">
        <v>55</v>
      </c>
      <c r="M35" s="180" t="s">
        <v>120</v>
      </c>
      <c r="N35" s="361"/>
      <c r="O35" s="170"/>
      <c r="P35" s="171">
        <f t="shared" si="0"/>
        <v>0</v>
      </c>
    </row>
    <row r="36" spans="1:16" x14ac:dyDescent="0.25">
      <c r="A36" s="172">
        <v>17</v>
      </c>
      <c r="B36" s="173">
        <v>31</v>
      </c>
      <c r="C36" s="180" t="s">
        <v>40</v>
      </c>
      <c r="D36" s="177" t="s">
        <v>41</v>
      </c>
      <c r="E36" s="173">
        <v>235</v>
      </c>
      <c r="F36" s="173">
        <v>75</v>
      </c>
      <c r="G36" s="176">
        <v>21</v>
      </c>
      <c r="H36" s="176">
        <v>6</v>
      </c>
      <c r="I36" s="176">
        <v>17</v>
      </c>
      <c r="J36" s="172">
        <v>357</v>
      </c>
      <c r="K36" s="172" t="s">
        <v>56</v>
      </c>
      <c r="L36" s="179" t="s">
        <v>57</v>
      </c>
      <c r="M36" s="180"/>
      <c r="N36" s="361"/>
      <c r="O36" s="170"/>
      <c r="P36" s="171">
        <f t="shared" si="0"/>
        <v>0</v>
      </c>
    </row>
    <row r="37" spans="1:16" x14ac:dyDescent="0.25">
      <c r="A37" s="172">
        <v>17</v>
      </c>
      <c r="B37" s="173">
        <v>31</v>
      </c>
      <c r="C37" s="180" t="s">
        <v>40</v>
      </c>
      <c r="D37" s="177" t="s">
        <v>41</v>
      </c>
      <c r="E37" s="173">
        <v>235</v>
      </c>
      <c r="F37" s="173">
        <v>75</v>
      </c>
      <c r="G37" s="176">
        <v>21</v>
      </c>
      <c r="H37" s="176">
        <v>6</v>
      </c>
      <c r="I37" s="176">
        <v>17</v>
      </c>
      <c r="J37" s="172">
        <v>357</v>
      </c>
      <c r="K37" s="172" t="s">
        <v>126</v>
      </c>
      <c r="L37" s="177" t="s">
        <v>124</v>
      </c>
      <c r="M37" s="180" t="s">
        <v>127</v>
      </c>
      <c r="N37" s="361"/>
      <c r="O37" s="170"/>
      <c r="P37" s="171">
        <f t="shared" si="0"/>
        <v>0</v>
      </c>
    </row>
    <row r="38" spans="1:16" x14ac:dyDescent="0.25">
      <c r="A38" s="164">
        <v>18</v>
      </c>
      <c r="B38" s="165">
        <v>32</v>
      </c>
      <c r="C38" s="169" t="s">
        <v>38</v>
      </c>
      <c r="D38" s="182" t="s">
        <v>39</v>
      </c>
      <c r="E38" s="165">
        <v>154</v>
      </c>
      <c r="F38" s="165">
        <v>49</v>
      </c>
      <c r="G38" s="181">
        <v>20</v>
      </c>
      <c r="H38" s="181">
        <v>10</v>
      </c>
      <c r="I38" s="181">
        <v>8</v>
      </c>
      <c r="J38" s="164">
        <v>160</v>
      </c>
      <c r="K38" s="164" t="s">
        <v>56</v>
      </c>
      <c r="L38" s="168" t="s">
        <v>57</v>
      </c>
      <c r="M38" s="169"/>
      <c r="N38" s="361"/>
      <c r="O38" s="170"/>
      <c r="P38" s="171">
        <f t="shared" si="0"/>
        <v>0</v>
      </c>
    </row>
    <row r="39" spans="1:16" x14ac:dyDescent="0.25">
      <c r="A39" s="164">
        <v>19</v>
      </c>
      <c r="B39" s="165">
        <v>33</v>
      </c>
      <c r="C39" s="169" t="s">
        <v>38</v>
      </c>
      <c r="D39" s="182" t="s">
        <v>39</v>
      </c>
      <c r="E39" s="165">
        <v>213</v>
      </c>
      <c r="F39" s="165">
        <v>68</v>
      </c>
      <c r="G39" s="165">
        <v>20</v>
      </c>
      <c r="H39" s="165">
        <v>4</v>
      </c>
      <c r="I39" s="181">
        <v>16</v>
      </c>
      <c r="J39" s="164">
        <v>320</v>
      </c>
      <c r="K39" s="164" t="s">
        <v>56</v>
      </c>
      <c r="L39" s="168" t="s">
        <v>57</v>
      </c>
      <c r="M39" s="169"/>
      <c r="N39" s="361"/>
      <c r="O39" s="170"/>
      <c r="P39" s="171">
        <f t="shared" si="0"/>
        <v>0</v>
      </c>
    </row>
    <row r="40" spans="1:16" x14ac:dyDescent="0.25">
      <c r="A40" s="172">
        <v>20</v>
      </c>
      <c r="B40" s="173">
        <v>34</v>
      </c>
      <c r="C40" s="180" t="s">
        <v>38</v>
      </c>
      <c r="D40" s="177" t="s">
        <v>39</v>
      </c>
      <c r="E40" s="173">
        <v>204</v>
      </c>
      <c r="F40" s="173">
        <v>65</v>
      </c>
      <c r="G40" s="173">
        <v>19</v>
      </c>
      <c r="H40" s="173">
        <v>4</v>
      </c>
      <c r="I40" s="173">
        <v>12</v>
      </c>
      <c r="J40" s="172">
        <v>228</v>
      </c>
      <c r="K40" s="172" t="s">
        <v>56</v>
      </c>
      <c r="L40" s="179" t="s">
        <v>57</v>
      </c>
      <c r="M40" s="180"/>
      <c r="N40" s="361"/>
      <c r="O40" s="170"/>
      <c r="P40" s="171">
        <f t="shared" si="0"/>
        <v>0</v>
      </c>
    </row>
    <row r="41" spans="1:16" x14ac:dyDescent="0.25">
      <c r="A41" s="172">
        <v>20</v>
      </c>
      <c r="B41" s="173">
        <v>34</v>
      </c>
      <c r="C41" s="180" t="s">
        <v>38</v>
      </c>
      <c r="D41" s="177" t="s">
        <v>39</v>
      </c>
      <c r="E41" s="173">
        <v>204</v>
      </c>
      <c r="F41" s="173">
        <v>65</v>
      </c>
      <c r="G41" s="173">
        <v>19</v>
      </c>
      <c r="H41" s="173">
        <v>4</v>
      </c>
      <c r="I41" s="173">
        <v>12</v>
      </c>
      <c r="J41" s="172">
        <v>228</v>
      </c>
      <c r="K41" s="172" t="s">
        <v>53</v>
      </c>
      <c r="L41" s="179" t="s">
        <v>54</v>
      </c>
      <c r="M41" s="180"/>
      <c r="N41" s="361"/>
      <c r="O41" s="170"/>
      <c r="P41" s="171">
        <f t="shared" si="0"/>
        <v>0</v>
      </c>
    </row>
    <row r="42" spans="1:16" x14ac:dyDescent="0.25">
      <c r="A42" s="172">
        <v>21</v>
      </c>
      <c r="B42" s="173">
        <v>35</v>
      </c>
      <c r="C42" s="180" t="s">
        <v>38</v>
      </c>
      <c r="D42" s="177" t="s">
        <v>39</v>
      </c>
      <c r="E42" s="173">
        <v>169</v>
      </c>
      <c r="F42" s="173">
        <v>54</v>
      </c>
      <c r="G42" s="173">
        <v>14</v>
      </c>
      <c r="H42" s="173">
        <v>4</v>
      </c>
      <c r="I42" s="173">
        <v>7</v>
      </c>
      <c r="J42" s="172">
        <v>98</v>
      </c>
      <c r="K42" s="172" t="s">
        <v>56</v>
      </c>
      <c r="L42" s="179" t="s">
        <v>57</v>
      </c>
      <c r="M42" s="180"/>
      <c r="N42" s="361"/>
      <c r="O42" s="170"/>
      <c r="P42" s="171">
        <f t="shared" si="0"/>
        <v>0</v>
      </c>
    </row>
    <row r="43" spans="1:16" x14ac:dyDescent="0.25">
      <c r="A43" s="172">
        <v>21</v>
      </c>
      <c r="B43" s="173">
        <v>35</v>
      </c>
      <c r="C43" s="180" t="s">
        <v>38</v>
      </c>
      <c r="D43" s="177" t="s">
        <v>39</v>
      </c>
      <c r="E43" s="173">
        <v>169</v>
      </c>
      <c r="F43" s="173">
        <v>54</v>
      </c>
      <c r="G43" s="173">
        <v>14</v>
      </c>
      <c r="H43" s="173">
        <v>4</v>
      </c>
      <c r="I43" s="173">
        <v>7</v>
      </c>
      <c r="J43" s="172">
        <v>98</v>
      </c>
      <c r="K43" s="172" t="s">
        <v>53</v>
      </c>
      <c r="L43" s="179" t="s">
        <v>54</v>
      </c>
      <c r="M43" s="180"/>
      <c r="N43" s="361"/>
      <c r="O43" s="170"/>
      <c r="P43" s="171">
        <f t="shared" si="0"/>
        <v>0</v>
      </c>
    </row>
    <row r="44" spans="1:16" x14ac:dyDescent="0.25">
      <c r="A44" s="172">
        <v>22</v>
      </c>
      <c r="B44" s="173">
        <v>36</v>
      </c>
      <c r="C44" s="180" t="s">
        <v>38</v>
      </c>
      <c r="D44" s="177" t="s">
        <v>39</v>
      </c>
      <c r="E44" s="173">
        <v>260</v>
      </c>
      <c r="F44" s="173">
        <v>83</v>
      </c>
      <c r="G44" s="173">
        <v>18</v>
      </c>
      <c r="H44" s="173">
        <v>4</v>
      </c>
      <c r="I44" s="173">
        <v>13</v>
      </c>
      <c r="J44" s="172">
        <v>234</v>
      </c>
      <c r="K44" s="172" t="s">
        <v>78</v>
      </c>
      <c r="L44" s="177" t="s">
        <v>55</v>
      </c>
      <c r="M44" s="178" t="s">
        <v>117</v>
      </c>
      <c r="N44" s="361"/>
      <c r="O44" s="170"/>
      <c r="P44" s="171">
        <f t="shared" si="0"/>
        <v>0</v>
      </c>
    </row>
    <row r="45" spans="1:16" x14ac:dyDescent="0.25">
      <c r="A45" s="172">
        <v>22</v>
      </c>
      <c r="B45" s="173">
        <v>36</v>
      </c>
      <c r="C45" s="180" t="s">
        <v>38</v>
      </c>
      <c r="D45" s="177" t="s">
        <v>39</v>
      </c>
      <c r="E45" s="173">
        <v>260</v>
      </c>
      <c r="F45" s="173">
        <v>83</v>
      </c>
      <c r="G45" s="173">
        <v>18</v>
      </c>
      <c r="H45" s="173">
        <v>4</v>
      </c>
      <c r="I45" s="173">
        <v>13</v>
      </c>
      <c r="J45" s="172">
        <v>234</v>
      </c>
      <c r="K45" s="172" t="s">
        <v>56</v>
      </c>
      <c r="L45" s="179" t="s">
        <v>57</v>
      </c>
      <c r="M45" s="183"/>
      <c r="N45" s="361"/>
      <c r="O45" s="170"/>
      <c r="P45" s="171">
        <f t="shared" si="0"/>
        <v>0</v>
      </c>
    </row>
    <row r="46" spans="1:16" x14ac:dyDescent="0.25">
      <c r="A46" s="172">
        <v>23</v>
      </c>
      <c r="B46" s="173">
        <v>37</v>
      </c>
      <c r="C46" s="180" t="s">
        <v>38</v>
      </c>
      <c r="D46" s="177" t="s">
        <v>39</v>
      </c>
      <c r="E46" s="173">
        <v>154</v>
      </c>
      <c r="F46" s="173">
        <v>49</v>
      </c>
      <c r="G46" s="173">
        <v>17</v>
      </c>
      <c r="H46" s="173">
        <v>3</v>
      </c>
      <c r="I46" s="173">
        <v>11</v>
      </c>
      <c r="J46" s="172">
        <v>187</v>
      </c>
      <c r="K46" s="172" t="s">
        <v>56</v>
      </c>
      <c r="L46" s="179" t="s">
        <v>57</v>
      </c>
      <c r="M46" s="183"/>
      <c r="N46" s="361"/>
      <c r="O46" s="170"/>
      <c r="P46" s="171">
        <f t="shared" si="0"/>
        <v>0</v>
      </c>
    </row>
    <row r="47" spans="1:16" x14ac:dyDescent="0.25">
      <c r="A47" s="172">
        <v>23</v>
      </c>
      <c r="B47" s="173">
        <v>37</v>
      </c>
      <c r="C47" s="180" t="s">
        <v>38</v>
      </c>
      <c r="D47" s="177" t="s">
        <v>39</v>
      </c>
      <c r="E47" s="173">
        <v>154</v>
      </c>
      <c r="F47" s="173">
        <v>49</v>
      </c>
      <c r="G47" s="173">
        <v>17</v>
      </c>
      <c r="H47" s="173">
        <v>3</v>
      </c>
      <c r="I47" s="173">
        <v>11</v>
      </c>
      <c r="J47" s="172">
        <v>187</v>
      </c>
      <c r="K47" s="172" t="s">
        <v>60</v>
      </c>
      <c r="L47" s="177" t="s">
        <v>61</v>
      </c>
      <c r="M47" s="183"/>
      <c r="N47" s="361"/>
      <c r="O47" s="170"/>
      <c r="P47" s="171">
        <f t="shared" si="0"/>
        <v>0</v>
      </c>
    </row>
    <row r="48" spans="1:16" x14ac:dyDescent="0.25">
      <c r="A48" s="164">
        <v>24</v>
      </c>
      <c r="B48" s="165">
        <v>38</v>
      </c>
      <c r="C48" s="169" t="s">
        <v>38</v>
      </c>
      <c r="D48" s="182" t="s">
        <v>39</v>
      </c>
      <c r="E48" s="165">
        <v>97</v>
      </c>
      <c r="F48" s="165">
        <v>31</v>
      </c>
      <c r="G48" s="165">
        <v>17</v>
      </c>
      <c r="H48" s="165">
        <v>6</v>
      </c>
      <c r="I48" s="165">
        <v>8</v>
      </c>
      <c r="J48" s="164">
        <v>136</v>
      </c>
      <c r="K48" s="164" t="s">
        <v>56</v>
      </c>
      <c r="L48" s="168" t="s">
        <v>57</v>
      </c>
      <c r="M48" s="168"/>
      <c r="N48" s="361"/>
      <c r="O48" s="170"/>
      <c r="P48" s="171">
        <f t="shared" si="0"/>
        <v>0</v>
      </c>
    </row>
    <row r="49" spans="1:16" x14ac:dyDescent="0.25">
      <c r="A49" s="164">
        <v>25</v>
      </c>
      <c r="B49" s="165">
        <v>39</v>
      </c>
      <c r="C49" s="169" t="s">
        <v>38</v>
      </c>
      <c r="D49" s="182" t="s">
        <v>39</v>
      </c>
      <c r="E49" s="165">
        <v>264</v>
      </c>
      <c r="F49" s="165">
        <v>84</v>
      </c>
      <c r="G49" s="165">
        <v>18</v>
      </c>
      <c r="H49" s="165">
        <v>6</v>
      </c>
      <c r="I49" s="165">
        <v>17</v>
      </c>
      <c r="J49" s="164">
        <v>306</v>
      </c>
      <c r="K49" s="164" t="s">
        <v>56</v>
      </c>
      <c r="L49" s="168" t="s">
        <v>57</v>
      </c>
      <c r="M49" s="169"/>
      <c r="N49" s="361"/>
      <c r="O49" s="170"/>
      <c r="P49" s="171">
        <f t="shared" si="0"/>
        <v>0</v>
      </c>
    </row>
    <row r="50" spans="1:16" x14ac:dyDescent="0.25">
      <c r="A50" s="164">
        <v>26</v>
      </c>
      <c r="B50" s="165">
        <v>40</v>
      </c>
      <c r="C50" s="169" t="s">
        <v>38</v>
      </c>
      <c r="D50" s="182" t="s">
        <v>39</v>
      </c>
      <c r="E50" s="165">
        <v>188</v>
      </c>
      <c r="F50" s="165">
        <v>60</v>
      </c>
      <c r="G50" s="165">
        <v>17</v>
      </c>
      <c r="H50" s="165">
        <v>6</v>
      </c>
      <c r="I50" s="165">
        <v>10</v>
      </c>
      <c r="J50" s="164">
        <v>170</v>
      </c>
      <c r="K50" s="164" t="s">
        <v>56</v>
      </c>
      <c r="L50" s="168" t="s">
        <v>57</v>
      </c>
      <c r="M50" s="169"/>
      <c r="N50" s="361"/>
      <c r="O50" s="170"/>
      <c r="P50" s="171">
        <f t="shared" si="0"/>
        <v>0</v>
      </c>
    </row>
    <row r="51" spans="1:16" x14ac:dyDescent="0.25">
      <c r="A51" s="172">
        <v>27</v>
      </c>
      <c r="B51" s="173">
        <v>41</v>
      </c>
      <c r="C51" s="180" t="s">
        <v>38</v>
      </c>
      <c r="D51" s="177" t="s">
        <v>39</v>
      </c>
      <c r="E51" s="173">
        <v>226</v>
      </c>
      <c r="F51" s="173">
        <v>72</v>
      </c>
      <c r="G51" s="173">
        <v>19</v>
      </c>
      <c r="H51" s="173">
        <v>6</v>
      </c>
      <c r="I51" s="173">
        <v>16</v>
      </c>
      <c r="J51" s="172">
        <v>304</v>
      </c>
      <c r="K51" s="172" t="s">
        <v>56</v>
      </c>
      <c r="L51" s="179" t="s">
        <v>57</v>
      </c>
      <c r="M51" s="180"/>
      <c r="N51" s="361"/>
      <c r="O51" s="170"/>
      <c r="P51" s="171">
        <f t="shared" si="0"/>
        <v>0</v>
      </c>
    </row>
    <row r="52" spans="1:16" x14ac:dyDescent="0.25">
      <c r="A52" s="172">
        <v>27</v>
      </c>
      <c r="B52" s="173">
        <v>41</v>
      </c>
      <c r="C52" s="180" t="s">
        <v>38</v>
      </c>
      <c r="D52" s="177" t="s">
        <v>39</v>
      </c>
      <c r="E52" s="173">
        <v>226</v>
      </c>
      <c r="F52" s="173">
        <v>72</v>
      </c>
      <c r="G52" s="173">
        <v>19</v>
      </c>
      <c r="H52" s="173">
        <v>6</v>
      </c>
      <c r="I52" s="173">
        <v>16</v>
      </c>
      <c r="J52" s="172">
        <v>304</v>
      </c>
      <c r="K52" s="172" t="s">
        <v>53</v>
      </c>
      <c r="L52" s="179" t="s">
        <v>54</v>
      </c>
      <c r="M52" s="180"/>
      <c r="N52" s="361"/>
      <c r="O52" s="170"/>
      <c r="P52" s="171">
        <f t="shared" si="0"/>
        <v>0</v>
      </c>
    </row>
    <row r="53" spans="1:16" x14ac:dyDescent="0.25">
      <c r="A53" s="164">
        <v>28</v>
      </c>
      <c r="B53" s="165">
        <v>42</v>
      </c>
      <c r="C53" s="169" t="s">
        <v>38</v>
      </c>
      <c r="D53" s="182" t="s">
        <v>39</v>
      </c>
      <c r="E53" s="165">
        <v>273</v>
      </c>
      <c r="F53" s="165">
        <v>87</v>
      </c>
      <c r="G53" s="165">
        <v>19</v>
      </c>
      <c r="H53" s="165">
        <v>6</v>
      </c>
      <c r="I53" s="165">
        <v>18</v>
      </c>
      <c r="J53" s="164">
        <v>342</v>
      </c>
      <c r="K53" s="164" t="s">
        <v>56</v>
      </c>
      <c r="L53" s="168" t="s">
        <v>57</v>
      </c>
      <c r="M53" s="169"/>
      <c r="N53" s="361"/>
      <c r="O53" s="170"/>
      <c r="P53" s="171">
        <f t="shared" si="0"/>
        <v>0</v>
      </c>
    </row>
    <row r="54" spans="1:16" x14ac:dyDescent="0.25">
      <c r="A54" s="172">
        <v>29</v>
      </c>
      <c r="B54" s="173">
        <v>43</v>
      </c>
      <c r="C54" s="180" t="s">
        <v>38</v>
      </c>
      <c r="D54" s="177" t="s">
        <v>39</v>
      </c>
      <c r="E54" s="173">
        <v>232</v>
      </c>
      <c r="F54" s="173">
        <v>74</v>
      </c>
      <c r="G54" s="173">
        <v>17</v>
      </c>
      <c r="H54" s="173">
        <v>3</v>
      </c>
      <c r="I54" s="173">
        <v>11</v>
      </c>
      <c r="J54" s="172">
        <v>187</v>
      </c>
      <c r="K54" s="172" t="s">
        <v>56</v>
      </c>
      <c r="L54" s="179" t="s">
        <v>57</v>
      </c>
      <c r="M54" s="180"/>
      <c r="N54" s="361"/>
      <c r="O54" s="170"/>
      <c r="P54" s="171">
        <f t="shared" si="0"/>
        <v>0</v>
      </c>
    </row>
    <row r="55" spans="1:16" x14ac:dyDescent="0.25">
      <c r="A55" s="172">
        <v>29</v>
      </c>
      <c r="B55" s="173">
        <v>43</v>
      </c>
      <c r="C55" s="180" t="s">
        <v>38</v>
      </c>
      <c r="D55" s="177" t="s">
        <v>39</v>
      </c>
      <c r="E55" s="173">
        <v>232</v>
      </c>
      <c r="F55" s="173">
        <v>74</v>
      </c>
      <c r="G55" s="173">
        <v>17</v>
      </c>
      <c r="H55" s="173">
        <v>3</v>
      </c>
      <c r="I55" s="173">
        <v>11</v>
      </c>
      <c r="J55" s="172">
        <v>187</v>
      </c>
      <c r="K55" s="172" t="s">
        <v>60</v>
      </c>
      <c r="L55" s="177" t="s">
        <v>61</v>
      </c>
      <c r="M55" s="180"/>
      <c r="N55" s="361"/>
      <c r="O55" s="170"/>
      <c r="P55" s="171">
        <f t="shared" si="0"/>
        <v>0</v>
      </c>
    </row>
    <row r="56" spans="1:16" x14ac:dyDescent="0.25">
      <c r="A56" s="172">
        <v>29</v>
      </c>
      <c r="B56" s="173">
        <v>43</v>
      </c>
      <c r="C56" s="180" t="s">
        <v>38</v>
      </c>
      <c r="D56" s="177" t="s">
        <v>39</v>
      </c>
      <c r="E56" s="173">
        <v>232</v>
      </c>
      <c r="F56" s="173">
        <v>74</v>
      </c>
      <c r="G56" s="173">
        <v>17</v>
      </c>
      <c r="H56" s="173">
        <v>3</v>
      </c>
      <c r="I56" s="173">
        <v>11</v>
      </c>
      <c r="J56" s="172">
        <v>187</v>
      </c>
      <c r="K56" s="172" t="s">
        <v>53</v>
      </c>
      <c r="L56" s="179" t="s">
        <v>54</v>
      </c>
      <c r="M56" s="180"/>
      <c r="N56" s="361"/>
      <c r="O56" s="170"/>
      <c r="P56" s="171">
        <f t="shared" si="0"/>
        <v>0</v>
      </c>
    </row>
    <row r="57" spans="1:16" x14ac:dyDescent="0.25">
      <c r="A57" s="172">
        <v>30</v>
      </c>
      <c r="B57" s="173">
        <v>44</v>
      </c>
      <c r="C57" s="180" t="s">
        <v>38</v>
      </c>
      <c r="D57" s="177" t="s">
        <v>39</v>
      </c>
      <c r="E57" s="173">
        <v>226</v>
      </c>
      <c r="F57" s="173">
        <v>72</v>
      </c>
      <c r="G57" s="173">
        <v>18</v>
      </c>
      <c r="H57" s="173">
        <v>4</v>
      </c>
      <c r="I57" s="173">
        <v>14</v>
      </c>
      <c r="J57" s="172">
        <v>252</v>
      </c>
      <c r="K57" s="172" t="s">
        <v>56</v>
      </c>
      <c r="L57" s="179" t="s">
        <v>57</v>
      </c>
      <c r="M57" s="180"/>
      <c r="N57" s="361"/>
      <c r="O57" s="170"/>
      <c r="P57" s="171">
        <f t="shared" si="0"/>
        <v>0</v>
      </c>
    </row>
    <row r="58" spans="1:16" x14ac:dyDescent="0.25">
      <c r="A58" s="172">
        <v>30</v>
      </c>
      <c r="B58" s="173">
        <v>44</v>
      </c>
      <c r="C58" s="180" t="s">
        <v>38</v>
      </c>
      <c r="D58" s="177" t="s">
        <v>39</v>
      </c>
      <c r="E58" s="173">
        <v>226</v>
      </c>
      <c r="F58" s="173">
        <v>72</v>
      </c>
      <c r="G58" s="173">
        <v>18</v>
      </c>
      <c r="H58" s="173">
        <v>4</v>
      </c>
      <c r="I58" s="173">
        <v>14</v>
      </c>
      <c r="J58" s="172">
        <v>252</v>
      </c>
      <c r="K58" s="172" t="s">
        <v>60</v>
      </c>
      <c r="L58" s="177" t="s">
        <v>61</v>
      </c>
      <c r="M58" s="180"/>
      <c r="N58" s="361"/>
      <c r="O58" s="170"/>
      <c r="P58" s="171">
        <f t="shared" si="0"/>
        <v>0</v>
      </c>
    </row>
    <row r="59" spans="1:16" x14ac:dyDescent="0.25">
      <c r="A59" s="172">
        <v>30</v>
      </c>
      <c r="B59" s="173">
        <v>44</v>
      </c>
      <c r="C59" s="180" t="s">
        <v>38</v>
      </c>
      <c r="D59" s="177" t="s">
        <v>39</v>
      </c>
      <c r="E59" s="173">
        <v>226</v>
      </c>
      <c r="F59" s="173">
        <v>72</v>
      </c>
      <c r="G59" s="173">
        <v>18</v>
      </c>
      <c r="H59" s="173">
        <v>4</v>
      </c>
      <c r="I59" s="173">
        <v>14</v>
      </c>
      <c r="J59" s="172">
        <v>252</v>
      </c>
      <c r="K59" s="172" t="s">
        <v>53</v>
      </c>
      <c r="L59" s="179" t="s">
        <v>54</v>
      </c>
      <c r="M59" s="180"/>
      <c r="N59" s="361"/>
      <c r="O59" s="170"/>
      <c r="P59" s="171">
        <f t="shared" si="0"/>
        <v>0</v>
      </c>
    </row>
    <row r="60" spans="1:16" x14ac:dyDescent="0.25">
      <c r="A60" s="172">
        <v>31</v>
      </c>
      <c r="B60" s="173">
        <v>45</v>
      </c>
      <c r="C60" s="180" t="s">
        <v>38</v>
      </c>
      <c r="D60" s="177" t="s">
        <v>39</v>
      </c>
      <c r="E60" s="173">
        <v>279</v>
      </c>
      <c r="F60" s="173">
        <v>89</v>
      </c>
      <c r="G60" s="176">
        <v>19</v>
      </c>
      <c r="H60" s="176">
        <v>5</v>
      </c>
      <c r="I60" s="176">
        <v>16</v>
      </c>
      <c r="J60" s="172">
        <v>304</v>
      </c>
      <c r="K60" s="172" t="s">
        <v>56</v>
      </c>
      <c r="L60" s="179" t="s">
        <v>57</v>
      </c>
      <c r="M60" s="180"/>
      <c r="N60" s="361"/>
      <c r="O60" s="170"/>
      <c r="P60" s="171">
        <f t="shared" si="0"/>
        <v>0</v>
      </c>
    </row>
    <row r="61" spans="1:16" x14ac:dyDescent="0.25">
      <c r="A61" s="172">
        <v>31</v>
      </c>
      <c r="B61" s="173">
        <v>45</v>
      </c>
      <c r="C61" s="180" t="s">
        <v>38</v>
      </c>
      <c r="D61" s="177" t="s">
        <v>39</v>
      </c>
      <c r="E61" s="173">
        <v>279</v>
      </c>
      <c r="F61" s="173">
        <v>89</v>
      </c>
      <c r="G61" s="176">
        <v>19</v>
      </c>
      <c r="H61" s="176">
        <v>5</v>
      </c>
      <c r="I61" s="176">
        <v>16</v>
      </c>
      <c r="J61" s="172">
        <v>304</v>
      </c>
      <c r="K61" s="172" t="s">
        <v>53</v>
      </c>
      <c r="L61" s="179" t="s">
        <v>54</v>
      </c>
      <c r="M61" s="180"/>
      <c r="N61" s="361"/>
      <c r="O61" s="170"/>
      <c r="P61" s="171">
        <f t="shared" si="0"/>
        <v>0</v>
      </c>
    </row>
    <row r="62" spans="1:16" x14ac:dyDescent="0.25">
      <c r="A62" s="172">
        <v>32</v>
      </c>
      <c r="B62" s="173">
        <v>46</v>
      </c>
      <c r="C62" s="180" t="s">
        <v>38</v>
      </c>
      <c r="D62" s="177" t="s">
        <v>39</v>
      </c>
      <c r="E62" s="173">
        <v>188</v>
      </c>
      <c r="F62" s="173">
        <v>60</v>
      </c>
      <c r="G62" s="176">
        <v>18</v>
      </c>
      <c r="H62" s="176">
        <v>4</v>
      </c>
      <c r="I62" s="176">
        <v>15</v>
      </c>
      <c r="J62" s="172">
        <v>270</v>
      </c>
      <c r="K62" s="172" t="s">
        <v>56</v>
      </c>
      <c r="L62" s="179" t="s">
        <v>57</v>
      </c>
      <c r="M62" s="180"/>
      <c r="N62" s="361"/>
      <c r="O62" s="170"/>
      <c r="P62" s="171">
        <f t="shared" si="0"/>
        <v>0</v>
      </c>
    </row>
    <row r="63" spans="1:16" x14ac:dyDescent="0.25">
      <c r="A63" s="172">
        <v>32</v>
      </c>
      <c r="B63" s="173">
        <v>46</v>
      </c>
      <c r="C63" s="180" t="s">
        <v>38</v>
      </c>
      <c r="D63" s="177" t="s">
        <v>39</v>
      </c>
      <c r="E63" s="173">
        <v>188</v>
      </c>
      <c r="F63" s="173">
        <v>60</v>
      </c>
      <c r="G63" s="176">
        <v>18</v>
      </c>
      <c r="H63" s="176">
        <v>4</v>
      </c>
      <c r="I63" s="176">
        <v>15</v>
      </c>
      <c r="J63" s="172">
        <v>270</v>
      </c>
      <c r="K63" s="172" t="s">
        <v>60</v>
      </c>
      <c r="L63" s="177" t="s">
        <v>61</v>
      </c>
      <c r="M63" s="180"/>
      <c r="N63" s="361"/>
      <c r="O63" s="170"/>
      <c r="P63" s="171">
        <f t="shared" si="0"/>
        <v>0</v>
      </c>
    </row>
    <row r="64" spans="1:16" x14ac:dyDescent="0.25">
      <c r="A64" s="172">
        <v>32</v>
      </c>
      <c r="B64" s="173">
        <v>46</v>
      </c>
      <c r="C64" s="180" t="s">
        <v>38</v>
      </c>
      <c r="D64" s="177" t="s">
        <v>39</v>
      </c>
      <c r="E64" s="173">
        <v>188</v>
      </c>
      <c r="F64" s="173">
        <v>60</v>
      </c>
      <c r="G64" s="176">
        <v>18</v>
      </c>
      <c r="H64" s="176">
        <v>4</v>
      </c>
      <c r="I64" s="176">
        <v>15</v>
      </c>
      <c r="J64" s="172">
        <v>270</v>
      </c>
      <c r="K64" s="172" t="s">
        <v>53</v>
      </c>
      <c r="L64" s="179" t="s">
        <v>54</v>
      </c>
      <c r="M64" s="180"/>
      <c r="N64" s="361"/>
      <c r="O64" s="170"/>
      <c r="P64" s="171">
        <f t="shared" si="0"/>
        <v>0</v>
      </c>
    </row>
    <row r="65" spans="1:16" x14ac:dyDescent="0.25">
      <c r="A65" s="172">
        <v>33</v>
      </c>
      <c r="B65" s="173">
        <v>47</v>
      </c>
      <c r="C65" s="180" t="s">
        <v>38</v>
      </c>
      <c r="D65" s="177" t="s">
        <v>39</v>
      </c>
      <c r="E65" s="173">
        <v>301</v>
      </c>
      <c r="F65" s="173">
        <v>96</v>
      </c>
      <c r="G65" s="176">
        <v>19</v>
      </c>
      <c r="H65" s="176">
        <v>5</v>
      </c>
      <c r="I65" s="176">
        <v>17</v>
      </c>
      <c r="J65" s="172">
        <v>323</v>
      </c>
      <c r="K65" s="172" t="s">
        <v>56</v>
      </c>
      <c r="L65" s="179" t="s">
        <v>57</v>
      </c>
      <c r="M65" s="180"/>
      <c r="N65" s="361"/>
      <c r="O65" s="170"/>
      <c r="P65" s="171">
        <f t="shared" si="0"/>
        <v>0</v>
      </c>
    </row>
    <row r="66" spans="1:16" x14ac:dyDescent="0.25">
      <c r="A66" s="172">
        <v>33</v>
      </c>
      <c r="B66" s="173">
        <v>47</v>
      </c>
      <c r="C66" s="180" t="s">
        <v>38</v>
      </c>
      <c r="D66" s="177" t="s">
        <v>39</v>
      </c>
      <c r="E66" s="173">
        <v>301</v>
      </c>
      <c r="F66" s="173">
        <v>96</v>
      </c>
      <c r="G66" s="176">
        <v>19</v>
      </c>
      <c r="H66" s="176">
        <v>5</v>
      </c>
      <c r="I66" s="176">
        <v>17</v>
      </c>
      <c r="J66" s="172">
        <v>323</v>
      </c>
      <c r="K66" s="172" t="s">
        <v>60</v>
      </c>
      <c r="L66" s="177" t="s">
        <v>61</v>
      </c>
      <c r="M66" s="180"/>
      <c r="N66" s="361"/>
      <c r="O66" s="170"/>
      <c r="P66" s="171">
        <f t="shared" si="0"/>
        <v>0</v>
      </c>
    </row>
    <row r="67" spans="1:16" x14ac:dyDescent="0.25">
      <c r="A67" s="172">
        <v>33</v>
      </c>
      <c r="B67" s="173">
        <v>47</v>
      </c>
      <c r="C67" s="180" t="s">
        <v>38</v>
      </c>
      <c r="D67" s="177" t="s">
        <v>39</v>
      </c>
      <c r="E67" s="173">
        <v>301</v>
      </c>
      <c r="F67" s="173">
        <v>96</v>
      </c>
      <c r="G67" s="176">
        <v>19</v>
      </c>
      <c r="H67" s="176">
        <v>5</v>
      </c>
      <c r="I67" s="176">
        <v>17</v>
      </c>
      <c r="J67" s="172">
        <v>323</v>
      </c>
      <c r="K67" s="172" t="s">
        <v>53</v>
      </c>
      <c r="L67" s="179" t="s">
        <v>54</v>
      </c>
      <c r="M67" s="180"/>
      <c r="N67" s="361"/>
      <c r="O67" s="170"/>
      <c r="P67" s="171">
        <f t="shared" si="0"/>
        <v>0</v>
      </c>
    </row>
    <row r="68" spans="1:16" x14ac:dyDescent="0.25">
      <c r="A68" s="172">
        <v>34</v>
      </c>
      <c r="B68" s="173">
        <v>48</v>
      </c>
      <c r="C68" s="180" t="s">
        <v>38</v>
      </c>
      <c r="D68" s="177" t="s">
        <v>39</v>
      </c>
      <c r="E68" s="173">
        <v>198</v>
      </c>
      <c r="F68" s="173">
        <v>63</v>
      </c>
      <c r="G68" s="176">
        <v>19</v>
      </c>
      <c r="H68" s="176">
        <v>5</v>
      </c>
      <c r="I68" s="176">
        <v>15</v>
      </c>
      <c r="J68" s="172">
        <v>285</v>
      </c>
      <c r="K68" s="172" t="s">
        <v>56</v>
      </c>
      <c r="L68" s="179" t="s">
        <v>57</v>
      </c>
      <c r="M68" s="179"/>
      <c r="N68" s="361"/>
      <c r="O68" s="170"/>
      <c r="P68" s="171">
        <f t="shared" si="0"/>
        <v>0</v>
      </c>
    </row>
    <row r="69" spans="1:16" x14ac:dyDescent="0.25">
      <c r="A69" s="172">
        <v>34</v>
      </c>
      <c r="B69" s="173">
        <v>48</v>
      </c>
      <c r="C69" s="180" t="s">
        <v>38</v>
      </c>
      <c r="D69" s="177" t="s">
        <v>39</v>
      </c>
      <c r="E69" s="173">
        <v>198</v>
      </c>
      <c r="F69" s="173">
        <v>63</v>
      </c>
      <c r="G69" s="176">
        <v>19</v>
      </c>
      <c r="H69" s="176">
        <v>5</v>
      </c>
      <c r="I69" s="176">
        <v>15</v>
      </c>
      <c r="J69" s="172">
        <v>285</v>
      </c>
      <c r="K69" s="172" t="s">
        <v>60</v>
      </c>
      <c r="L69" s="177" t="s">
        <v>61</v>
      </c>
      <c r="M69" s="179"/>
      <c r="N69" s="361"/>
      <c r="O69" s="170"/>
      <c r="P69" s="171">
        <f t="shared" si="0"/>
        <v>0</v>
      </c>
    </row>
    <row r="70" spans="1:16" x14ac:dyDescent="0.25">
      <c r="A70" s="172">
        <v>34</v>
      </c>
      <c r="B70" s="173">
        <v>48</v>
      </c>
      <c r="C70" s="180" t="s">
        <v>38</v>
      </c>
      <c r="D70" s="177" t="s">
        <v>39</v>
      </c>
      <c r="E70" s="173">
        <v>198</v>
      </c>
      <c r="F70" s="173">
        <v>63</v>
      </c>
      <c r="G70" s="176">
        <v>19</v>
      </c>
      <c r="H70" s="176">
        <v>5</v>
      </c>
      <c r="I70" s="176">
        <v>15</v>
      </c>
      <c r="J70" s="172">
        <v>285</v>
      </c>
      <c r="K70" s="172" t="s">
        <v>53</v>
      </c>
      <c r="L70" s="179" t="s">
        <v>54</v>
      </c>
      <c r="M70" s="179"/>
      <c r="N70" s="361"/>
      <c r="O70" s="170"/>
      <c r="P70" s="171">
        <f t="shared" si="0"/>
        <v>0</v>
      </c>
    </row>
    <row r="71" spans="1:16" x14ac:dyDescent="0.25">
      <c r="A71" s="172">
        <v>35</v>
      </c>
      <c r="B71" s="173">
        <v>49</v>
      </c>
      <c r="C71" s="180" t="s">
        <v>38</v>
      </c>
      <c r="D71" s="177" t="s">
        <v>39</v>
      </c>
      <c r="E71" s="173">
        <v>194</v>
      </c>
      <c r="F71" s="173">
        <v>62</v>
      </c>
      <c r="G71" s="176">
        <v>16</v>
      </c>
      <c r="H71" s="176">
        <v>4</v>
      </c>
      <c r="I71" s="176">
        <v>13</v>
      </c>
      <c r="J71" s="172">
        <v>208</v>
      </c>
      <c r="K71" s="172" t="s">
        <v>56</v>
      </c>
      <c r="L71" s="179" t="s">
        <v>57</v>
      </c>
      <c r="M71" s="179"/>
      <c r="N71" s="361"/>
      <c r="O71" s="170"/>
      <c r="P71" s="171">
        <f t="shared" si="0"/>
        <v>0</v>
      </c>
    </row>
    <row r="72" spans="1:16" x14ac:dyDescent="0.25">
      <c r="A72" s="172">
        <v>35</v>
      </c>
      <c r="B72" s="173">
        <v>49</v>
      </c>
      <c r="C72" s="180" t="s">
        <v>38</v>
      </c>
      <c r="D72" s="177" t="s">
        <v>39</v>
      </c>
      <c r="E72" s="173">
        <v>194</v>
      </c>
      <c r="F72" s="173">
        <v>62</v>
      </c>
      <c r="G72" s="176">
        <v>16</v>
      </c>
      <c r="H72" s="176">
        <v>4</v>
      </c>
      <c r="I72" s="176">
        <v>13</v>
      </c>
      <c r="J72" s="172">
        <v>208</v>
      </c>
      <c r="K72" s="172" t="s">
        <v>53</v>
      </c>
      <c r="L72" s="179" t="s">
        <v>54</v>
      </c>
      <c r="M72" s="179"/>
      <c r="N72" s="361"/>
      <c r="O72" s="170"/>
      <c r="P72" s="171">
        <f t="shared" si="0"/>
        <v>0</v>
      </c>
    </row>
    <row r="73" spans="1:16" x14ac:dyDescent="0.25">
      <c r="A73" s="164">
        <v>36</v>
      </c>
      <c r="B73" s="165">
        <v>50</v>
      </c>
      <c r="C73" s="169" t="s">
        <v>38</v>
      </c>
      <c r="D73" s="182" t="s">
        <v>39</v>
      </c>
      <c r="E73" s="165">
        <v>245</v>
      </c>
      <c r="F73" s="165">
        <v>78</v>
      </c>
      <c r="G73" s="181">
        <v>17</v>
      </c>
      <c r="H73" s="181">
        <v>5</v>
      </c>
      <c r="I73" s="181">
        <v>14</v>
      </c>
      <c r="J73" s="164">
        <v>238</v>
      </c>
      <c r="K73" s="164" t="s">
        <v>56</v>
      </c>
      <c r="L73" s="168" t="s">
        <v>57</v>
      </c>
      <c r="M73" s="169"/>
      <c r="N73" s="361"/>
      <c r="O73" s="170"/>
      <c r="P73" s="171">
        <f t="shared" ref="P73:P94" si="1">N73</f>
        <v>0</v>
      </c>
    </row>
    <row r="74" spans="1:16" x14ac:dyDescent="0.25">
      <c r="A74" s="172">
        <v>37</v>
      </c>
      <c r="B74" s="173">
        <v>51</v>
      </c>
      <c r="C74" s="180" t="s">
        <v>38</v>
      </c>
      <c r="D74" s="177" t="s">
        <v>39</v>
      </c>
      <c r="E74" s="173">
        <v>157</v>
      </c>
      <c r="F74" s="173">
        <v>50</v>
      </c>
      <c r="G74" s="176">
        <v>15</v>
      </c>
      <c r="H74" s="176">
        <v>5</v>
      </c>
      <c r="I74" s="176">
        <v>13</v>
      </c>
      <c r="J74" s="172">
        <v>195</v>
      </c>
      <c r="K74" s="172" t="s">
        <v>56</v>
      </c>
      <c r="L74" s="179" t="s">
        <v>57</v>
      </c>
      <c r="M74" s="184"/>
      <c r="N74" s="361"/>
      <c r="O74" s="170"/>
      <c r="P74" s="171">
        <f t="shared" si="1"/>
        <v>0</v>
      </c>
    </row>
    <row r="75" spans="1:16" x14ac:dyDescent="0.25">
      <c r="A75" s="172">
        <v>37</v>
      </c>
      <c r="B75" s="173">
        <v>51</v>
      </c>
      <c r="C75" s="180" t="s">
        <v>38</v>
      </c>
      <c r="D75" s="177" t="s">
        <v>39</v>
      </c>
      <c r="E75" s="173">
        <v>157</v>
      </c>
      <c r="F75" s="173">
        <v>50</v>
      </c>
      <c r="G75" s="176">
        <v>15</v>
      </c>
      <c r="H75" s="176">
        <v>5</v>
      </c>
      <c r="I75" s="176">
        <v>13</v>
      </c>
      <c r="J75" s="172">
        <v>195</v>
      </c>
      <c r="K75" s="172" t="s">
        <v>53</v>
      </c>
      <c r="L75" s="179" t="s">
        <v>54</v>
      </c>
      <c r="M75" s="184"/>
      <c r="N75" s="361"/>
      <c r="O75" s="170"/>
      <c r="P75" s="171">
        <f t="shared" si="1"/>
        <v>0</v>
      </c>
    </row>
    <row r="76" spans="1:16" x14ac:dyDescent="0.25">
      <c r="A76" s="172">
        <v>38</v>
      </c>
      <c r="B76" s="173">
        <v>52</v>
      </c>
      <c r="C76" s="180" t="s">
        <v>38</v>
      </c>
      <c r="D76" s="177" t="s">
        <v>39</v>
      </c>
      <c r="E76" s="173">
        <v>144</v>
      </c>
      <c r="F76" s="173">
        <v>46</v>
      </c>
      <c r="G76" s="176">
        <v>16</v>
      </c>
      <c r="H76" s="176">
        <v>4</v>
      </c>
      <c r="I76" s="176">
        <v>12</v>
      </c>
      <c r="J76" s="172">
        <v>192</v>
      </c>
      <c r="K76" s="172" t="s">
        <v>56</v>
      </c>
      <c r="L76" s="179" t="s">
        <v>57</v>
      </c>
      <c r="M76" s="184"/>
      <c r="N76" s="361"/>
      <c r="O76" s="170"/>
      <c r="P76" s="171">
        <f t="shared" si="1"/>
        <v>0</v>
      </c>
    </row>
    <row r="77" spans="1:16" x14ac:dyDescent="0.25">
      <c r="A77" s="172">
        <v>38</v>
      </c>
      <c r="B77" s="173">
        <v>52</v>
      </c>
      <c r="C77" s="180" t="s">
        <v>38</v>
      </c>
      <c r="D77" s="177" t="s">
        <v>39</v>
      </c>
      <c r="E77" s="173">
        <v>144</v>
      </c>
      <c r="F77" s="173">
        <v>46</v>
      </c>
      <c r="G77" s="176">
        <v>16</v>
      </c>
      <c r="H77" s="176">
        <v>4</v>
      </c>
      <c r="I77" s="176">
        <v>12</v>
      </c>
      <c r="J77" s="172">
        <v>192</v>
      </c>
      <c r="K77" s="172" t="s">
        <v>60</v>
      </c>
      <c r="L77" s="177" t="s">
        <v>61</v>
      </c>
      <c r="M77" s="184"/>
      <c r="N77" s="361"/>
      <c r="O77" s="170"/>
      <c r="P77" s="171">
        <f t="shared" si="1"/>
        <v>0</v>
      </c>
    </row>
    <row r="78" spans="1:16" x14ac:dyDescent="0.25">
      <c r="A78" s="172">
        <v>39</v>
      </c>
      <c r="B78" s="173">
        <v>54</v>
      </c>
      <c r="C78" s="180" t="s">
        <v>38</v>
      </c>
      <c r="D78" s="177" t="s">
        <v>39</v>
      </c>
      <c r="E78" s="173">
        <v>204</v>
      </c>
      <c r="F78" s="173">
        <v>65</v>
      </c>
      <c r="G78" s="176">
        <v>17</v>
      </c>
      <c r="H78" s="176">
        <v>4</v>
      </c>
      <c r="I78" s="176">
        <v>15</v>
      </c>
      <c r="J78" s="172">
        <v>255</v>
      </c>
      <c r="K78" s="172" t="s">
        <v>78</v>
      </c>
      <c r="L78" s="177" t="s">
        <v>55</v>
      </c>
      <c r="M78" s="178" t="s">
        <v>117</v>
      </c>
      <c r="N78" s="361"/>
      <c r="O78" s="170"/>
      <c r="P78" s="171">
        <f t="shared" si="1"/>
        <v>0</v>
      </c>
    </row>
    <row r="79" spans="1:16" x14ac:dyDescent="0.25">
      <c r="A79" s="172">
        <v>39</v>
      </c>
      <c r="B79" s="173">
        <v>54</v>
      </c>
      <c r="C79" s="180" t="s">
        <v>38</v>
      </c>
      <c r="D79" s="177" t="s">
        <v>39</v>
      </c>
      <c r="E79" s="173">
        <v>204</v>
      </c>
      <c r="F79" s="173">
        <v>65</v>
      </c>
      <c r="G79" s="176">
        <v>17</v>
      </c>
      <c r="H79" s="176">
        <v>4</v>
      </c>
      <c r="I79" s="176">
        <v>15</v>
      </c>
      <c r="J79" s="172">
        <v>255</v>
      </c>
      <c r="K79" s="172" t="s">
        <v>56</v>
      </c>
      <c r="L79" s="179" t="s">
        <v>57</v>
      </c>
      <c r="M79" s="179"/>
      <c r="N79" s="361"/>
      <c r="O79" s="170"/>
      <c r="P79" s="171">
        <f t="shared" si="1"/>
        <v>0</v>
      </c>
    </row>
    <row r="80" spans="1:16" x14ac:dyDescent="0.25">
      <c r="A80" s="172">
        <v>39</v>
      </c>
      <c r="B80" s="173">
        <v>54</v>
      </c>
      <c r="C80" s="180" t="s">
        <v>38</v>
      </c>
      <c r="D80" s="177" t="s">
        <v>39</v>
      </c>
      <c r="E80" s="173">
        <v>204</v>
      </c>
      <c r="F80" s="173">
        <v>65</v>
      </c>
      <c r="G80" s="176">
        <v>17</v>
      </c>
      <c r="H80" s="176">
        <v>4</v>
      </c>
      <c r="I80" s="176">
        <v>15</v>
      </c>
      <c r="J80" s="172">
        <v>255</v>
      </c>
      <c r="K80" s="172" t="s">
        <v>60</v>
      </c>
      <c r="L80" s="177" t="s">
        <v>61</v>
      </c>
      <c r="M80" s="179"/>
      <c r="N80" s="361"/>
      <c r="O80" s="170"/>
      <c r="P80" s="171">
        <f t="shared" si="1"/>
        <v>0</v>
      </c>
    </row>
    <row r="81" spans="1:16" x14ac:dyDescent="0.25">
      <c r="A81" s="172">
        <v>39</v>
      </c>
      <c r="B81" s="173">
        <v>54</v>
      </c>
      <c r="C81" s="180" t="s">
        <v>38</v>
      </c>
      <c r="D81" s="177" t="s">
        <v>39</v>
      </c>
      <c r="E81" s="173">
        <v>204</v>
      </c>
      <c r="F81" s="173">
        <v>65</v>
      </c>
      <c r="G81" s="176">
        <v>17</v>
      </c>
      <c r="H81" s="176">
        <v>4</v>
      </c>
      <c r="I81" s="176">
        <v>15</v>
      </c>
      <c r="J81" s="172">
        <v>255</v>
      </c>
      <c r="K81" s="172" t="s">
        <v>53</v>
      </c>
      <c r="L81" s="179" t="s">
        <v>54</v>
      </c>
      <c r="M81" s="179"/>
      <c r="N81" s="361"/>
      <c r="O81" s="170"/>
      <c r="P81" s="171">
        <f t="shared" si="1"/>
        <v>0</v>
      </c>
    </row>
    <row r="82" spans="1:16" x14ac:dyDescent="0.25">
      <c r="A82" s="172">
        <v>40</v>
      </c>
      <c r="B82" s="173">
        <v>55</v>
      </c>
      <c r="C82" s="180" t="s">
        <v>38</v>
      </c>
      <c r="D82" s="177" t="s">
        <v>39</v>
      </c>
      <c r="E82" s="173">
        <v>163</v>
      </c>
      <c r="F82" s="173">
        <v>52</v>
      </c>
      <c r="G82" s="176">
        <v>17</v>
      </c>
      <c r="H82" s="176">
        <v>5</v>
      </c>
      <c r="I82" s="176">
        <v>10</v>
      </c>
      <c r="J82" s="172">
        <v>170</v>
      </c>
      <c r="K82" s="172" t="s">
        <v>56</v>
      </c>
      <c r="L82" s="179" t="s">
        <v>57</v>
      </c>
      <c r="M82" s="180"/>
      <c r="N82" s="361"/>
      <c r="O82" s="170"/>
      <c r="P82" s="171">
        <f t="shared" si="1"/>
        <v>0</v>
      </c>
    </row>
    <row r="83" spans="1:16" x14ac:dyDescent="0.25">
      <c r="A83" s="172">
        <v>40</v>
      </c>
      <c r="B83" s="173">
        <v>55</v>
      </c>
      <c r="C83" s="180" t="s">
        <v>38</v>
      </c>
      <c r="D83" s="177" t="s">
        <v>39</v>
      </c>
      <c r="E83" s="173">
        <v>163</v>
      </c>
      <c r="F83" s="173">
        <v>52</v>
      </c>
      <c r="G83" s="176">
        <v>17</v>
      </c>
      <c r="H83" s="176">
        <v>5</v>
      </c>
      <c r="I83" s="176">
        <v>10</v>
      </c>
      <c r="J83" s="172">
        <v>170</v>
      </c>
      <c r="K83" s="172" t="s">
        <v>53</v>
      </c>
      <c r="L83" s="179" t="s">
        <v>54</v>
      </c>
      <c r="M83" s="180"/>
      <c r="N83" s="361"/>
      <c r="O83" s="170"/>
      <c r="P83" s="171">
        <f t="shared" si="1"/>
        <v>0</v>
      </c>
    </row>
    <row r="84" spans="1:16" x14ac:dyDescent="0.25">
      <c r="A84" s="172">
        <v>41</v>
      </c>
      <c r="B84" s="173">
        <v>56</v>
      </c>
      <c r="C84" s="180" t="s">
        <v>38</v>
      </c>
      <c r="D84" s="177" t="s">
        <v>39</v>
      </c>
      <c r="E84" s="173">
        <v>327</v>
      </c>
      <c r="F84" s="173">
        <v>104</v>
      </c>
      <c r="G84" s="176">
        <v>18</v>
      </c>
      <c r="H84" s="176">
        <v>4</v>
      </c>
      <c r="I84" s="176">
        <v>18</v>
      </c>
      <c r="J84" s="172">
        <v>324</v>
      </c>
      <c r="K84" s="172" t="s">
        <v>56</v>
      </c>
      <c r="L84" s="179" t="s">
        <v>57</v>
      </c>
      <c r="M84" s="179"/>
      <c r="N84" s="361"/>
      <c r="O84" s="170"/>
      <c r="P84" s="171">
        <f t="shared" si="1"/>
        <v>0</v>
      </c>
    </row>
    <row r="85" spans="1:16" x14ac:dyDescent="0.25">
      <c r="A85" s="172">
        <v>41</v>
      </c>
      <c r="B85" s="173">
        <v>56</v>
      </c>
      <c r="C85" s="180" t="s">
        <v>38</v>
      </c>
      <c r="D85" s="177" t="s">
        <v>39</v>
      </c>
      <c r="E85" s="173">
        <v>327</v>
      </c>
      <c r="F85" s="173">
        <v>104</v>
      </c>
      <c r="G85" s="176">
        <v>18</v>
      </c>
      <c r="H85" s="176">
        <v>4</v>
      </c>
      <c r="I85" s="176">
        <v>18</v>
      </c>
      <c r="J85" s="172">
        <v>324</v>
      </c>
      <c r="K85" s="172" t="s">
        <v>60</v>
      </c>
      <c r="L85" s="177" t="s">
        <v>61</v>
      </c>
      <c r="M85" s="179"/>
      <c r="N85" s="361"/>
      <c r="O85" s="170"/>
      <c r="P85" s="171">
        <f t="shared" si="1"/>
        <v>0</v>
      </c>
    </row>
    <row r="86" spans="1:16" x14ac:dyDescent="0.25">
      <c r="A86" s="172">
        <v>41</v>
      </c>
      <c r="B86" s="173">
        <v>56</v>
      </c>
      <c r="C86" s="180" t="s">
        <v>38</v>
      </c>
      <c r="D86" s="177" t="s">
        <v>39</v>
      </c>
      <c r="E86" s="173">
        <v>327</v>
      </c>
      <c r="F86" s="173">
        <v>104</v>
      </c>
      <c r="G86" s="176">
        <v>18</v>
      </c>
      <c r="H86" s="176">
        <v>4</v>
      </c>
      <c r="I86" s="176">
        <v>18</v>
      </c>
      <c r="J86" s="172">
        <v>324</v>
      </c>
      <c r="K86" s="172" t="s">
        <v>53</v>
      </c>
      <c r="L86" s="179" t="s">
        <v>54</v>
      </c>
      <c r="M86" s="179"/>
      <c r="N86" s="361"/>
      <c r="O86" s="170"/>
      <c r="P86" s="171">
        <f t="shared" si="1"/>
        <v>0</v>
      </c>
    </row>
    <row r="87" spans="1:16" x14ac:dyDescent="0.25">
      <c r="A87" s="164">
        <v>42</v>
      </c>
      <c r="B87" s="165">
        <v>57</v>
      </c>
      <c r="C87" s="169" t="s">
        <v>38</v>
      </c>
      <c r="D87" s="182" t="s">
        <v>39</v>
      </c>
      <c r="E87" s="165">
        <v>204</v>
      </c>
      <c r="F87" s="165">
        <v>65</v>
      </c>
      <c r="G87" s="181">
        <v>16</v>
      </c>
      <c r="H87" s="181">
        <v>4</v>
      </c>
      <c r="I87" s="181">
        <v>7</v>
      </c>
      <c r="J87" s="164">
        <v>112</v>
      </c>
      <c r="K87" s="164" t="s">
        <v>56</v>
      </c>
      <c r="L87" s="168" t="s">
        <v>57</v>
      </c>
      <c r="M87" s="168"/>
      <c r="N87" s="361"/>
      <c r="O87" s="170"/>
      <c r="P87" s="171">
        <f t="shared" si="1"/>
        <v>0</v>
      </c>
    </row>
    <row r="88" spans="1:16" x14ac:dyDescent="0.25">
      <c r="A88" s="164">
        <v>43</v>
      </c>
      <c r="B88" s="165">
        <v>58</v>
      </c>
      <c r="C88" s="166" t="s">
        <v>40</v>
      </c>
      <c r="D88" s="167" t="s">
        <v>41</v>
      </c>
      <c r="E88" s="165">
        <v>198</v>
      </c>
      <c r="F88" s="165">
        <v>63</v>
      </c>
      <c r="G88" s="181">
        <v>17</v>
      </c>
      <c r="H88" s="181">
        <v>3</v>
      </c>
      <c r="I88" s="181">
        <v>9</v>
      </c>
      <c r="J88" s="164">
        <v>153</v>
      </c>
      <c r="K88" s="164" t="s">
        <v>56</v>
      </c>
      <c r="L88" s="168" t="s">
        <v>57</v>
      </c>
      <c r="M88" s="168"/>
      <c r="N88" s="361"/>
      <c r="O88" s="170"/>
      <c r="P88" s="171">
        <f t="shared" si="1"/>
        <v>0</v>
      </c>
    </row>
    <row r="89" spans="1:16" x14ac:dyDescent="0.25">
      <c r="A89" s="164">
        <v>44</v>
      </c>
      <c r="B89" s="165">
        <v>59</v>
      </c>
      <c r="C89" s="166" t="s">
        <v>40</v>
      </c>
      <c r="D89" s="167" t="s">
        <v>41</v>
      </c>
      <c r="E89" s="165">
        <v>119</v>
      </c>
      <c r="F89" s="165">
        <v>38</v>
      </c>
      <c r="G89" s="181">
        <v>11</v>
      </c>
      <c r="H89" s="181">
        <v>3</v>
      </c>
      <c r="I89" s="181">
        <v>8</v>
      </c>
      <c r="J89" s="164">
        <v>88</v>
      </c>
      <c r="K89" s="164" t="s">
        <v>56</v>
      </c>
      <c r="L89" s="168" t="s">
        <v>57</v>
      </c>
      <c r="M89" s="168"/>
      <c r="N89" s="361"/>
      <c r="O89" s="170"/>
      <c r="P89" s="171">
        <f t="shared" si="1"/>
        <v>0</v>
      </c>
    </row>
    <row r="90" spans="1:16" x14ac:dyDescent="0.25">
      <c r="A90" s="172">
        <v>45</v>
      </c>
      <c r="B90" s="173">
        <v>60</v>
      </c>
      <c r="C90" s="174" t="s">
        <v>40</v>
      </c>
      <c r="D90" s="175" t="s">
        <v>41</v>
      </c>
      <c r="E90" s="173">
        <v>194</v>
      </c>
      <c r="F90" s="173">
        <v>62</v>
      </c>
      <c r="G90" s="176">
        <v>18</v>
      </c>
      <c r="H90" s="176">
        <v>5</v>
      </c>
      <c r="I90" s="176">
        <v>12</v>
      </c>
      <c r="J90" s="172">
        <v>216</v>
      </c>
      <c r="K90" s="172" t="s">
        <v>56</v>
      </c>
      <c r="L90" s="179" t="s">
        <v>57</v>
      </c>
      <c r="M90" s="179"/>
      <c r="N90" s="361"/>
      <c r="O90" s="170"/>
      <c r="P90" s="171">
        <f t="shared" si="1"/>
        <v>0</v>
      </c>
    </row>
    <row r="91" spans="1:16" x14ac:dyDescent="0.25">
      <c r="A91" s="172">
        <v>45</v>
      </c>
      <c r="B91" s="173">
        <v>60</v>
      </c>
      <c r="C91" s="174" t="s">
        <v>40</v>
      </c>
      <c r="D91" s="175" t="s">
        <v>41</v>
      </c>
      <c r="E91" s="173">
        <v>194</v>
      </c>
      <c r="F91" s="173">
        <v>62</v>
      </c>
      <c r="G91" s="176">
        <v>18</v>
      </c>
      <c r="H91" s="176">
        <v>5</v>
      </c>
      <c r="I91" s="176">
        <v>12</v>
      </c>
      <c r="J91" s="172">
        <v>216</v>
      </c>
      <c r="K91" s="172" t="s">
        <v>53</v>
      </c>
      <c r="L91" s="179" t="s">
        <v>54</v>
      </c>
      <c r="M91" s="179"/>
      <c r="N91" s="361"/>
      <c r="O91" s="170"/>
      <c r="P91" s="171">
        <f t="shared" si="1"/>
        <v>0</v>
      </c>
    </row>
    <row r="92" spans="1:16" x14ac:dyDescent="0.25">
      <c r="A92" s="164">
        <v>46</v>
      </c>
      <c r="B92" s="165">
        <v>61</v>
      </c>
      <c r="C92" s="166" t="s">
        <v>38</v>
      </c>
      <c r="D92" s="167" t="s">
        <v>39</v>
      </c>
      <c r="E92" s="165">
        <v>169</v>
      </c>
      <c r="F92" s="165">
        <v>54</v>
      </c>
      <c r="G92" s="181">
        <v>18</v>
      </c>
      <c r="H92" s="181">
        <v>4</v>
      </c>
      <c r="I92" s="181">
        <v>10</v>
      </c>
      <c r="J92" s="164">
        <v>180</v>
      </c>
      <c r="K92" s="164" t="s">
        <v>56</v>
      </c>
      <c r="L92" s="168" t="s">
        <v>57</v>
      </c>
      <c r="M92" s="168"/>
      <c r="N92" s="361"/>
      <c r="O92" s="170"/>
      <c r="P92" s="171">
        <f t="shared" si="1"/>
        <v>0</v>
      </c>
    </row>
    <row r="93" spans="1:16" x14ac:dyDescent="0.25">
      <c r="A93" s="164">
        <v>47</v>
      </c>
      <c r="B93" s="165">
        <v>62</v>
      </c>
      <c r="C93" s="166" t="s">
        <v>40</v>
      </c>
      <c r="D93" s="167" t="s">
        <v>41</v>
      </c>
      <c r="E93" s="165">
        <v>163</v>
      </c>
      <c r="F93" s="165">
        <v>52</v>
      </c>
      <c r="G93" s="181">
        <v>18</v>
      </c>
      <c r="H93" s="181">
        <v>4</v>
      </c>
      <c r="I93" s="181">
        <v>10</v>
      </c>
      <c r="J93" s="164">
        <v>180</v>
      </c>
      <c r="K93" s="164" t="s">
        <v>56</v>
      </c>
      <c r="L93" s="168" t="s">
        <v>57</v>
      </c>
      <c r="M93" s="168"/>
      <c r="N93" s="361"/>
      <c r="O93" s="170"/>
      <c r="P93" s="171">
        <f t="shared" si="1"/>
        <v>0</v>
      </c>
    </row>
    <row r="94" spans="1:16" x14ac:dyDescent="0.25">
      <c r="A94" s="164">
        <v>48</v>
      </c>
      <c r="B94" s="165">
        <v>63</v>
      </c>
      <c r="C94" s="166" t="s">
        <v>40</v>
      </c>
      <c r="D94" s="167" t="s">
        <v>41</v>
      </c>
      <c r="E94" s="165">
        <v>220</v>
      </c>
      <c r="F94" s="165">
        <v>70</v>
      </c>
      <c r="G94" s="181">
        <v>19</v>
      </c>
      <c r="H94" s="181">
        <v>4</v>
      </c>
      <c r="I94" s="181">
        <v>12</v>
      </c>
      <c r="J94" s="164">
        <v>228</v>
      </c>
      <c r="K94" s="164" t="s">
        <v>56</v>
      </c>
      <c r="L94" s="168" t="s">
        <v>57</v>
      </c>
      <c r="M94" s="168"/>
      <c r="N94" s="361"/>
      <c r="O94" s="170"/>
      <c r="P94" s="171">
        <f t="shared" si="1"/>
        <v>0</v>
      </c>
    </row>
    <row r="95" spans="1:16" x14ac:dyDescent="0.25">
      <c r="A95" s="185">
        <v>49</v>
      </c>
      <c r="B95" s="186">
        <v>64</v>
      </c>
      <c r="C95" s="187" t="s">
        <v>38</v>
      </c>
      <c r="D95" s="188" t="s">
        <v>39</v>
      </c>
      <c r="E95" s="186">
        <v>132</v>
      </c>
      <c r="F95" s="186">
        <v>42</v>
      </c>
      <c r="G95" s="189">
        <v>18</v>
      </c>
      <c r="H95" s="189">
        <v>15</v>
      </c>
      <c r="I95" s="189">
        <v>4</v>
      </c>
      <c r="J95" s="185">
        <v>72</v>
      </c>
      <c r="K95" s="185" t="s">
        <v>58</v>
      </c>
      <c r="L95" s="190" t="s">
        <v>59</v>
      </c>
      <c r="M95" s="190"/>
      <c r="N95" s="361"/>
      <c r="O95" s="191">
        <f>N95</f>
        <v>0</v>
      </c>
      <c r="P95" s="192"/>
    </row>
    <row r="96" spans="1:16" x14ac:dyDescent="0.25">
      <c r="A96" s="164">
        <v>50</v>
      </c>
      <c r="B96" s="165">
        <v>65</v>
      </c>
      <c r="C96" s="166" t="s">
        <v>40</v>
      </c>
      <c r="D96" s="167" t="s">
        <v>41</v>
      </c>
      <c r="E96" s="165">
        <v>264</v>
      </c>
      <c r="F96" s="165">
        <v>84</v>
      </c>
      <c r="G96" s="181">
        <v>19</v>
      </c>
      <c r="H96" s="181">
        <v>3</v>
      </c>
      <c r="I96" s="181">
        <v>16</v>
      </c>
      <c r="J96" s="164">
        <v>304</v>
      </c>
      <c r="K96" s="164" t="s">
        <v>56</v>
      </c>
      <c r="L96" s="168" t="s">
        <v>57</v>
      </c>
      <c r="M96" s="168"/>
      <c r="N96" s="361"/>
      <c r="O96" s="170"/>
      <c r="P96" s="171">
        <f>N96</f>
        <v>0</v>
      </c>
    </row>
    <row r="97" spans="1:16" x14ac:dyDescent="0.25">
      <c r="A97" s="164">
        <v>51</v>
      </c>
      <c r="B97" s="165">
        <v>67</v>
      </c>
      <c r="C97" s="166" t="s">
        <v>38</v>
      </c>
      <c r="D97" s="167" t="s">
        <v>39</v>
      </c>
      <c r="E97" s="165">
        <v>138</v>
      </c>
      <c r="F97" s="165">
        <v>44</v>
      </c>
      <c r="G97" s="181">
        <v>17</v>
      </c>
      <c r="H97" s="181">
        <v>7</v>
      </c>
      <c r="I97" s="181">
        <v>9</v>
      </c>
      <c r="J97" s="164">
        <v>153</v>
      </c>
      <c r="K97" s="164" t="s">
        <v>56</v>
      </c>
      <c r="L97" s="168" t="s">
        <v>57</v>
      </c>
      <c r="M97" s="193"/>
      <c r="N97" s="361"/>
      <c r="O97" s="170"/>
      <c r="P97" s="171">
        <f t="shared" ref="P97:P142" si="2">N97</f>
        <v>0</v>
      </c>
    </row>
    <row r="98" spans="1:16" x14ac:dyDescent="0.25">
      <c r="A98" s="164">
        <v>52</v>
      </c>
      <c r="B98" s="165">
        <v>68</v>
      </c>
      <c r="C98" s="166" t="s">
        <v>38</v>
      </c>
      <c r="D98" s="167" t="s">
        <v>39</v>
      </c>
      <c r="E98" s="165">
        <v>217</v>
      </c>
      <c r="F98" s="165">
        <v>69</v>
      </c>
      <c r="G98" s="181">
        <v>18</v>
      </c>
      <c r="H98" s="181">
        <v>6</v>
      </c>
      <c r="I98" s="181">
        <v>10</v>
      </c>
      <c r="J98" s="164">
        <v>180</v>
      </c>
      <c r="K98" s="164" t="s">
        <v>56</v>
      </c>
      <c r="L98" s="168" t="s">
        <v>57</v>
      </c>
      <c r="M98" s="168"/>
      <c r="N98" s="361"/>
      <c r="O98" s="170"/>
      <c r="P98" s="171">
        <f t="shared" si="2"/>
        <v>0</v>
      </c>
    </row>
    <row r="99" spans="1:16" x14ac:dyDescent="0.25">
      <c r="A99" s="164">
        <v>53</v>
      </c>
      <c r="B99" s="165">
        <v>69</v>
      </c>
      <c r="C99" s="166" t="s">
        <v>38</v>
      </c>
      <c r="D99" s="167" t="s">
        <v>39</v>
      </c>
      <c r="E99" s="165">
        <v>220</v>
      </c>
      <c r="F99" s="165">
        <v>70</v>
      </c>
      <c r="G99" s="181">
        <v>18</v>
      </c>
      <c r="H99" s="181">
        <v>7</v>
      </c>
      <c r="I99" s="181">
        <v>10</v>
      </c>
      <c r="J99" s="164">
        <v>180</v>
      </c>
      <c r="K99" s="164" t="s">
        <v>56</v>
      </c>
      <c r="L99" s="168" t="s">
        <v>57</v>
      </c>
      <c r="M99" s="194"/>
      <c r="N99" s="361"/>
      <c r="O99" s="170"/>
      <c r="P99" s="171">
        <f t="shared" si="2"/>
        <v>0</v>
      </c>
    </row>
    <row r="100" spans="1:16" x14ac:dyDescent="0.25">
      <c r="A100" s="164">
        <v>54</v>
      </c>
      <c r="B100" s="165">
        <v>70</v>
      </c>
      <c r="C100" s="166" t="s">
        <v>38</v>
      </c>
      <c r="D100" s="167" t="s">
        <v>39</v>
      </c>
      <c r="E100" s="165">
        <v>160</v>
      </c>
      <c r="F100" s="165">
        <v>51</v>
      </c>
      <c r="G100" s="181">
        <v>18</v>
      </c>
      <c r="H100" s="181">
        <v>8</v>
      </c>
      <c r="I100" s="181">
        <v>9</v>
      </c>
      <c r="J100" s="164">
        <v>162</v>
      </c>
      <c r="K100" s="164" t="s">
        <v>56</v>
      </c>
      <c r="L100" s="168" t="s">
        <v>57</v>
      </c>
      <c r="M100" s="194"/>
      <c r="N100" s="361"/>
      <c r="O100" s="170"/>
      <c r="P100" s="171">
        <f t="shared" si="2"/>
        <v>0</v>
      </c>
    </row>
    <row r="101" spans="1:16" x14ac:dyDescent="0.25">
      <c r="A101" s="172">
        <v>55</v>
      </c>
      <c r="B101" s="173">
        <v>71</v>
      </c>
      <c r="C101" s="174" t="s">
        <v>38</v>
      </c>
      <c r="D101" s="175" t="s">
        <v>39</v>
      </c>
      <c r="E101" s="173">
        <v>173</v>
      </c>
      <c r="F101" s="173">
        <v>55</v>
      </c>
      <c r="G101" s="176">
        <v>16</v>
      </c>
      <c r="H101" s="176">
        <v>8</v>
      </c>
      <c r="I101" s="176">
        <v>10</v>
      </c>
      <c r="J101" s="172">
        <v>160</v>
      </c>
      <c r="K101" s="172" t="s">
        <v>78</v>
      </c>
      <c r="L101" s="177" t="s">
        <v>55</v>
      </c>
      <c r="M101" s="178" t="s">
        <v>117</v>
      </c>
      <c r="N101" s="361"/>
      <c r="O101" s="170"/>
      <c r="P101" s="171">
        <f t="shared" si="2"/>
        <v>0</v>
      </c>
    </row>
    <row r="102" spans="1:16" x14ac:dyDescent="0.25">
      <c r="A102" s="172">
        <v>55</v>
      </c>
      <c r="B102" s="173">
        <v>71</v>
      </c>
      <c r="C102" s="174" t="s">
        <v>38</v>
      </c>
      <c r="D102" s="175" t="s">
        <v>39</v>
      </c>
      <c r="E102" s="173">
        <v>173</v>
      </c>
      <c r="F102" s="173">
        <v>55</v>
      </c>
      <c r="G102" s="176">
        <v>16</v>
      </c>
      <c r="H102" s="176">
        <v>8</v>
      </c>
      <c r="I102" s="176">
        <v>10</v>
      </c>
      <c r="J102" s="172">
        <v>160</v>
      </c>
      <c r="K102" s="172" t="s">
        <v>56</v>
      </c>
      <c r="L102" s="179" t="s">
        <v>57</v>
      </c>
      <c r="M102" s="179"/>
      <c r="N102" s="361"/>
      <c r="O102" s="170"/>
      <c r="P102" s="171">
        <f t="shared" si="2"/>
        <v>0</v>
      </c>
    </row>
    <row r="103" spans="1:16" x14ac:dyDescent="0.25">
      <c r="A103" s="172">
        <v>55</v>
      </c>
      <c r="B103" s="173">
        <v>71</v>
      </c>
      <c r="C103" s="174" t="s">
        <v>38</v>
      </c>
      <c r="D103" s="175" t="s">
        <v>39</v>
      </c>
      <c r="E103" s="173">
        <v>173</v>
      </c>
      <c r="F103" s="173">
        <v>55</v>
      </c>
      <c r="G103" s="176">
        <v>16</v>
      </c>
      <c r="H103" s="176">
        <v>8</v>
      </c>
      <c r="I103" s="176">
        <v>10</v>
      </c>
      <c r="J103" s="172">
        <v>160</v>
      </c>
      <c r="K103" s="172" t="s">
        <v>53</v>
      </c>
      <c r="L103" s="179" t="s">
        <v>54</v>
      </c>
      <c r="M103" s="179"/>
      <c r="N103" s="361"/>
      <c r="O103" s="170"/>
      <c r="P103" s="171">
        <f t="shared" si="2"/>
        <v>0</v>
      </c>
    </row>
    <row r="104" spans="1:16" x14ac:dyDescent="0.25">
      <c r="A104" s="172">
        <v>56</v>
      </c>
      <c r="B104" s="173">
        <v>72</v>
      </c>
      <c r="C104" s="174" t="s">
        <v>38</v>
      </c>
      <c r="D104" s="175" t="s">
        <v>39</v>
      </c>
      <c r="E104" s="173">
        <v>154</v>
      </c>
      <c r="F104" s="173">
        <v>49</v>
      </c>
      <c r="G104" s="176">
        <v>16</v>
      </c>
      <c r="H104" s="176">
        <v>8</v>
      </c>
      <c r="I104" s="176">
        <v>10</v>
      </c>
      <c r="J104" s="172">
        <v>160</v>
      </c>
      <c r="K104" s="172" t="s">
        <v>56</v>
      </c>
      <c r="L104" s="179" t="s">
        <v>57</v>
      </c>
      <c r="M104" s="179"/>
      <c r="N104" s="361"/>
      <c r="O104" s="170"/>
      <c r="P104" s="171">
        <f t="shared" si="2"/>
        <v>0</v>
      </c>
    </row>
    <row r="105" spans="1:16" x14ac:dyDescent="0.25">
      <c r="A105" s="172">
        <v>56</v>
      </c>
      <c r="B105" s="173">
        <v>72</v>
      </c>
      <c r="C105" s="174" t="s">
        <v>38</v>
      </c>
      <c r="D105" s="175" t="s">
        <v>39</v>
      </c>
      <c r="E105" s="173">
        <v>154</v>
      </c>
      <c r="F105" s="173">
        <v>49</v>
      </c>
      <c r="G105" s="176">
        <v>16</v>
      </c>
      <c r="H105" s="176">
        <v>8</v>
      </c>
      <c r="I105" s="176">
        <v>10</v>
      </c>
      <c r="J105" s="172">
        <v>160</v>
      </c>
      <c r="K105" s="172" t="s">
        <v>53</v>
      </c>
      <c r="L105" s="179" t="s">
        <v>54</v>
      </c>
      <c r="M105" s="179"/>
      <c r="N105" s="361"/>
      <c r="O105" s="170"/>
      <c r="P105" s="171">
        <f t="shared" si="2"/>
        <v>0</v>
      </c>
    </row>
    <row r="106" spans="1:16" x14ac:dyDescent="0.25">
      <c r="A106" s="164">
        <v>57</v>
      </c>
      <c r="B106" s="165">
        <v>73</v>
      </c>
      <c r="C106" s="166" t="s">
        <v>38</v>
      </c>
      <c r="D106" s="167" t="s">
        <v>39</v>
      </c>
      <c r="E106" s="165">
        <v>173</v>
      </c>
      <c r="F106" s="165">
        <v>55</v>
      </c>
      <c r="G106" s="181">
        <v>15</v>
      </c>
      <c r="H106" s="181">
        <v>4</v>
      </c>
      <c r="I106" s="181">
        <v>10</v>
      </c>
      <c r="J106" s="164">
        <v>150</v>
      </c>
      <c r="K106" s="164" t="s">
        <v>56</v>
      </c>
      <c r="L106" s="168" t="s">
        <v>57</v>
      </c>
      <c r="M106" s="168"/>
      <c r="N106" s="361"/>
      <c r="O106" s="170"/>
      <c r="P106" s="171">
        <f t="shared" si="2"/>
        <v>0</v>
      </c>
    </row>
    <row r="107" spans="1:16" x14ac:dyDescent="0.25">
      <c r="A107" s="172">
        <v>58</v>
      </c>
      <c r="B107" s="173">
        <v>74</v>
      </c>
      <c r="C107" s="174" t="s">
        <v>38</v>
      </c>
      <c r="D107" s="175" t="s">
        <v>39</v>
      </c>
      <c r="E107" s="173">
        <v>166</v>
      </c>
      <c r="F107" s="173">
        <v>53</v>
      </c>
      <c r="G107" s="176">
        <v>16</v>
      </c>
      <c r="H107" s="176">
        <v>3</v>
      </c>
      <c r="I107" s="176">
        <v>9</v>
      </c>
      <c r="J107" s="172">
        <v>144</v>
      </c>
      <c r="K107" s="172" t="s">
        <v>56</v>
      </c>
      <c r="L107" s="179" t="s">
        <v>57</v>
      </c>
      <c r="M107" s="179"/>
      <c r="N107" s="361"/>
      <c r="O107" s="170"/>
      <c r="P107" s="171">
        <f t="shared" si="2"/>
        <v>0</v>
      </c>
    </row>
    <row r="108" spans="1:16" x14ac:dyDescent="0.25">
      <c r="A108" s="172">
        <v>58</v>
      </c>
      <c r="B108" s="173">
        <v>74</v>
      </c>
      <c r="C108" s="174" t="s">
        <v>38</v>
      </c>
      <c r="D108" s="175" t="s">
        <v>39</v>
      </c>
      <c r="E108" s="173">
        <v>166</v>
      </c>
      <c r="F108" s="173">
        <v>53</v>
      </c>
      <c r="G108" s="176">
        <v>16</v>
      </c>
      <c r="H108" s="176">
        <v>3</v>
      </c>
      <c r="I108" s="176">
        <v>9</v>
      </c>
      <c r="J108" s="172">
        <v>144</v>
      </c>
      <c r="K108" s="172" t="s">
        <v>53</v>
      </c>
      <c r="L108" s="179" t="s">
        <v>54</v>
      </c>
      <c r="M108" s="179"/>
      <c r="N108" s="361"/>
      <c r="O108" s="170"/>
      <c r="P108" s="171">
        <f t="shared" si="2"/>
        <v>0</v>
      </c>
    </row>
    <row r="109" spans="1:16" x14ac:dyDescent="0.25">
      <c r="A109" s="164">
        <v>59</v>
      </c>
      <c r="B109" s="165">
        <v>75</v>
      </c>
      <c r="C109" s="166" t="s">
        <v>38</v>
      </c>
      <c r="D109" s="167" t="s">
        <v>39</v>
      </c>
      <c r="E109" s="165">
        <v>191</v>
      </c>
      <c r="F109" s="165">
        <v>61</v>
      </c>
      <c r="G109" s="181">
        <v>17</v>
      </c>
      <c r="H109" s="181">
        <v>5</v>
      </c>
      <c r="I109" s="181">
        <v>13</v>
      </c>
      <c r="J109" s="164">
        <v>221</v>
      </c>
      <c r="K109" s="164" t="s">
        <v>56</v>
      </c>
      <c r="L109" s="168" t="s">
        <v>57</v>
      </c>
      <c r="M109" s="168"/>
      <c r="N109" s="361"/>
      <c r="O109" s="170"/>
      <c r="P109" s="171">
        <f t="shared" si="2"/>
        <v>0</v>
      </c>
    </row>
    <row r="110" spans="1:16" x14ac:dyDescent="0.25">
      <c r="A110" s="164">
        <v>60</v>
      </c>
      <c r="B110" s="165">
        <v>76</v>
      </c>
      <c r="C110" s="166" t="s">
        <v>38</v>
      </c>
      <c r="D110" s="167" t="s">
        <v>39</v>
      </c>
      <c r="E110" s="165">
        <v>179</v>
      </c>
      <c r="F110" s="165">
        <v>57</v>
      </c>
      <c r="G110" s="181">
        <v>17</v>
      </c>
      <c r="H110" s="181">
        <v>4</v>
      </c>
      <c r="I110" s="181">
        <v>9</v>
      </c>
      <c r="J110" s="164">
        <v>153</v>
      </c>
      <c r="K110" s="164" t="s">
        <v>56</v>
      </c>
      <c r="L110" s="168" t="s">
        <v>57</v>
      </c>
      <c r="M110" s="168"/>
      <c r="N110" s="361"/>
      <c r="O110" s="170"/>
      <c r="P110" s="171">
        <f t="shared" si="2"/>
        <v>0</v>
      </c>
    </row>
    <row r="111" spans="1:16" x14ac:dyDescent="0.25">
      <c r="A111" s="164">
        <v>61</v>
      </c>
      <c r="B111" s="165">
        <v>77</v>
      </c>
      <c r="C111" s="166" t="s">
        <v>38</v>
      </c>
      <c r="D111" s="167" t="s">
        <v>39</v>
      </c>
      <c r="E111" s="165">
        <v>286</v>
      </c>
      <c r="F111" s="165">
        <v>91</v>
      </c>
      <c r="G111" s="181">
        <v>18</v>
      </c>
      <c r="H111" s="181">
        <v>4</v>
      </c>
      <c r="I111" s="181">
        <v>14</v>
      </c>
      <c r="J111" s="164">
        <v>252</v>
      </c>
      <c r="K111" s="164" t="s">
        <v>56</v>
      </c>
      <c r="L111" s="168" t="s">
        <v>57</v>
      </c>
      <c r="M111" s="168"/>
      <c r="N111" s="361"/>
      <c r="O111" s="170"/>
      <c r="P111" s="171">
        <f t="shared" si="2"/>
        <v>0</v>
      </c>
    </row>
    <row r="112" spans="1:16" x14ac:dyDescent="0.25">
      <c r="A112" s="164">
        <v>62</v>
      </c>
      <c r="B112" s="165">
        <v>78</v>
      </c>
      <c r="C112" s="166" t="s">
        <v>38</v>
      </c>
      <c r="D112" s="167" t="s">
        <v>39</v>
      </c>
      <c r="E112" s="165">
        <v>154</v>
      </c>
      <c r="F112" s="165">
        <v>49</v>
      </c>
      <c r="G112" s="181">
        <v>17</v>
      </c>
      <c r="H112" s="181">
        <v>8</v>
      </c>
      <c r="I112" s="181">
        <v>8</v>
      </c>
      <c r="J112" s="164">
        <v>136</v>
      </c>
      <c r="K112" s="164" t="s">
        <v>56</v>
      </c>
      <c r="L112" s="168" t="s">
        <v>57</v>
      </c>
      <c r="M112" s="168"/>
      <c r="N112" s="361"/>
      <c r="O112" s="170"/>
      <c r="P112" s="171">
        <f t="shared" si="2"/>
        <v>0</v>
      </c>
    </row>
    <row r="113" spans="1:16" x14ac:dyDescent="0.25">
      <c r="A113" s="172">
        <v>63</v>
      </c>
      <c r="B113" s="173">
        <v>79</v>
      </c>
      <c r="C113" s="174" t="s">
        <v>38</v>
      </c>
      <c r="D113" s="175" t="s">
        <v>39</v>
      </c>
      <c r="E113" s="173">
        <v>160</v>
      </c>
      <c r="F113" s="173">
        <v>51</v>
      </c>
      <c r="G113" s="176">
        <v>15</v>
      </c>
      <c r="H113" s="176">
        <v>3</v>
      </c>
      <c r="I113" s="176">
        <v>7</v>
      </c>
      <c r="J113" s="172">
        <v>105</v>
      </c>
      <c r="K113" s="172" t="s">
        <v>78</v>
      </c>
      <c r="L113" s="177" t="s">
        <v>55</v>
      </c>
      <c r="M113" s="178" t="s">
        <v>117</v>
      </c>
      <c r="N113" s="361"/>
      <c r="O113" s="170"/>
      <c r="P113" s="171">
        <f t="shared" si="2"/>
        <v>0</v>
      </c>
    </row>
    <row r="114" spans="1:16" x14ac:dyDescent="0.25">
      <c r="A114" s="172">
        <v>63</v>
      </c>
      <c r="B114" s="173">
        <v>79</v>
      </c>
      <c r="C114" s="174" t="s">
        <v>38</v>
      </c>
      <c r="D114" s="175" t="s">
        <v>39</v>
      </c>
      <c r="E114" s="173">
        <v>160</v>
      </c>
      <c r="F114" s="173">
        <v>51</v>
      </c>
      <c r="G114" s="176">
        <v>15</v>
      </c>
      <c r="H114" s="176">
        <v>3</v>
      </c>
      <c r="I114" s="176">
        <v>7</v>
      </c>
      <c r="J114" s="172">
        <v>105</v>
      </c>
      <c r="K114" s="172" t="s">
        <v>56</v>
      </c>
      <c r="L114" s="179" t="s">
        <v>57</v>
      </c>
      <c r="M114" s="179"/>
      <c r="N114" s="361"/>
      <c r="O114" s="170"/>
      <c r="P114" s="171">
        <f t="shared" si="2"/>
        <v>0</v>
      </c>
    </row>
    <row r="115" spans="1:16" x14ac:dyDescent="0.25">
      <c r="A115" s="195">
        <v>64</v>
      </c>
      <c r="B115" s="196">
        <v>80</v>
      </c>
      <c r="C115" s="197" t="s">
        <v>38</v>
      </c>
      <c r="D115" s="198" t="s">
        <v>39</v>
      </c>
      <c r="E115" s="196">
        <v>207</v>
      </c>
      <c r="F115" s="196">
        <v>66</v>
      </c>
      <c r="G115" s="199">
        <v>17</v>
      </c>
      <c r="H115" s="199">
        <v>3</v>
      </c>
      <c r="I115" s="199">
        <v>10</v>
      </c>
      <c r="J115" s="195">
        <v>170</v>
      </c>
      <c r="K115" s="195" t="s">
        <v>56</v>
      </c>
      <c r="L115" s="168" t="s">
        <v>57</v>
      </c>
      <c r="M115" s="200"/>
      <c r="N115" s="361"/>
      <c r="O115" s="170"/>
      <c r="P115" s="171">
        <f t="shared" si="2"/>
        <v>0</v>
      </c>
    </row>
    <row r="116" spans="1:16" x14ac:dyDescent="0.25">
      <c r="A116" s="172">
        <v>65</v>
      </c>
      <c r="B116" s="173">
        <v>81</v>
      </c>
      <c r="C116" s="174" t="s">
        <v>38</v>
      </c>
      <c r="D116" s="175" t="s">
        <v>39</v>
      </c>
      <c r="E116" s="173">
        <v>216</v>
      </c>
      <c r="F116" s="173">
        <v>69</v>
      </c>
      <c r="G116" s="176">
        <v>12</v>
      </c>
      <c r="H116" s="176">
        <v>4</v>
      </c>
      <c r="I116" s="176">
        <v>10</v>
      </c>
      <c r="J116" s="172">
        <v>120</v>
      </c>
      <c r="K116" s="172" t="s">
        <v>78</v>
      </c>
      <c r="L116" s="177" t="s">
        <v>55</v>
      </c>
      <c r="M116" s="178" t="s">
        <v>117</v>
      </c>
      <c r="N116" s="361"/>
      <c r="O116" s="170"/>
      <c r="P116" s="171">
        <f t="shared" si="2"/>
        <v>0</v>
      </c>
    </row>
    <row r="117" spans="1:16" x14ac:dyDescent="0.25">
      <c r="A117" s="172">
        <v>65</v>
      </c>
      <c r="B117" s="173">
        <v>81</v>
      </c>
      <c r="C117" s="174" t="s">
        <v>38</v>
      </c>
      <c r="D117" s="175" t="s">
        <v>39</v>
      </c>
      <c r="E117" s="173">
        <v>216</v>
      </c>
      <c r="F117" s="173">
        <v>69</v>
      </c>
      <c r="G117" s="176">
        <v>12</v>
      </c>
      <c r="H117" s="176">
        <v>4</v>
      </c>
      <c r="I117" s="176">
        <v>10</v>
      </c>
      <c r="J117" s="172">
        <v>120</v>
      </c>
      <c r="K117" s="172" t="s">
        <v>56</v>
      </c>
      <c r="L117" s="179" t="s">
        <v>57</v>
      </c>
      <c r="M117" s="179"/>
      <c r="N117" s="361"/>
      <c r="O117" s="170"/>
      <c r="P117" s="171">
        <f t="shared" si="2"/>
        <v>0</v>
      </c>
    </row>
    <row r="118" spans="1:16" x14ac:dyDescent="0.25">
      <c r="A118" s="172">
        <v>66</v>
      </c>
      <c r="B118" s="173">
        <v>82</v>
      </c>
      <c r="C118" s="174" t="s">
        <v>40</v>
      </c>
      <c r="D118" s="175" t="s">
        <v>41</v>
      </c>
      <c r="E118" s="173">
        <v>198</v>
      </c>
      <c r="F118" s="173">
        <v>63</v>
      </c>
      <c r="G118" s="176">
        <v>17</v>
      </c>
      <c r="H118" s="176">
        <v>4</v>
      </c>
      <c r="I118" s="176">
        <v>12</v>
      </c>
      <c r="J118" s="172">
        <v>204</v>
      </c>
      <c r="K118" s="172" t="s">
        <v>78</v>
      </c>
      <c r="L118" s="177" t="s">
        <v>55</v>
      </c>
      <c r="M118" s="178" t="s">
        <v>117</v>
      </c>
      <c r="N118" s="361"/>
      <c r="O118" s="170"/>
      <c r="P118" s="171">
        <f t="shared" si="2"/>
        <v>0</v>
      </c>
    </row>
    <row r="119" spans="1:16" x14ac:dyDescent="0.25">
      <c r="A119" s="172">
        <v>66</v>
      </c>
      <c r="B119" s="173">
        <v>82</v>
      </c>
      <c r="C119" s="174" t="s">
        <v>40</v>
      </c>
      <c r="D119" s="175" t="s">
        <v>41</v>
      </c>
      <c r="E119" s="173">
        <v>198</v>
      </c>
      <c r="F119" s="173">
        <v>63</v>
      </c>
      <c r="G119" s="176">
        <v>17</v>
      </c>
      <c r="H119" s="176">
        <v>4</v>
      </c>
      <c r="I119" s="176">
        <v>12</v>
      </c>
      <c r="J119" s="172">
        <v>204</v>
      </c>
      <c r="K119" s="172" t="s">
        <v>56</v>
      </c>
      <c r="L119" s="179" t="s">
        <v>57</v>
      </c>
      <c r="M119" s="179"/>
      <c r="N119" s="361"/>
      <c r="O119" s="170"/>
      <c r="P119" s="171">
        <f t="shared" si="2"/>
        <v>0</v>
      </c>
    </row>
    <row r="120" spans="1:16" x14ac:dyDescent="0.25">
      <c r="A120" s="172">
        <v>67</v>
      </c>
      <c r="B120" s="173">
        <v>83</v>
      </c>
      <c r="C120" s="174" t="s">
        <v>38</v>
      </c>
      <c r="D120" s="175" t="s">
        <v>39</v>
      </c>
      <c r="E120" s="173">
        <v>195</v>
      </c>
      <c r="F120" s="173">
        <v>62</v>
      </c>
      <c r="G120" s="176">
        <v>14</v>
      </c>
      <c r="H120" s="176">
        <v>5</v>
      </c>
      <c r="I120" s="176">
        <v>9</v>
      </c>
      <c r="J120" s="172">
        <v>126</v>
      </c>
      <c r="K120" s="172" t="s">
        <v>78</v>
      </c>
      <c r="L120" s="177" t="s">
        <v>55</v>
      </c>
      <c r="M120" s="178" t="s">
        <v>117</v>
      </c>
      <c r="N120" s="361"/>
      <c r="O120" s="170"/>
      <c r="P120" s="171">
        <f t="shared" si="2"/>
        <v>0</v>
      </c>
    </row>
    <row r="121" spans="1:16" x14ac:dyDescent="0.25">
      <c r="A121" s="172">
        <v>67</v>
      </c>
      <c r="B121" s="173">
        <v>83</v>
      </c>
      <c r="C121" s="174" t="s">
        <v>38</v>
      </c>
      <c r="D121" s="175" t="s">
        <v>39</v>
      </c>
      <c r="E121" s="173">
        <v>195</v>
      </c>
      <c r="F121" s="173">
        <v>62</v>
      </c>
      <c r="G121" s="176">
        <v>14</v>
      </c>
      <c r="H121" s="176">
        <v>5</v>
      </c>
      <c r="I121" s="176">
        <v>9</v>
      </c>
      <c r="J121" s="172">
        <v>126</v>
      </c>
      <c r="K121" s="172" t="s">
        <v>56</v>
      </c>
      <c r="L121" s="179" t="s">
        <v>57</v>
      </c>
      <c r="M121" s="179"/>
      <c r="N121" s="361"/>
      <c r="O121" s="170"/>
      <c r="P121" s="171">
        <f t="shared" si="2"/>
        <v>0</v>
      </c>
    </row>
    <row r="122" spans="1:16" x14ac:dyDescent="0.25">
      <c r="A122" s="172">
        <v>68</v>
      </c>
      <c r="B122" s="173">
        <v>84</v>
      </c>
      <c r="C122" s="174" t="s">
        <v>38</v>
      </c>
      <c r="D122" s="175" t="s">
        <v>39</v>
      </c>
      <c r="E122" s="173">
        <v>188</v>
      </c>
      <c r="F122" s="173">
        <v>60</v>
      </c>
      <c r="G122" s="176">
        <v>15</v>
      </c>
      <c r="H122" s="176">
        <v>5</v>
      </c>
      <c r="I122" s="176">
        <v>10</v>
      </c>
      <c r="J122" s="172">
        <v>150</v>
      </c>
      <c r="K122" s="172" t="s">
        <v>78</v>
      </c>
      <c r="L122" s="177" t="s">
        <v>55</v>
      </c>
      <c r="M122" s="178" t="s">
        <v>117</v>
      </c>
      <c r="N122" s="361"/>
      <c r="O122" s="170"/>
      <c r="P122" s="171">
        <f t="shared" si="2"/>
        <v>0</v>
      </c>
    </row>
    <row r="123" spans="1:16" x14ac:dyDescent="0.25">
      <c r="A123" s="172">
        <v>68</v>
      </c>
      <c r="B123" s="173">
        <v>84</v>
      </c>
      <c r="C123" s="174" t="s">
        <v>38</v>
      </c>
      <c r="D123" s="175" t="s">
        <v>39</v>
      </c>
      <c r="E123" s="173">
        <v>188</v>
      </c>
      <c r="F123" s="173">
        <v>60</v>
      </c>
      <c r="G123" s="176">
        <v>15</v>
      </c>
      <c r="H123" s="176">
        <v>5</v>
      </c>
      <c r="I123" s="176">
        <v>10</v>
      </c>
      <c r="J123" s="172">
        <v>150</v>
      </c>
      <c r="K123" s="172" t="s">
        <v>56</v>
      </c>
      <c r="L123" s="179" t="s">
        <v>57</v>
      </c>
      <c r="M123" s="179"/>
      <c r="N123" s="361"/>
      <c r="O123" s="170"/>
      <c r="P123" s="171">
        <f t="shared" si="2"/>
        <v>0</v>
      </c>
    </row>
    <row r="124" spans="1:16" x14ac:dyDescent="0.25">
      <c r="A124" s="164">
        <v>69</v>
      </c>
      <c r="B124" s="165">
        <v>85</v>
      </c>
      <c r="C124" s="166" t="s">
        <v>38</v>
      </c>
      <c r="D124" s="167" t="s">
        <v>39</v>
      </c>
      <c r="E124" s="165">
        <v>213</v>
      </c>
      <c r="F124" s="165">
        <v>68</v>
      </c>
      <c r="G124" s="181">
        <v>15</v>
      </c>
      <c r="H124" s="181">
        <v>5</v>
      </c>
      <c r="I124" s="181">
        <v>12</v>
      </c>
      <c r="J124" s="164">
        <v>180</v>
      </c>
      <c r="K124" s="164" t="s">
        <v>56</v>
      </c>
      <c r="L124" s="168" t="s">
        <v>57</v>
      </c>
      <c r="M124" s="168"/>
      <c r="N124" s="361"/>
      <c r="O124" s="170"/>
      <c r="P124" s="171">
        <f t="shared" si="2"/>
        <v>0</v>
      </c>
    </row>
    <row r="125" spans="1:16" x14ac:dyDescent="0.25">
      <c r="A125" s="172">
        <v>70</v>
      </c>
      <c r="B125" s="173">
        <v>86</v>
      </c>
      <c r="C125" s="174" t="s">
        <v>38</v>
      </c>
      <c r="D125" s="175" t="s">
        <v>39</v>
      </c>
      <c r="E125" s="173">
        <v>157</v>
      </c>
      <c r="F125" s="173">
        <v>50</v>
      </c>
      <c r="G125" s="176">
        <v>14</v>
      </c>
      <c r="H125" s="176">
        <v>5</v>
      </c>
      <c r="I125" s="176">
        <v>9</v>
      </c>
      <c r="J125" s="172">
        <v>126</v>
      </c>
      <c r="K125" s="172" t="s">
        <v>78</v>
      </c>
      <c r="L125" s="177" t="s">
        <v>55</v>
      </c>
      <c r="M125" s="178" t="s">
        <v>117</v>
      </c>
      <c r="N125" s="361"/>
      <c r="O125" s="170"/>
      <c r="P125" s="171">
        <f t="shared" si="2"/>
        <v>0</v>
      </c>
    </row>
    <row r="126" spans="1:16" x14ac:dyDescent="0.25">
      <c r="A126" s="172">
        <v>70</v>
      </c>
      <c r="B126" s="173">
        <v>86</v>
      </c>
      <c r="C126" s="174" t="s">
        <v>38</v>
      </c>
      <c r="D126" s="175" t="s">
        <v>39</v>
      </c>
      <c r="E126" s="173">
        <v>157</v>
      </c>
      <c r="F126" s="173">
        <v>50</v>
      </c>
      <c r="G126" s="176">
        <v>14</v>
      </c>
      <c r="H126" s="176">
        <v>5</v>
      </c>
      <c r="I126" s="176">
        <v>9</v>
      </c>
      <c r="J126" s="172">
        <v>126</v>
      </c>
      <c r="K126" s="172" t="s">
        <v>56</v>
      </c>
      <c r="L126" s="179" t="s">
        <v>57</v>
      </c>
      <c r="M126" s="179"/>
      <c r="N126" s="361"/>
      <c r="O126" s="170"/>
      <c r="P126" s="171">
        <f t="shared" si="2"/>
        <v>0</v>
      </c>
    </row>
    <row r="127" spans="1:16" x14ac:dyDescent="0.25">
      <c r="A127" s="172">
        <v>71</v>
      </c>
      <c r="B127" s="173">
        <v>87</v>
      </c>
      <c r="C127" s="174" t="s">
        <v>38</v>
      </c>
      <c r="D127" s="175" t="s">
        <v>39</v>
      </c>
      <c r="E127" s="173">
        <v>216</v>
      </c>
      <c r="F127" s="173">
        <v>69</v>
      </c>
      <c r="G127" s="176">
        <v>16</v>
      </c>
      <c r="H127" s="176">
        <v>6</v>
      </c>
      <c r="I127" s="176">
        <v>11</v>
      </c>
      <c r="J127" s="172">
        <v>176</v>
      </c>
      <c r="K127" s="172" t="s">
        <v>119</v>
      </c>
      <c r="L127" s="177" t="s">
        <v>55</v>
      </c>
      <c r="M127" s="180" t="s">
        <v>120</v>
      </c>
      <c r="N127" s="361"/>
      <c r="O127" s="170"/>
      <c r="P127" s="171">
        <f t="shared" si="2"/>
        <v>0</v>
      </c>
    </row>
    <row r="128" spans="1:16" x14ac:dyDescent="0.25">
      <c r="A128" s="172">
        <v>71</v>
      </c>
      <c r="B128" s="173">
        <v>87</v>
      </c>
      <c r="C128" s="174" t="s">
        <v>38</v>
      </c>
      <c r="D128" s="175" t="s">
        <v>39</v>
      </c>
      <c r="E128" s="173">
        <v>216</v>
      </c>
      <c r="F128" s="173">
        <v>69</v>
      </c>
      <c r="G128" s="176">
        <v>16</v>
      </c>
      <c r="H128" s="176">
        <v>6</v>
      </c>
      <c r="I128" s="176">
        <v>11</v>
      </c>
      <c r="J128" s="172">
        <v>176</v>
      </c>
      <c r="K128" s="172" t="s">
        <v>56</v>
      </c>
      <c r="L128" s="179" t="s">
        <v>57</v>
      </c>
      <c r="M128" s="201"/>
      <c r="N128" s="361"/>
      <c r="O128" s="170"/>
      <c r="P128" s="171">
        <f t="shared" si="2"/>
        <v>0</v>
      </c>
    </row>
    <row r="129" spans="1:16" x14ac:dyDescent="0.25">
      <c r="A129" s="172">
        <v>72</v>
      </c>
      <c r="B129" s="173">
        <v>88</v>
      </c>
      <c r="C129" s="174" t="s">
        <v>38</v>
      </c>
      <c r="D129" s="175" t="s">
        <v>39</v>
      </c>
      <c r="E129" s="173">
        <v>245</v>
      </c>
      <c r="F129" s="173">
        <v>78</v>
      </c>
      <c r="G129" s="176">
        <v>18</v>
      </c>
      <c r="H129" s="176">
        <v>6</v>
      </c>
      <c r="I129" s="176">
        <v>14</v>
      </c>
      <c r="J129" s="172">
        <v>252</v>
      </c>
      <c r="K129" s="172" t="s">
        <v>119</v>
      </c>
      <c r="L129" s="177" t="s">
        <v>55</v>
      </c>
      <c r="M129" s="180" t="s">
        <v>120</v>
      </c>
      <c r="N129" s="361"/>
      <c r="O129" s="170"/>
      <c r="P129" s="171">
        <f t="shared" si="2"/>
        <v>0</v>
      </c>
    </row>
    <row r="130" spans="1:16" x14ac:dyDescent="0.25">
      <c r="A130" s="172">
        <v>72</v>
      </c>
      <c r="B130" s="173">
        <v>88</v>
      </c>
      <c r="C130" s="174" t="s">
        <v>38</v>
      </c>
      <c r="D130" s="175" t="s">
        <v>39</v>
      </c>
      <c r="E130" s="173">
        <v>245</v>
      </c>
      <c r="F130" s="173">
        <v>78</v>
      </c>
      <c r="G130" s="176">
        <v>18</v>
      </c>
      <c r="H130" s="176">
        <v>6</v>
      </c>
      <c r="I130" s="176">
        <v>14</v>
      </c>
      <c r="J130" s="172">
        <v>252</v>
      </c>
      <c r="K130" s="172" t="s">
        <v>56</v>
      </c>
      <c r="L130" s="179" t="s">
        <v>57</v>
      </c>
      <c r="M130" s="201"/>
      <c r="N130" s="361"/>
      <c r="O130" s="170"/>
      <c r="P130" s="171">
        <f t="shared" si="2"/>
        <v>0</v>
      </c>
    </row>
    <row r="131" spans="1:16" x14ac:dyDescent="0.25">
      <c r="A131" s="172">
        <v>73</v>
      </c>
      <c r="B131" s="173">
        <v>89</v>
      </c>
      <c r="C131" s="174" t="s">
        <v>40</v>
      </c>
      <c r="D131" s="175" t="s">
        <v>41</v>
      </c>
      <c r="E131" s="173">
        <v>239</v>
      </c>
      <c r="F131" s="173">
        <v>76</v>
      </c>
      <c r="G131" s="176">
        <v>18</v>
      </c>
      <c r="H131" s="176">
        <v>6</v>
      </c>
      <c r="I131" s="176">
        <v>18</v>
      </c>
      <c r="J131" s="172">
        <v>324</v>
      </c>
      <c r="K131" s="172" t="s">
        <v>56</v>
      </c>
      <c r="L131" s="179" t="s">
        <v>57</v>
      </c>
      <c r="M131" s="201"/>
      <c r="N131" s="361"/>
      <c r="O131" s="170"/>
      <c r="P131" s="171">
        <f t="shared" si="2"/>
        <v>0</v>
      </c>
    </row>
    <row r="132" spans="1:16" ht="24" x14ac:dyDescent="0.25">
      <c r="A132" s="172">
        <v>73</v>
      </c>
      <c r="B132" s="173">
        <v>89</v>
      </c>
      <c r="C132" s="174" t="s">
        <v>40</v>
      </c>
      <c r="D132" s="175" t="s">
        <v>41</v>
      </c>
      <c r="E132" s="173">
        <v>239</v>
      </c>
      <c r="F132" s="173">
        <v>76</v>
      </c>
      <c r="G132" s="176">
        <v>18</v>
      </c>
      <c r="H132" s="176">
        <v>6</v>
      </c>
      <c r="I132" s="176">
        <v>18</v>
      </c>
      <c r="J132" s="172">
        <v>324</v>
      </c>
      <c r="K132" s="172" t="s">
        <v>128</v>
      </c>
      <c r="L132" s="179" t="s">
        <v>129</v>
      </c>
      <c r="M132" s="201" t="s">
        <v>130</v>
      </c>
      <c r="N132" s="361"/>
      <c r="O132" s="170"/>
      <c r="P132" s="171">
        <f t="shared" si="2"/>
        <v>0</v>
      </c>
    </row>
    <row r="133" spans="1:16" x14ac:dyDescent="0.25">
      <c r="A133" s="172">
        <v>74</v>
      </c>
      <c r="B133" s="173">
        <v>90</v>
      </c>
      <c r="C133" s="174" t="s">
        <v>38</v>
      </c>
      <c r="D133" s="175" t="s">
        <v>39</v>
      </c>
      <c r="E133" s="173">
        <v>173</v>
      </c>
      <c r="F133" s="173">
        <v>55</v>
      </c>
      <c r="G133" s="176">
        <v>18</v>
      </c>
      <c r="H133" s="176">
        <v>4</v>
      </c>
      <c r="I133" s="176">
        <v>14</v>
      </c>
      <c r="J133" s="172">
        <v>252</v>
      </c>
      <c r="K133" s="172" t="s">
        <v>56</v>
      </c>
      <c r="L133" s="179" t="s">
        <v>57</v>
      </c>
      <c r="M133" s="179"/>
      <c r="N133" s="361"/>
      <c r="O133" s="170"/>
      <c r="P133" s="171">
        <f t="shared" si="2"/>
        <v>0</v>
      </c>
    </row>
    <row r="134" spans="1:16" x14ac:dyDescent="0.25">
      <c r="A134" s="172">
        <v>74</v>
      </c>
      <c r="B134" s="173">
        <v>90</v>
      </c>
      <c r="C134" s="174" t="s">
        <v>38</v>
      </c>
      <c r="D134" s="175" t="s">
        <v>39</v>
      </c>
      <c r="E134" s="173">
        <v>173</v>
      </c>
      <c r="F134" s="173">
        <v>55</v>
      </c>
      <c r="G134" s="176">
        <v>18</v>
      </c>
      <c r="H134" s="176">
        <v>4</v>
      </c>
      <c r="I134" s="176">
        <v>14</v>
      </c>
      <c r="J134" s="172">
        <v>252</v>
      </c>
      <c r="K134" s="172" t="s">
        <v>60</v>
      </c>
      <c r="L134" s="177" t="s">
        <v>61</v>
      </c>
      <c r="M134" s="179"/>
      <c r="N134" s="361"/>
      <c r="O134" s="170"/>
      <c r="P134" s="171">
        <f t="shared" si="2"/>
        <v>0</v>
      </c>
    </row>
    <row r="135" spans="1:16" x14ac:dyDescent="0.25">
      <c r="A135" s="172">
        <v>75</v>
      </c>
      <c r="B135" s="173">
        <v>91</v>
      </c>
      <c r="C135" s="174" t="s">
        <v>38</v>
      </c>
      <c r="D135" s="175" t="s">
        <v>39</v>
      </c>
      <c r="E135" s="173">
        <v>264</v>
      </c>
      <c r="F135" s="173">
        <v>84</v>
      </c>
      <c r="G135" s="176">
        <v>18</v>
      </c>
      <c r="H135" s="176">
        <v>4</v>
      </c>
      <c r="I135" s="176">
        <v>17</v>
      </c>
      <c r="J135" s="172">
        <v>306</v>
      </c>
      <c r="K135" s="172" t="s">
        <v>56</v>
      </c>
      <c r="L135" s="179" t="s">
        <v>57</v>
      </c>
      <c r="M135" s="179"/>
      <c r="N135" s="361"/>
      <c r="O135" s="170"/>
      <c r="P135" s="171">
        <f t="shared" si="2"/>
        <v>0</v>
      </c>
    </row>
    <row r="136" spans="1:16" x14ac:dyDescent="0.25">
      <c r="A136" s="172">
        <v>75</v>
      </c>
      <c r="B136" s="173">
        <v>91</v>
      </c>
      <c r="C136" s="174" t="s">
        <v>38</v>
      </c>
      <c r="D136" s="175" t="s">
        <v>39</v>
      </c>
      <c r="E136" s="173">
        <v>264</v>
      </c>
      <c r="F136" s="173">
        <v>84</v>
      </c>
      <c r="G136" s="176">
        <v>18</v>
      </c>
      <c r="H136" s="176">
        <v>4</v>
      </c>
      <c r="I136" s="176">
        <v>17</v>
      </c>
      <c r="J136" s="172">
        <v>306</v>
      </c>
      <c r="K136" s="172" t="s">
        <v>60</v>
      </c>
      <c r="L136" s="177" t="s">
        <v>61</v>
      </c>
      <c r="M136" s="179"/>
      <c r="N136" s="361"/>
      <c r="O136" s="170"/>
      <c r="P136" s="171">
        <f t="shared" si="2"/>
        <v>0</v>
      </c>
    </row>
    <row r="137" spans="1:16" x14ac:dyDescent="0.25">
      <c r="A137" s="164">
        <v>76</v>
      </c>
      <c r="B137" s="165">
        <v>92</v>
      </c>
      <c r="C137" s="166" t="s">
        <v>38</v>
      </c>
      <c r="D137" s="167" t="s">
        <v>39</v>
      </c>
      <c r="E137" s="165">
        <v>242</v>
      </c>
      <c r="F137" s="165">
        <v>77</v>
      </c>
      <c r="G137" s="181">
        <v>19</v>
      </c>
      <c r="H137" s="181">
        <v>5</v>
      </c>
      <c r="I137" s="181">
        <v>17</v>
      </c>
      <c r="J137" s="164">
        <v>323</v>
      </c>
      <c r="K137" s="164" t="s">
        <v>56</v>
      </c>
      <c r="L137" s="168" t="s">
        <v>57</v>
      </c>
      <c r="M137" s="168"/>
      <c r="N137" s="361"/>
      <c r="O137" s="170"/>
      <c r="P137" s="171">
        <f t="shared" si="2"/>
        <v>0</v>
      </c>
    </row>
    <row r="138" spans="1:16" x14ac:dyDescent="0.25">
      <c r="A138" s="164">
        <v>77</v>
      </c>
      <c r="B138" s="165">
        <v>93</v>
      </c>
      <c r="C138" s="166" t="s">
        <v>38</v>
      </c>
      <c r="D138" s="167" t="s">
        <v>39</v>
      </c>
      <c r="E138" s="165">
        <v>176</v>
      </c>
      <c r="F138" s="165">
        <v>56</v>
      </c>
      <c r="G138" s="181">
        <v>18</v>
      </c>
      <c r="H138" s="181">
        <v>7</v>
      </c>
      <c r="I138" s="181">
        <v>14</v>
      </c>
      <c r="J138" s="164">
        <v>252</v>
      </c>
      <c r="K138" s="164" t="s">
        <v>56</v>
      </c>
      <c r="L138" s="168" t="s">
        <v>57</v>
      </c>
      <c r="M138" s="168"/>
      <c r="N138" s="361"/>
      <c r="O138" s="170"/>
      <c r="P138" s="171">
        <f t="shared" si="2"/>
        <v>0</v>
      </c>
    </row>
    <row r="139" spans="1:16" x14ac:dyDescent="0.25">
      <c r="A139" s="164">
        <v>78</v>
      </c>
      <c r="B139" s="165">
        <v>94</v>
      </c>
      <c r="C139" s="166" t="s">
        <v>38</v>
      </c>
      <c r="D139" s="167" t="s">
        <v>39</v>
      </c>
      <c r="E139" s="165">
        <v>273</v>
      </c>
      <c r="F139" s="165">
        <v>87</v>
      </c>
      <c r="G139" s="181">
        <v>19</v>
      </c>
      <c r="H139" s="181">
        <v>5</v>
      </c>
      <c r="I139" s="181">
        <v>16</v>
      </c>
      <c r="J139" s="164">
        <v>304</v>
      </c>
      <c r="K139" s="164" t="s">
        <v>56</v>
      </c>
      <c r="L139" s="168" t="s">
        <v>57</v>
      </c>
      <c r="M139" s="168"/>
      <c r="N139" s="361"/>
      <c r="O139" s="170"/>
      <c r="P139" s="171">
        <f t="shared" si="2"/>
        <v>0</v>
      </c>
    </row>
    <row r="140" spans="1:16" x14ac:dyDescent="0.25">
      <c r="A140" s="164">
        <v>79</v>
      </c>
      <c r="B140" s="165">
        <v>95</v>
      </c>
      <c r="C140" s="166" t="s">
        <v>38</v>
      </c>
      <c r="D140" s="167" t="s">
        <v>39</v>
      </c>
      <c r="E140" s="165">
        <v>195</v>
      </c>
      <c r="F140" s="165">
        <v>62</v>
      </c>
      <c r="G140" s="181">
        <v>19</v>
      </c>
      <c r="H140" s="181">
        <v>5</v>
      </c>
      <c r="I140" s="181">
        <v>15</v>
      </c>
      <c r="J140" s="164">
        <v>285</v>
      </c>
      <c r="K140" s="164" t="s">
        <v>56</v>
      </c>
      <c r="L140" s="168" t="s">
        <v>57</v>
      </c>
      <c r="M140" s="168"/>
      <c r="N140" s="361"/>
      <c r="O140" s="170"/>
      <c r="P140" s="171">
        <f t="shared" si="2"/>
        <v>0</v>
      </c>
    </row>
    <row r="141" spans="1:16" x14ac:dyDescent="0.25">
      <c r="A141" s="172">
        <v>80</v>
      </c>
      <c r="B141" s="173">
        <v>96</v>
      </c>
      <c r="C141" s="174" t="s">
        <v>40</v>
      </c>
      <c r="D141" s="175" t="s">
        <v>41</v>
      </c>
      <c r="E141" s="173">
        <v>169</v>
      </c>
      <c r="F141" s="173">
        <v>54</v>
      </c>
      <c r="G141" s="176">
        <v>18</v>
      </c>
      <c r="H141" s="176">
        <v>5</v>
      </c>
      <c r="I141" s="176">
        <v>15</v>
      </c>
      <c r="J141" s="172">
        <v>270</v>
      </c>
      <c r="K141" s="172" t="s">
        <v>119</v>
      </c>
      <c r="L141" s="177" t="s">
        <v>55</v>
      </c>
      <c r="M141" s="180" t="s">
        <v>120</v>
      </c>
      <c r="N141" s="361"/>
      <c r="O141" s="170"/>
      <c r="P141" s="171">
        <f t="shared" si="2"/>
        <v>0</v>
      </c>
    </row>
    <row r="142" spans="1:16" x14ac:dyDescent="0.25">
      <c r="A142" s="172">
        <v>80</v>
      </c>
      <c r="B142" s="173">
        <v>96</v>
      </c>
      <c r="C142" s="174" t="s">
        <v>40</v>
      </c>
      <c r="D142" s="175" t="s">
        <v>41</v>
      </c>
      <c r="E142" s="173">
        <v>169</v>
      </c>
      <c r="F142" s="173">
        <v>54</v>
      </c>
      <c r="G142" s="176">
        <v>18</v>
      </c>
      <c r="H142" s="176">
        <v>5</v>
      </c>
      <c r="I142" s="176">
        <v>15</v>
      </c>
      <c r="J142" s="172">
        <v>270</v>
      </c>
      <c r="K142" s="172" t="s">
        <v>56</v>
      </c>
      <c r="L142" s="179" t="s">
        <v>57</v>
      </c>
      <c r="M142" s="179"/>
      <c r="N142" s="361"/>
      <c r="O142" s="170"/>
      <c r="P142" s="171">
        <f t="shared" si="2"/>
        <v>0</v>
      </c>
    </row>
    <row r="143" spans="1:16" x14ac:dyDescent="0.25">
      <c r="A143" s="185">
        <v>81</v>
      </c>
      <c r="B143" s="186">
        <v>98</v>
      </c>
      <c r="C143" s="187" t="s">
        <v>51</v>
      </c>
      <c r="D143" s="188" t="s">
        <v>52</v>
      </c>
      <c r="E143" s="186">
        <v>154</v>
      </c>
      <c r="F143" s="186">
        <v>49</v>
      </c>
      <c r="G143" s="189">
        <v>20</v>
      </c>
      <c r="H143" s="189">
        <v>8</v>
      </c>
      <c r="I143" s="189">
        <v>8</v>
      </c>
      <c r="J143" s="185">
        <v>160</v>
      </c>
      <c r="K143" s="185" t="s">
        <v>58</v>
      </c>
      <c r="L143" s="190" t="s">
        <v>59</v>
      </c>
      <c r="M143" s="202"/>
      <c r="N143" s="361"/>
      <c r="O143" s="191">
        <f>N143</f>
        <v>0</v>
      </c>
      <c r="P143" s="192"/>
    </row>
    <row r="144" spans="1:16" x14ac:dyDescent="0.25">
      <c r="A144" s="185">
        <v>82</v>
      </c>
      <c r="B144" s="186">
        <v>99</v>
      </c>
      <c r="C144" s="187" t="s">
        <v>51</v>
      </c>
      <c r="D144" s="188" t="s">
        <v>52</v>
      </c>
      <c r="E144" s="186">
        <v>141</v>
      </c>
      <c r="F144" s="186">
        <v>45</v>
      </c>
      <c r="G144" s="189">
        <v>21</v>
      </c>
      <c r="H144" s="189">
        <v>8</v>
      </c>
      <c r="I144" s="189">
        <v>9</v>
      </c>
      <c r="J144" s="185">
        <v>189</v>
      </c>
      <c r="K144" s="185" t="s">
        <v>58</v>
      </c>
      <c r="L144" s="190" t="s">
        <v>59</v>
      </c>
      <c r="M144" s="202"/>
      <c r="N144" s="361"/>
      <c r="O144" s="191">
        <f>N144</f>
        <v>0</v>
      </c>
      <c r="P144" s="192"/>
    </row>
    <row r="145" spans="1:16" x14ac:dyDescent="0.25">
      <c r="A145" s="172">
        <v>83</v>
      </c>
      <c r="B145" s="173">
        <v>103</v>
      </c>
      <c r="C145" s="174" t="s">
        <v>38</v>
      </c>
      <c r="D145" s="175" t="s">
        <v>39</v>
      </c>
      <c r="E145" s="173">
        <v>270</v>
      </c>
      <c r="F145" s="173">
        <v>86</v>
      </c>
      <c r="G145" s="176">
        <v>20</v>
      </c>
      <c r="H145" s="176">
        <v>5</v>
      </c>
      <c r="I145" s="176">
        <v>14</v>
      </c>
      <c r="J145" s="172">
        <v>280</v>
      </c>
      <c r="K145" s="172" t="s">
        <v>56</v>
      </c>
      <c r="L145" s="179" t="s">
        <v>57</v>
      </c>
      <c r="M145" s="201"/>
      <c r="N145" s="361"/>
      <c r="O145" s="170"/>
      <c r="P145" s="171">
        <f>N145</f>
        <v>0</v>
      </c>
    </row>
    <row r="146" spans="1:16" x14ac:dyDescent="0.25">
      <c r="A146" s="172">
        <v>83</v>
      </c>
      <c r="B146" s="173">
        <v>103</v>
      </c>
      <c r="C146" s="174" t="s">
        <v>38</v>
      </c>
      <c r="D146" s="175" t="s">
        <v>39</v>
      </c>
      <c r="E146" s="173">
        <v>270</v>
      </c>
      <c r="F146" s="173">
        <v>86</v>
      </c>
      <c r="G146" s="176">
        <v>20</v>
      </c>
      <c r="H146" s="176">
        <v>5</v>
      </c>
      <c r="I146" s="176">
        <v>14</v>
      </c>
      <c r="J146" s="172">
        <v>280</v>
      </c>
      <c r="K146" s="172" t="s">
        <v>53</v>
      </c>
      <c r="L146" s="179" t="s">
        <v>54</v>
      </c>
      <c r="M146" s="201"/>
      <c r="N146" s="361"/>
      <c r="O146" s="170"/>
      <c r="P146" s="171">
        <f t="shared" ref="P146:P161" si="3">N146</f>
        <v>0</v>
      </c>
    </row>
    <row r="147" spans="1:16" x14ac:dyDescent="0.25">
      <c r="A147" s="172">
        <v>84</v>
      </c>
      <c r="B147" s="173">
        <v>104</v>
      </c>
      <c r="C147" s="174" t="s">
        <v>38</v>
      </c>
      <c r="D147" s="175" t="s">
        <v>39</v>
      </c>
      <c r="E147" s="173">
        <v>251</v>
      </c>
      <c r="F147" s="173">
        <v>80</v>
      </c>
      <c r="G147" s="176">
        <v>19</v>
      </c>
      <c r="H147" s="176">
        <v>7</v>
      </c>
      <c r="I147" s="176">
        <v>15</v>
      </c>
      <c r="J147" s="172">
        <v>285</v>
      </c>
      <c r="K147" s="172" t="s">
        <v>78</v>
      </c>
      <c r="L147" s="177" t="s">
        <v>55</v>
      </c>
      <c r="M147" s="178" t="s">
        <v>117</v>
      </c>
      <c r="N147" s="361"/>
      <c r="O147" s="170"/>
      <c r="P147" s="171">
        <f t="shared" si="3"/>
        <v>0</v>
      </c>
    </row>
    <row r="148" spans="1:16" x14ac:dyDescent="0.25">
      <c r="A148" s="172">
        <v>84</v>
      </c>
      <c r="B148" s="173">
        <v>104</v>
      </c>
      <c r="C148" s="174" t="s">
        <v>38</v>
      </c>
      <c r="D148" s="175" t="s">
        <v>39</v>
      </c>
      <c r="E148" s="173">
        <v>251</v>
      </c>
      <c r="F148" s="173">
        <v>80</v>
      </c>
      <c r="G148" s="176">
        <v>19</v>
      </c>
      <c r="H148" s="176">
        <v>7</v>
      </c>
      <c r="I148" s="176">
        <v>15</v>
      </c>
      <c r="J148" s="172">
        <v>285</v>
      </c>
      <c r="K148" s="172" t="s">
        <v>56</v>
      </c>
      <c r="L148" s="179" t="s">
        <v>57</v>
      </c>
      <c r="M148" s="201"/>
      <c r="N148" s="361"/>
      <c r="O148" s="170"/>
      <c r="P148" s="171">
        <f t="shared" si="3"/>
        <v>0</v>
      </c>
    </row>
    <row r="149" spans="1:16" x14ac:dyDescent="0.25">
      <c r="A149" s="172">
        <v>84</v>
      </c>
      <c r="B149" s="173">
        <v>104</v>
      </c>
      <c r="C149" s="174" t="s">
        <v>38</v>
      </c>
      <c r="D149" s="175" t="s">
        <v>39</v>
      </c>
      <c r="E149" s="173">
        <v>251</v>
      </c>
      <c r="F149" s="173">
        <v>80</v>
      </c>
      <c r="G149" s="176">
        <v>19</v>
      </c>
      <c r="H149" s="176">
        <v>7</v>
      </c>
      <c r="I149" s="176">
        <v>15</v>
      </c>
      <c r="J149" s="172">
        <v>285</v>
      </c>
      <c r="K149" s="172" t="s">
        <v>126</v>
      </c>
      <c r="L149" s="177" t="s">
        <v>124</v>
      </c>
      <c r="M149" s="180" t="s">
        <v>127</v>
      </c>
      <c r="N149" s="361"/>
      <c r="O149" s="170"/>
      <c r="P149" s="171">
        <f t="shared" si="3"/>
        <v>0</v>
      </c>
    </row>
    <row r="150" spans="1:16" x14ac:dyDescent="0.25">
      <c r="A150" s="164">
        <v>85</v>
      </c>
      <c r="B150" s="165">
        <v>106</v>
      </c>
      <c r="C150" s="166" t="s">
        <v>40</v>
      </c>
      <c r="D150" s="167" t="s">
        <v>41</v>
      </c>
      <c r="E150" s="165">
        <v>235</v>
      </c>
      <c r="F150" s="165">
        <v>75</v>
      </c>
      <c r="G150" s="181">
        <v>20</v>
      </c>
      <c r="H150" s="181">
        <v>5</v>
      </c>
      <c r="I150" s="181">
        <v>16</v>
      </c>
      <c r="J150" s="164">
        <v>320</v>
      </c>
      <c r="K150" s="164" t="s">
        <v>56</v>
      </c>
      <c r="L150" s="168" t="s">
        <v>57</v>
      </c>
      <c r="M150" s="203"/>
      <c r="N150" s="361"/>
      <c r="O150" s="170"/>
      <c r="P150" s="171">
        <f t="shared" si="3"/>
        <v>0</v>
      </c>
    </row>
    <row r="151" spans="1:16" x14ac:dyDescent="0.25">
      <c r="A151" s="172">
        <v>86</v>
      </c>
      <c r="B151" s="173">
        <v>108</v>
      </c>
      <c r="C151" s="174" t="s">
        <v>38</v>
      </c>
      <c r="D151" s="175" t="s">
        <v>39</v>
      </c>
      <c r="E151" s="173">
        <v>201</v>
      </c>
      <c r="F151" s="173">
        <v>64</v>
      </c>
      <c r="G151" s="176">
        <v>17</v>
      </c>
      <c r="H151" s="176">
        <v>5</v>
      </c>
      <c r="I151" s="176">
        <v>10</v>
      </c>
      <c r="J151" s="172">
        <v>170</v>
      </c>
      <c r="K151" s="172" t="s">
        <v>82</v>
      </c>
      <c r="L151" s="177" t="s">
        <v>55</v>
      </c>
      <c r="M151" s="201" t="s">
        <v>131</v>
      </c>
      <c r="N151" s="361"/>
      <c r="O151" s="170"/>
      <c r="P151" s="171">
        <f t="shared" si="3"/>
        <v>0</v>
      </c>
    </row>
    <row r="152" spans="1:16" x14ac:dyDescent="0.25">
      <c r="A152" s="172">
        <v>86</v>
      </c>
      <c r="B152" s="173">
        <v>108</v>
      </c>
      <c r="C152" s="174" t="s">
        <v>38</v>
      </c>
      <c r="D152" s="175" t="s">
        <v>39</v>
      </c>
      <c r="E152" s="173">
        <v>201</v>
      </c>
      <c r="F152" s="173">
        <v>64</v>
      </c>
      <c r="G152" s="176">
        <v>17</v>
      </c>
      <c r="H152" s="176">
        <v>5</v>
      </c>
      <c r="I152" s="176">
        <v>10</v>
      </c>
      <c r="J152" s="172">
        <v>170</v>
      </c>
      <c r="K152" s="172" t="s">
        <v>56</v>
      </c>
      <c r="L152" s="179" t="s">
        <v>57</v>
      </c>
      <c r="M152" s="201"/>
      <c r="N152" s="361"/>
      <c r="O152" s="170"/>
      <c r="P152" s="171">
        <f t="shared" si="3"/>
        <v>0</v>
      </c>
    </row>
    <row r="153" spans="1:16" x14ac:dyDescent="0.25">
      <c r="A153" s="172">
        <v>87</v>
      </c>
      <c r="B153" s="173">
        <v>110</v>
      </c>
      <c r="C153" s="174" t="s">
        <v>38</v>
      </c>
      <c r="D153" s="175" t="s">
        <v>39</v>
      </c>
      <c r="E153" s="173">
        <v>235</v>
      </c>
      <c r="F153" s="173">
        <v>75</v>
      </c>
      <c r="G153" s="176">
        <v>19</v>
      </c>
      <c r="H153" s="176">
        <v>5</v>
      </c>
      <c r="I153" s="176">
        <v>12</v>
      </c>
      <c r="J153" s="172">
        <v>228</v>
      </c>
      <c r="K153" s="172" t="s">
        <v>56</v>
      </c>
      <c r="L153" s="179" t="s">
        <v>57</v>
      </c>
      <c r="M153" s="201"/>
      <c r="N153" s="361"/>
      <c r="O153" s="170"/>
      <c r="P153" s="171">
        <f t="shared" si="3"/>
        <v>0</v>
      </c>
    </row>
    <row r="154" spans="1:16" x14ac:dyDescent="0.25">
      <c r="A154" s="172">
        <v>87</v>
      </c>
      <c r="B154" s="173">
        <v>110</v>
      </c>
      <c r="C154" s="174" t="s">
        <v>38</v>
      </c>
      <c r="D154" s="175" t="s">
        <v>39</v>
      </c>
      <c r="E154" s="173">
        <v>235</v>
      </c>
      <c r="F154" s="173">
        <v>75</v>
      </c>
      <c r="G154" s="176">
        <v>19</v>
      </c>
      <c r="H154" s="176">
        <v>5</v>
      </c>
      <c r="I154" s="176">
        <v>12</v>
      </c>
      <c r="J154" s="172">
        <v>228</v>
      </c>
      <c r="K154" s="172" t="s">
        <v>62</v>
      </c>
      <c r="L154" s="180" t="s">
        <v>77</v>
      </c>
      <c r="M154" s="201" t="s">
        <v>132</v>
      </c>
      <c r="N154" s="361"/>
      <c r="O154" s="170"/>
      <c r="P154" s="171">
        <f t="shared" si="3"/>
        <v>0</v>
      </c>
    </row>
    <row r="155" spans="1:16" x14ac:dyDescent="0.25">
      <c r="A155" s="172">
        <v>88</v>
      </c>
      <c r="B155" s="173">
        <v>112</v>
      </c>
      <c r="C155" s="174" t="s">
        <v>38</v>
      </c>
      <c r="D155" s="175" t="s">
        <v>39</v>
      </c>
      <c r="E155" s="173">
        <v>182</v>
      </c>
      <c r="F155" s="173">
        <v>58</v>
      </c>
      <c r="G155" s="176">
        <v>19</v>
      </c>
      <c r="H155" s="176">
        <v>5</v>
      </c>
      <c r="I155" s="176">
        <v>11</v>
      </c>
      <c r="J155" s="172">
        <v>209</v>
      </c>
      <c r="K155" s="172" t="s">
        <v>78</v>
      </c>
      <c r="L155" s="177" t="s">
        <v>55</v>
      </c>
      <c r="M155" s="178" t="s">
        <v>117</v>
      </c>
      <c r="N155" s="361"/>
      <c r="O155" s="170"/>
      <c r="P155" s="171">
        <f t="shared" si="3"/>
        <v>0</v>
      </c>
    </row>
    <row r="156" spans="1:16" x14ac:dyDescent="0.25">
      <c r="A156" s="172">
        <v>88</v>
      </c>
      <c r="B156" s="173">
        <v>112</v>
      </c>
      <c r="C156" s="174" t="s">
        <v>38</v>
      </c>
      <c r="D156" s="175" t="s">
        <v>39</v>
      </c>
      <c r="E156" s="173">
        <v>182</v>
      </c>
      <c r="F156" s="173">
        <v>58</v>
      </c>
      <c r="G156" s="176">
        <v>19</v>
      </c>
      <c r="H156" s="176">
        <v>5</v>
      </c>
      <c r="I156" s="176">
        <v>11</v>
      </c>
      <c r="J156" s="172">
        <v>209</v>
      </c>
      <c r="K156" s="172" t="s">
        <v>56</v>
      </c>
      <c r="L156" s="179" t="s">
        <v>57</v>
      </c>
      <c r="M156" s="201"/>
      <c r="N156" s="361"/>
      <c r="O156" s="170"/>
      <c r="P156" s="171">
        <f t="shared" si="3"/>
        <v>0</v>
      </c>
    </row>
    <row r="157" spans="1:16" x14ac:dyDescent="0.25">
      <c r="A157" s="164">
        <v>89</v>
      </c>
      <c r="B157" s="165">
        <v>113</v>
      </c>
      <c r="C157" s="166" t="s">
        <v>40</v>
      </c>
      <c r="D157" s="167" t="s">
        <v>41</v>
      </c>
      <c r="E157" s="165">
        <v>198</v>
      </c>
      <c r="F157" s="165">
        <v>63</v>
      </c>
      <c r="G157" s="181">
        <v>18</v>
      </c>
      <c r="H157" s="181">
        <v>3</v>
      </c>
      <c r="I157" s="181">
        <v>10</v>
      </c>
      <c r="J157" s="164">
        <v>180</v>
      </c>
      <c r="K157" s="164" t="s">
        <v>56</v>
      </c>
      <c r="L157" s="168" t="s">
        <v>57</v>
      </c>
      <c r="M157" s="203"/>
      <c r="N157" s="361"/>
      <c r="O157" s="170"/>
      <c r="P157" s="171">
        <f t="shared" si="3"/>
        <v>0</v>
      </c>
    </row>
    <row r="158" spans="1:16" x14ac:dyDescent="0.25">
      <c r="A158" s="172">
        <v>90</v>
      </c>
      <c r="B158" s="173">
        <v>115</v>
      </c>
      <c r="C158" s="174" t="s">
        <v>38</v>
      </c>
      <c r="D158" s="175" t="s">
        <v>39</v>
      </c>
      <c r="E158" s="173">
        <v>201</v>
      </c>
      <c r="F158" s="173">
        <v>64</v>
      </c>
      <c r="G158" s="176">
        <v>18</v>
      </c>
      <c r="H158" s="176">
        <v>4</v>
      </c>
      <c r="I158" s="176">
        <v>13</v>
      </c>
      <c r="J158" s="172">
        <v>234</v>
      </c>
      <c r="K158" s="172" t="s">
        <v>56</v>
      </c>
      <c r="L158" s="179" t="s">
        <v>57</v>
      </c>
      <c r="M158" s="201"/>
      <c r="N158" s="361"/>
      <c r="O158" s="170"/>
      <c r="P158" s="171">
        <f t="shared" si="3"/>
        <v>0</v>
      </c>
    </row>
    <row r="159" spans="1:16" x14ac:dyDescent="0.25">
      <c r="A159" s="172">
        <v>90</v>
      </c>
      <c r="B159" s="173">
        <v>115</v>
      </c>
      <c r="C159" s="174" t="s">
        <v>38</v>
      </c>
      <c r="D159" s="175" t="s">
        <v>39</v>
      </c>
      <c r="E159" s="173">
        <v>201</v>
      </c>
      <c r="F159" s="173">
        <v>64</v>
      </c>
      <c r="G159" s="176">
        <v>18</v>
      </c>
      <c r="H159" s="176">
        <v>4</v>
      </c>
      <c r="I159" s="176">
        <v>13</v>
      </c>
      <c r="J159" s="172">
        <v>234</v>
      </c>
      <c r="K159" s="172" t="s">
        <v>60</v>
      </c>
      <c r="L159" s="177" t="s">
        <v>61</v>
      </c>
      <c r="M159" s="201"/>
      <c r="N159" s="361"/>
      <c r="O159" s="170"/>
      <c r="P159" s="171">
        <f t="shared" si="3"/>
        <v>0</v>
      </c>
    </row>
    <row r="160" spans="1:16" x14ac:dyDescent="0.25">
      <c r="A160" s="172">
        <v>91</v>
      </c>
      <c r="B160" s="173">
        <v>116</v>
      </c>
      <c r="C160" s="174" t="s">
        <v>38</v>
      </c>
      <c r="D160" s="175" t="s">
        <v>39</v>
      </c>
      <c r="E160" s="173">
        <v>188</v>
      </c>
      <c r="F160" s="173">
        <v>60</v>
      </c>
      <c r="G160" s="176">
        <v>12</v>
      </c>
      <c r="H160" s="176">
        <v>5</v>
      </c>
      <c r="I160" s="176">
        <v>8</v>
      </c>
      <c r="J160" s="172">
        <v>96</v>
      </c>
      <c r="K160" s="172" t="s">
        <v>78</v>
      </c>
      <c r="L160" s="177" t="s">
        <v>55</v>
      </c>
      <c r="M160" s="178" t="s">
        <v>117</v>
      </c>
      <c r="N160" s="361"/>
      <c r="O160" s="170"/>
      <c r="P160" s="171">
        <f t="shared" si="3"/>
        <v>0</v>
      </c>
    </row>
    <row r="161" spans="1:16" x14ac:dyDescent="0.25">
      <c r="A161" s="172">
        <v>91</v>
      </c>
      <c r="B161" s="173">
        <v>116</v>
      </c>
      <c r="C161" s="174" t="s">
        <v>38</v>
      </c>
      <c r="D161" s="175" t="s">
        <v>39</v>
      </c>
      <c r="E161" s="173">
        <v>188</v>
      </c>
      <c r="F161" s="173">
        <v>60</v>
      </c>
      <c r="G161" s="176">
        <v>12</v>
      </c>
      <c r="H161" s="176">
        <v>5</v>
      </c>
      <c r="I161" s="176">
        <v>8</v>
      </c>
      <c r="J161" s="172">
        <v>96</v>
      </c>
      <c r="K161" s="172" t="s">
        <v>56</v>
      </c>
      <c r="L161" s="179" t="s">
        <v>57</v>
      </c>
      <c r="M161" s="201"/>
      <c r="N161" s="361"/>
      <c r="O161" s="170"/>
      <c r="P161" s="171">
        <f t="shared" si="3"/>
        <v>0</v>
      </c>
    </row>
    <row r="162" spans="1:16" x14ac:dyDescent="0.25">
      <c r="A162" s="185">
        <v>92</v>
      </c>
      <c r="B162" s="186">
        <v>117</v>
      </c>
      <c r="C162" s="187" t="s">
        <v>38</v>
      </c>
      <c r="D162" s="188" t="s">
        <v>39</v>
      </c>
      <c r="E162" s="186">
        <v>242</v>
      </c>
      <c r="F162" s="186">
        <v>77</v>
      </c>
      <c r="G162" s="189">
        <v>17</v>
      </c>
      <c r="H162" s="189">
        <v>5</v>
      </c>
      <c r="I162" s="189">
        <v>12</v>
      </c>
      <c r="J162" s="185">
        <v>204</v>
      </c>
      <c r="K162" s="185" t="s">
        <v>58</v>
      </c>
      <c r="L162" s="190" t="s">
        <v>59</v>
      </c>
      <c r="M162" s="202"/>
      <c r="N162" s="361"/>
      <c r="O162" s="191">
        <f>N162</f>
        <v>0</v>
      </c>
      <c r="P162" s="192"/>
    </row>
    <row r="163" spans="1:16" x14ac:dyDescent="0.25">
      <c r="A163" s="172">
        <v>93</v>
      </c>
      <c r="B163" s="173">
        <v>119</v>
      </c>
      <c r="C163" s="174" t="s">
        <v>38</v>
      </c>
      <c r="D163" s="175" t="s">
        <v>39</v>
      </c>
      <c r="E163" s="173">
        <v>201</v>
      </c>
      <c r="F163" s="173">
        <v>64</v>
      </c>
      <c r="G163" s="176">
        <v>17</v>
      </c>
      <c r="H163" s="176">
        <v>5</v>
      </c>
      <c r="I163" s="176">
        <v>10</v>
      </c>
      <c r="J163" s="172">
        <v>170</v>
      </c>
      <c r="K163" s="172" t="s">
        <v>80</v>
      </c>
      <c r="L163" s="177" t="s">
        <v>55</v>
      </c>
      <c r="M163" s="180" t="s">
        <v>118</v>
      </c>
      <c r="N163" s="361"/>
      <c r="O163" s="170"/>
      <c r="P163" s="171">
        <f>N163</f>
        <v>0</v>
      </c>
    </row>
    <row r="164" spans="1:16" x14ac:dyDescent="0.25">
      <c r="A164" s="172">
        <v>93</v>
      </c>
      <c r="B164" s="173">
        <v>119</v>
      </c>
      <c r="C164" s="174" t="s">
        <v>38</v>
      </c>
      <c r="D164" s="175" t="s">
        <v>39</v>
      </c>
      <c r="E164" s="173">
        <v>201</v>
      </c>
      <c r="F164" s="173">
        <v>64</v>
      </c>
      <c r="G164" s="176">
        <v>17</v>
      </c>
      <c r="H164" s="176">
        <v>5</v>
      </c>
      <c r="I164" s="176">
        <v>10</v>
      </c>
      <c r="J164" s="172">
        <v>170</v>
      </c>
      <c r="K164" s="172" t="s">
        <v>56</v>
      </c>
      <c r="L164" s="179" t="s">
        <v>57</v>
      </c>
      <c r="M164" s="201"/>
      <c r="N164" s="361"/>
      <c r="O164" s="170"/>
      <c r="P164" s="171">
        <f t="shared" ref="P164:P167" si="4">N164</f>
        <v>0</v>
      </c>
    </row>
    <row r="165" spans="1:16" x14ac:dyDescent="0.25">
      <c r="A165" s="172">
        <v>94</v>
      </c>
      <c r="B165" s="173">
        <v>122</v>
      </c>
      <c r="C165" s="174" t="s">
        <v>40</v>
      </c>
      <c r="D165" s="175" t="s">
        <v>41</v>
      </c>
      <c r="E165" s="173">
        <v>176</v>
      </c>
      <c r="F165" s="173">
        <v>56</v>
      </c>
      <c r="G165" s="176">
        <v>16</v>
      </c>
      <c r="H165" s="176">
        <v>5</v>
      </c>
      <c r="I165" s="176">
        <v>10</v>
      </c>
      <c r="J165" s="172">
        <v>160</v>
      </c>
      <c r="K165" s="172" t="s">
        <v>56</v>
      </c>
      <c r="L165" s="179" t="s">
        <v>57</v>
      </c>
      <c r="M165" s="179"/>
      <c r="N165" s="361"/>
      <c r="O165" s="170"/>
      <c r="P165" s="171">
        <f t="shared" si="4"/>
        <v>0</v>
      </c>
    </row>
    <row r="166" spans="1:16" x14ac:dyDescent="0.25">
      <c r="A166" s="172">
        <v>94</v>
      </c>
      <c r="B166" s="173">
        <v>122</v>
      </c>
      <c r="C166" s="174" t="s">
        <v>40</v>
      </c>
      <c r="D166" s="175" t="s">
        <v>41</v>
      </c>
      <c r="E166" s="173">
        <v>176</v>
      </c>
      <c r="F166" s="173">
        <v>56</v>
      </c>
      <c r="G166" s="176">
        <v>16</v>
      </c>
      <c r="H166" s="176">
        <v>5</v>
      </c>
      <c r="I166" s="176">
        <v>10</v>
      </c>
      <c r="J166" s="172">
        <v>160</v>
      </c>
      <c r="K166" s="172" t="s">
        <v>62</v>
      </c>
      <c r="L166" s="180" t="s">
        <v>77</v>
      </c>
      <c r="M166" s="179" t="s">
        <v>133</v>
      </c>
      <c r="N166" s="361"/>
      <c r="O166" s="170"/>
      <c r="P166" s="171">
        <f t="shared" si="4"/>
        <v>0</v>
      </c>
    </row>
    <row r="167" spans="1:16" x14ac:dyDescent="0.25">
      <c r="A167" s="164">
        <v>95</v>
      </c>
      <c r="B167" s="165">
        <v>124</v>
      </c>
      <c r="C167" s="166" t="s">
        <v>38</v>
      </c>
      <c r="D167" s="167" t="s">
        <v>39</v>
      </c>
      <c r="E167" s="165">
        <v>169</v>
      </c>
      <c r="F167" s="165">
        <v>54</v>
      </c>
      <c r="G167" s="181">
        <v>17</v>
      </c>
      <c r="H167" s="181">
        <v>5</v>
      </c>
      <c r="I167" s="181">
        <v>11</v>
      </c>
      <c r="J167" s="164">
        <v>187</v>
      </c>
      <c r="K167" s="164" t="s">
        <v>56</v>
      </c>
      <c r="L167" s="168" t="s">
        <v>57</v>
      </c>
      <c r="M167" s="168"/>
      <c r="N167" s="361"/>
      <c r="O167" s="170"/>
      <c r="P167" s="171">
        <f t="shared" si="4"/>
        <v>0</v>
      </c>
    </row>
    <row r="168" spans="1:16" x14ac:dyDescent="0.25">
      <c r="A168" s="185">
        <v>96</v>
      </c>
      <c r="B168" s="186">
        <v>126</v>
      </c>
      <c r="C168" s="187" t="s">
        <v>134</v>
      </c>
      <c r="D168" s="188" t="s">
        <v>135</v>
      </c>
      <c r="E168" s="186">
        <v>125</v>
      </c>
      <c r="F168" s="186">
        <v>40</v>
      </c>
      <c r="G168" s="189">
        <v>14</v>
      </c>
      <c r="H168" s="189">
        <v>4</v>
      </c>
      <c r="I168" s="189">
        <v>9</v>
      </c>
      <c r="J168" s="185">
        <v>126</v>
      </c>
      <c r="K168" s="185" t="s">
        <v>60</v>
      </c>
      <c r="L168" s="204" t="s">
        <v>61</v>
      </c>
      <c r="M168" s="190"/>
      <c r="N168" s="361"/>
      <c r="O168" s="191">
        <f>N168</f>
        <v>0</v>
      </c>
      <c r="P168" s="192"/>
    </row>
    <row r="169" spans="1:16" x14ac:dyDescent="0.25">
      <c r="A169" s="172">
        <v>97</v>
      </c>
      <c r="B169" s="173">
        <v>127</v>
      </c>
      <c r="C169" s="174" t="s">
        <v>38</v>
      </c>
      <c r="D169" s="175" t="s">
        <v>39</v>
      </c>
      <c r="E169" s="173">
        <v>138</v>
      </c>
      <c r="F169" s="173">
        <v>44</v>
      </c>
      <c r="G169" s="176">
        <v>14</v>
      </c>
      <c r="H169" s="176">
        <v>7</v>
      </c>
      <c r="I169" s="176">
        <v>9</v>
      </c>
      <c r="J169" s="172">
        <v>126</v>
      </c>
      <c r="K169" s="172" t="s">
        <v>56</v>
      </c>
      <c r="L169" s="179" t="s">
        <v>57</v>
      </c>
      <c r="M169" s="179"/>
      <c r="N169" s="361"/>
      <c r="O169" s="170"/>
      <c r="P169" s="171">
        <f>N169</f>
        <v>0</v>
      </c>
    </row>
    <row r="170" spans="1:16" x14ac:dyDescent="0.25">
      <c r="A170" s="172">
        <v>97</v>
      </c>
      <c r="B170" s="173">
        <v>127</v>
      </c>
      <c r="C170" s="174" t="s">
        <v>38</v>
      </c>
      <c r="D170" s="175" t="s">
        <v>39</v>
      </c>
      <c r="E170" s="173">
        <v>138</v>
      </c>
      <c r="F170" s="173">
        <v>44</v>
      </c>
      <c r="G170" s="176">
        <v>14</v>
      </c>
      <c r="H170" s="176">
        <v>7</v>
      </c>
      <c r="I170" s="176">
        <v>9</v>
      </c>
      <c r="J170" s="172">
        <v>126</v>
      </c>
      <c r="K170" s="172" t="s">
        <v>53</v>
      </c>
      <c r="L170" s="179" t="s">
        <v>54</v>
      </c>
      <c r="M170" s="179"/>
      <c r="N170" s="361"/>
      <c r="O170" s="170"/>
      <c r="P170" s="171">
        <f>N170</f>
        <v>0</v>
      </c>
    </row>
    <row r="171" spans="1:16" x14ac:dyDescent="0.25">
      <c r="A171" s="185">
        <v>98</v>
      </c>
      <c r="B171" s="186">
        <v>128</v>
      </c>
      <c r="C171" s="187" t="s">
        <v>51</v>
      </c>
      <c r="D171" s="188" t="s">
        <v>52</v>
      </c>
      <c r="E171" s="186">
        <v>129</v>
      </c>
      <c r="F171" s="186">
        <v>41</v>
      </c>
      <c r="G171" s="189">
        <v>21</v>
      </c>
      <c r="H171" s="189">
        <v>8</v>
      </c>
      <c r="I171" s="189">
        <v>15</v>
      </c>
      <c r="J171" s="185">
        <v>315</v>
      </c>
      <c r="K171" s="185" t="s">
        <v>58</v>
      </c>
      <c r="L171" s="190" t="s">
        <v>59</v>
      </c>
      <c r="M171" s="190"/>
      <c r="N171" s="361"/>
      <c r="O171" s="191">
        <f>N171</f>
        <v>0</v>
      </c>
      <c r="P171" s="192"/>
    </row>
    <row r="172" spans="1:16" x14ac:dyDescent="0.25">
      <c r="A172" s="172">
        <v>99</v>
      </c>
      <c r="B172" s="173">
        <v>130</v>
      </c>
      <c r="C172" s="174" t="s">
        <v>38</v>
      </c>
      <c r="D172" s="175" t="s">
        <v>39</v>
      </c>
      <c r="E172" s="173">
        <v>166</v>
      </c>
      <c r="F172" s="173">
        <v>53</v>
      </c>
      <c r="G172" s="176">
        <v>17</v>
      </c>
      <c r="H172" s="176">
        <v>5</v>
      </c>
      <c r="I172" s="176">
        <v>9</v>
      </c>
      <c r="J172" s="172">
        <v>153</v>
      </c>
      <c r="K172" s="172" t="s">
        <v>82</v>
      </c>
      <c r="L172" s="177" t="s">
        <v>55</v>
      </c>
      <c r="M172" s="201" t="s">
        <v>131</v>
      </c>
      <c r="N172" s="361"/>
      <c r="O172" s="170"/>
      <c r="P172" s="171">
        <f>N172</f>
        <v>0</v>
      </c>
    </row>
    <row r="173" spans="1:16" x14ac:dyDescent="0.25">
      <c r="A173" s="172">
        <v>99</v>
      </c>
      <c r="B173" s="173">
        <v>130</v>
      </c>
      <c r="C173" s="174" t="s">
        <v>38</v>
      </c>
      <c r="D173" s="175" t="s">
        <v>39</v>
      </c>
      <c r="E173" s="173">
        <v>166</v>
      </c>
      <c r="F173" s="173">
        <v>53</v>
      </c>
      <c r="G173" s="176">
        <v>17</v>
      </c>
      <c r="H173" s="176">
        <v>5</v>
      </c>
      <c r="I173" s="176">
        <v>9</v>
      </c>
      <c r="J173" s="172">
        <v>153</v>
      </c>
      <c r="K173" s="172" t="s">
        <v>56</v>
      </c>
      <c r="L173" s="179" t="s">
        <v>57</v>
      </c>
      <c r="M173" s="179"/>
      <c r="N173" s="361"/>
      <c r="O173" s="170"/>
      <c r="P173" s="171">
        <f t="shared" ref="P173:P180" si="5">N173</f>
        <v>0</v>
      </c>
    </row>
    <row r="174" spans="1:16" x14ac:dyDescent="0.25">
      <c r="A174" s="172">
        <v>99</v>
      </c>
      <c r="B174" s="173">
        <v>130</v>
      </c>
      <c r="C174" s="174" t="s">
        <v>38</v>
      </c>
      <c r="D174" s="175" t="s">
        <v>39</v>
      </c>
      <c r="E174" s="173">
        <v>166</v>
      </c>
      <c r="F174" s="173">
        <v>53</v>
      </c>
      <c r="G174" s="176">
        <v>17</v>
      </c>
      <c r="H174" s="176">
        <v>5</v>
      </c>
      <c r="I174" s="176">
        <v>9</v>
      </c>
      <c r="J174" s="172">
        <v>153</v>
      </c>
      <c r="K174" s="172" t="s">
        <v>53</v>
      </c>
      <c r="L174" s="179" t="s">
        <v>54</v>
      </c>
      <c r="M174" s="179"/>
      <c r="N174" s="361"/>
      <c r="O174" s="170"/>
      <c r="P174" s="171">
        <f t="shared" si="5"/>
        <v>0</v>
      </c>
    </row>
    <row r="175" spans="1:16" x14ac:dyDescent="0.25">
      <c r="A175" s="172">
        <v>100</v>
      </c>
      <c r="B175" s="173">
        <v>131</v>
      </c>
      <c r="C175" s="174" t="s">
        <v>38</v>
      </c>
      <c r="D175" s="175" t="s">
        <v>39</v>
      </c>
      <c r="E175" s="173">
        <v>188</v>
      </c>
      <c r="F175" s="173">
        <v>60</v>
      </c>
      <c r="G175" s="176">
        <v>15</v>
      </c>
      <c r="H175" s="176">
        <v>5</v>
      </c>
      <c r="I175" s="176">
        <v>10</v>
      </c>
      <c r="J175" s="172">
        <v>150</v>
      </c>
      <c r="K175" s="172" t="s">
        <v>56</v>
      </c>
      <c r="L175" s="179" t="s">
        <v>57</v>
      </c>
      <c r="M175" s="179"/>
      <c r="N175" s="361"/>
      <c r="O175" s="170"/>
      <c r="P175" s="171">
        <f t="shared" si="5"/>
        <v>0</v>
      </c>
    </row>
    <row r="176" spans="1:16" x14ac:dyDescent="0.25">
      <c r="A176" s="172">
        <v>100</v>
      </c>
      <c r="B176" s="173">
        <v>131</v>
      </c>
      <c r="C176" s="174" t="s">
        <v>38</v>
      </c>
      <c r="D176" s="175" t="s">
        <v>39</v>
      </c>
      <c r="E176" s="173">
        <v>188</v>
      </c>
      <c r="F176" s="173">
        <v>60</v>
      </c>
      <c r="G176" s="176">
        <v>15</v>
      </c>
      <c r="H176" s="176">
        <v>5</v>
      </c>
      <c r="I176" s="176">
        <v>10</v>
      </c>
      <c r="J176" s="172">
        <v>150</v>
      </c>
      <c r="K176" s="172" t="s">
        <v>53</v>
      </c>
      <c r="L176" s="179" t="s">
        <v>54</v>
      </c>
      <c r="M176" s="179"/>
      <c r="N176" s="361"/>
      <c r="O176" s="170"/>
      <c r="P176" s="171">
        <f t="shared" si="5"/>
        <v>0</v>
      </c>
    </row>
    <row r="177" spans="1:16" x14ac:dyDescent="0.25">
      <c r="A177" s="172">
        <v>101</v>
      </c>
      <c r="B177" s="173">
        <v>133</v>
      </c>
      <c r="C177" s="174" t="s">
        <v>38</v>
      </c>
      <c r="D177" s="175" t="s">
        <v>39</v>
      </c>
      <c r="E177" s="173">
        <v>242</v>
      </c>
      <c r="F177" s="173">
        <v>77</v>
      </c>
      <c r="G177" s="176">
        <v>18</v>
      </c>
      <c r="H177" s="176">
        <v>5</v>
      </c>
      <c r="I177" s="176">
        <v>16</v>
      </c>
      <c r="J177" s="172">
        <v>288</v>
      </c>
      <c r="K177" s="172" t="s">
        <v>119</v>
      </c>
      <c r="L177" s="177" t="s">
        <v>55</v>
      </c>
      <c r="M177" s="180" t="s">
        <v>120</v>
      </c>
      <c r="N177" s="361"/>
      <c r="O177" s="170"/>
      <c r="P177" s="171">
        <f t="shared" si="5"/>
        <v>0</v>
      </c>
    </row>
    <row r="178" spans="1:16" x14ac:dyDescent="0.25">
      <c r="A178" s="172">
        <v>101</v>
      </c>
      <c r="B178" s="173">
        <v>133</v>
      </c>
      <c r="C178" s="174" t="s">
        <v>38</v>
      </c>
      <c r="D178" s="175" t="s">
        <v>39</v>
      </c>
      <c r="E178" s="173">
        <v>242</v>
      </c>
      <c r="F178" s="173">
        <v>77</v>
      </c>
      <c r="G178" s="176">
        <v>18</v>
      </c>
      <c r="H178" s="176">
        <v>5</v>
      </c>
      <c r="I178" s="176">
        <v>16</v>
      </c>
      <c r="J178" s="172">
        <v>288</v>
      </c>
      <c r="K178" s="172" t="s">
        <v>56</v>
      </c>
      <c r="L178" s="179" t="s">
        <v>57</v>
      </c>
      <c r="M178" s="179"/>
      <c r="N178" s="361"/>
      <c r="O178" s="170"/>
      <c r="P178" s="171">
        <f t="shared" si="5"/>
        <v>0</v>
      </c>
    </row>
    <row r="179" spans="1:16" x14ac:dyDescent="0.25">
      <c r="A179" s="172">
        <v>101</v>
      </c>
      <c r="B179" s="173">
        <v>133</v>
      </c>
      <c r="C179" s="174" t="s">
        <v>38</v>
      </c>
      <c r="D179" s="175" t="s">
        <v>39</v>
      </c>
      <c r="E179" s="173">
        <v>242</v>
      </c>
      <c r="F179" s="173">
        <v>77</v>
      </c>
      <c r="G179" s="176">
        <v>18</v>
      </c>
      <c r="H179" s="176">
        <v>5</v>
      </c>
      <c r="I179" s="176">
        <v>16</v>
      </c>
      <c r="J179" s="172">
        <v>288</v>
      </c>
      <c r="K179" s="172" t="s">
        <v>53</v>
      </c>
      <c r="L179" s="179" t="s">
        <v>54</v>
      </c>
      <c r="M179" s="179"/>
      <c r="N179" s="361"/>
      <c r="O179" s="170"/>
      <c r="P179" s="171">
        <f t="shared" si="5"/>
        <v>0</v>
      </c>
    </row>
    <row r="180" spans="1:16" x14ac:dyDescent="0.25">
      <c r="A180" s="164">
        <v>102</v>
      </c>
      <c r="B180" s="165">
        <v>134</v>
      </c>
      <c r="C180" s="166" t="s">
        <v>38</v>
      </c>
      <c r="D180" s="167" t="s">
        <v>39</v>
      </c>
      <c r="E180" s="165">
        <v>311</v>
      </c>
      <c r="F180" s="165">
        <v>99</v>
      </c>
      <c r="G180" s="181">
        <v>18</v>
      </c>
      <c r="H180" s="181">
        <v>4</v>
      </c>
      <c r="I180" s="181">
        <v>15</v>
      </c>
      <c r="J180" s="164">
        <v>270</v>
      </c>
      <c r="K180" s="164" t="s">
        <v>56</v>
      </c>
      <c r="L180" s="168" t="s">
        <v>57</v>
      </c>
      <c r="M180" s="168"/>
      <c r="N180" s="361"/>
      <c r="O180" s="170"/>
      <c r="P180" s="171">
        <f t="shared" si="5"/>
        <v>0</v>
      </c>
    </row>
    <row r="181" spans="1:16" x14ac:dyDescent="0.25">
      <c r="A181" s="316" t="s">
        <v>44</v>
      </c>
      <c r="B181" s="316"/>
      <c r="C181" s="316"/>
      <c r="D181" s="316"/>
      <c r="E181" s="316"/>
      <c r="F181" s="316"/>
      <c r="G181" s="316"/>
      <c r="H181" s="316"/>
      <c r="I181" s="316"/>
      <c r="J181" s="316"/>
      <c r="K181" s="316"/>
      <c r="L181" s="316"/>
      <c r="M181" s="316"/>
      <c r="N181" s="316"/>
      <c r="O181" s="316"/>
      <c r="P181" s="317"/>
    </row>
    <row r="182" spans="1:16" x14ac:dyDescent="0.25">
      <c r="A182" s="318"/>
      <c r="B182" s="318"/>
      <c r="C182" s="318"/>
      <c r="D182" s="318"/>
      <c r="E182" s="318"/>
      <c r="F182" s="318"/>
      <c r="G182" s="318"/>
      <c r="H182" s="318"/>
      <c r="I182" s="318"/>
      <c r="J182" s="318"/>
      <c r="K182" s="318"/>
      <c r="L182" s="318"/>
      <c r="M182" s="318"/>
      <c r="N182" s="318"/>
      <c r="O182" s="318"/>
      <c r="P182" s="319"/>
    </row>
    <row r="183" spans="1:16" x14ac:dyDescent="0.25">
      <c r="A183" s="318"/>
      <c r="B183" s="318"/>
      <c r="C183" s="318"/>
      <c r="D183" s="318"/>
      <c r="E183" s="318"/>
      <c r="F183" s="318"/>
      <c r="G183" s="318"/>
      <c r="H183" s="318"/>
      <c r="I183" s="318"/>
      <c r="J183" s="318"/>
      <c r="K183" s="318"/>
      <c r="L183" s="318"/>
      <c r="M183" s="318"/>
      <c r="N183" s="318"/>
      <c r="O183" s="318"/>
      <c r="P183" s="319"/>
    </row>
    <row r="184" spans="1:16" x14ac:dyDescent="0.25">
      <c r="A184" s="318"/>
      <c r="B184" s="318"/>
      <c r="C184" s="318"/>
      <c r="D184" s="318"/>
      <c r="E184" s="318"/>
      <c r="F184" s="318"/>
      <c r="G184" s="318"/>
      <c r="H184" s="318"/>
      <c r="I184" s="318"/>
      <c r="J184" s="318"/>
      <c r="K184" s="318"/>
      <c r="L184" s="318"/>
      <c r="M184" s="318"/>
      <c r="N184" s="318"/>
      <c r="O184" s="318"/>
      <c r="P184" s="319"/>
    </row>
    <row r="185" spans="1:16" x14ac:dyDescent="0.25">
      <c r="A185" s="318"/>
      <c r="B185" s="318"/>
      <c r="C185" s="318"/>
      <c r="D185" s="318"/>
      <c r="E185" s="318"/>
      <c r="F185" s="318"/>
      <c r="G185" s="318"/>
      <c r="H185" s="318"/>
      <c r="I185" s="318"/>
      <c r="J185" s="318"/>
      <c r="K185" s="318"/>
      <c r="L185" s="318"/>
      <c r="M185" s="318"/>
      <c r="N185" s="318"/>
      <c r="O185" s="318"/>
      <c r="P185" s="319"/>
    </row>
    <row r="186" spans="1:16" x14ac:dyDescent="0.25">
      <c r="A186" s="320"/>
      <c r="B186" s="320"/>
      <c r="C186" s="320"/>
      <c r="D186" s="320"/>
      <c r="E186" s="320"/>
      <c r="F186" s="320"/>
      <c r="G186" s="320"/>
      <c r="H186" s="320"/>
      <c r="I186" s="320"/>
      <c r="J186" s="320"/>
      <c r="K186" s="320"/>
      <c r="L186" s="320"/>
      <c r="M186" s="320"/>
      <c r="N186" s="320"/>
      <c r="O186" s="320"/>
      <c r="P186" s="321"/>
    </row>
    <row r="187" spans="1:16" ht="15" customHeight="1" x14ac:dyDescent="0.25">
      <c r="A187" s="322" t="s">
        <v>21</v>
      </c>
      <c r="B187" s="323"/>
      <c r="C187" s="323"/>
      <c r="D187" s="323"/>
      <c r="E187" s="323"/>
      <c r="F187" s="51"/>
      <c r="G187" s="51"/>
      <c r="H187" s="51"/>
      <c r="I187" s="51"/>
      <c r="J187" s="51"/>
      <c r="K187" s="51"/>
      <c r="L187" s="51"/>
      <c r="M187" s="51"/>
      <c r="N187" s="362">
        <f>SUM(N8:N180)</f>
        <v>0</v>
      </c>
      <c r="O187" s="205">
        <f>SUM(O8:O180)</f>
        <v>0</v>
      </c>
      <c r="P187" s="138">
        <f>SUM(P8:P180)</f>
        <v>0</v>
      </c>
    </row>
    <row r="188" spans="1:16" s="206" customFormat="1" ht="15.75" x14ac:dyDescent="0.25">
      <c r="A188" s="314"/>
      <c r="B188" s="315"/>
      <c r="C188" s="315"/>
      <c r="D188" s="315"/>
      <c r="E188" s="315"/>
      <c r="N188" s="363" t="s">
        <v>143</v>
      </c>
      <c r="O188" s="248" t="s">
        <v>141</v>
      </c>
      <c r="P188" s="249" t="s">
        <v>140</v>
      </c>
    </row>
    <row r="189" spans="1:16" ht="15.75" x14ac:dyDescent="0.25">
      <c r="A189" s="322" t="s">
        <v>113</v>
      </c>
      <c r="B189" s="323"/>
      <c r="C189" s="323"/>
      <c r="D189" s="323"/>
      <c r="E189" s="323"/>
      <c r="F189" s="323"/>
      <c r="G189" s="323"/>
      <c r="H189" s="323"/>
      <c r="I189" s="323"/>
      <c r="J189" s="51"/>
      <c r="K189" s="51"/>
      <c r="L189" s="51"/>
      <c r="M189" s="51"/>
      <c r="N189" s="237"/>
      <c r="O189" s="342">
        <f>O187+P187</f>
        <v>0</v>
      </c>
      <c r="P189" s="343"/>
    </row>
    <row r="190" spans="1:16" x14ac:dyDescent="0.25">
      <c r="O190" s="304" t="s">
        <v>143</v>
      </c>
      <c r="P190" s="304"/>
    </row>
  </sheetData>
  <sheetProtection algorithmName="SHA-512" hashValue="vx1uOsp/atBEu0h0E/wAH3h2WQaThf+yHUS6CxYqHKr1xjFljilisXVx8PocBa9PZ7ClPUAj4wA2npSCQ9JbfA==" saltValue="8ZDhNEmt4o0r9jPXf+FZ9A==" spinCount="100000" sheet="1" objects="1" scenarios="1" selectLockedCells="1"/>
  <mergeCells count="10">
    <mergeCell ref="O190:P190"/>
    <mergeCell ref="A187:E187"/>
    <mergeCell ref="A188:E188"/>
    <mergeCell ref="A189:I189"/>
    <mergeCell ref="F2:P6"/>
    <mergeCell ref="B3:E3"/>
    <mergeCell ref="B4:D4"/>
    <mergeCell ref="B5:D5"/>
    <mergeCell ref="A181:P186"/>
    <mergeCell ref="O189:P189"/>
  </mergeCells>
  <pageMargins left="0.7" right="0.7" top="0.78740157499999996" bottom="0.78740157499999996" header="0.3" footer="0.3"/>
  <pageSetup paperSize="9" scale="61" fitToHeight="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G16"/>
  <sheetViews>
    <sheetView workbookViewId="0">
      <selection activeCell="E7" sqref="E7:E8"/>
    </sheetView>
  </sheetViews>
  <sheetFormatPr defaultColWidth="9.140625" defaultRowHeight="12" x14ac:dyDescent="0.2"/>
  <cols>
    <col min="1" max="1" width="4.140625" style="26" customWidth="1"/>
    <col min="2" max="2" width="15.42578125" style="26" customWidth="1"/>
    <col min="3" max="3" width="20" style="26" customWidth="1"/>
    <col min="4" max="4" width="17.7109375" style="26" bestFit="1" customWidth="1"/>
    <col min="5" max="5" width="21.28515625" style="29" customWidth="1"/>
    <col min="6" max="6" width="7" style="26" customWidth="1"/>
    <col min="7" max="7" width="21.5703125" style="26" customWidth="1"/>
    <col min="8" max="16384" width="9.140625" style="26"/>
  </cols>
  <sheetData>
    <row r="1" spans="1:7" ht="15" x14ac:dyDescent="0.2">
      <c r="A1" s="25"/>
      <c r="B1" s="9" t="s">
        <v>136</v>
      </c>
      <c r="E1" s="27"/>
    </row>
    <row r="2" spans="1:7" ht="15" x14ac:dyDescent="0.2">
      <c r="A2" s="6"/>
      <c r="B2" s="110"/>
    </row>
    <row r="3" spans="1:7" ht="14.25" x14ac:dyDescent="0.2">
      <c r="A3" s="5"/>
      <c r="B3" s="207" t="s">
        <v>98</v>
      </c>
    </row>
    <row r="4" spans="1:7" ht="15" x14ac:dyDescent="0.2">
      <c r="A4" s="110"/>
      <c r="B4" s="110" t="s">
        <v>99</v>
      </c>
    </row>
    <row r="5" spans="1:7" ht="15" x14ac:dyDescent="0.2">
      <c r="A5" s="110"/>
      <c r="B5" s="110" t="s">
        <v>28</v>
      </c>
    </row>
    <row r="6" spans="1:7" s="90" customFormat="1" ht="31.5" x14ac:dyDescent="0.25">
      <c r="A6" s="88" t="s">
        <v>33</v>
      </c>
      <c r="B6" s="88" t="s">
        <v>18</v>
      </c>
      <c r="C6" s="88" t="s">
        <v>19</v>
      </c>
      <c r="D6" s="88" t="s">
        <v>30</v>
      </c>
      <c r="E6" s="231" t="s">
        <v>31</v>
      </c>
      <c r="F6" s="89" t="s">
        <v>20</v>
      </c>
      <c r="G6" s="238" t="s">
        <v>15</v>
      </c>
    </row>
    <row r="7" spans="1:7" s="213" customFormat="1" ht="15.75" x14ac:dyDescent="0.25">
      <c r="A7" s="208">
        <v>1</v>
      </c>
      <c r="B7" s="209" t="s">
        <v>40</v>
      </c>
      <c r="C7" s="210" t="s">
        <v>41</v>
      </c>
      <c r="D7" s="211" t="s">
        <v>137</v>
      </c>
      <c r="E7" s="256"/>
      <c r="F7" s="212">
        <v>7</v>
      </c>
      <c r="G7" s="239">
        <f>E7*F7</f>
        <v>0</v>
      </c>
    </row>
    <row r="8" spans="1:7" s="217" customFormat="1" ht="31.5" x14ac:dyDescent="0.25">
      <c r="A8" s="211">
        <v>2</v>
      </c>
      <c r="B8" s="214" t="s">
        <v>38</v>
      </c>
      <c r="C8" s="215" t="s">
        <v>39</v>
      </c>
      <c r="D8" s="211" t="s">
        <v>137</v>
      </c>
      <c r="E8" s="256"/>
      <c r="F8" s="216">
        <v>29</v>
      </c>
      <c r="G8" s="239">
        <f>E8*F8</f>
        <v>0</v>
      </c>
    </row>
    <row r="9" spans="1:7" s="91" customFormat="1" ht="15.75" x14ac:dyDescent="0.25">
      <c r="A9" s="344" t="s">
        <v>32</v>
      </c>
      <c r="B9" s="345"/>
      <c r="C9" s="345"/>
      <c r="D9" s="345"/>
      <c r="E9" s="345"/>
      <c r="F9" s="345"/>
      <c r="G9" s="346"/>
    </row>
    <row r="10" spans="1:7" s="91" customFormat="1" ht="15.75" x14ac:dyDescent="0.25">
      <c r="A10" s="347"/>
      <c r="B10" s="348"/>
      <c r="C10" s="348"/>
      <c r="D10" s="348"/>
      <c r="E10" s="348"/>
      <c r="F10" s="348"/>
      <c r="G10" s="349"/>
    </row>
    <row r="11" spans="1:7" s="91" customFormat="1" ht="15.75" x14ac:dyDescent="0.25">
      <c r="A11" s="347"/>
      <c r="B11" s="348"/>
      <c r="C11" s="348"/>
      <c r="D11" s="348"/>
      <c r="E11" s="348"/>
      <c r="F11" s="348"/>
      <c r="G11" s="349"/>
    </row>
    <row r="12" spans="1:7" s="91" customFormat="1" ht="15.75" x14ac:dyDescent="0.25">
      <c r="A12" s="347"/>
      <c r="B12" s="348"/>
      <c r="C12" s="348"/>
      <c r="D12" s="348"/>
      <c r="E12" s="348"/>
      <c r="F12" s="348"/>
      <c r="G12" s="349"/>
    </row>
    <row r="13" spans="1:7" s="91" customFormat="1" ht="15.75" x14ac:dyDescent="0.25">
      <c r="A13" s="347"/>
      <c r="B13" s="348"/>
      <c r="C13" s="348"/>
      <c r="D13" s="348"/>
      <c r="E13" s="348"/>
      <c r="F13" s="348"/>
      <c r="G13" s="349"/>
    </row>
    <row r="14" spans="1:7" s="91" customFormat="1" ht="15.75" x14ac:dyDescent="0.25">
      <c r="A14" s="218"/>
      <c r="B14" s="219"/>
      <c r="C14" s="219"/>
      <c r="D14" s="219"/>
      <c r="E14" s="220"/>
      <c r="F14" s="219"/>
      <c r="G14" s="221"/>
    </row>
    <row r="15" spans="1:7" s="91" customFormat="1" ht="15.75" x14ac:dyDescent="0.25">
      <c r="A15" s="255" t="s">
        <v>21</v>
      </c>
      <c r="B15" s="258"/>
      <c r="C15" s="258"/>
      <c r="D15" s="258"/>
      <c r="E15" s="259"/>
      <c r="F15" s="257">
        <f>SUM(F7:F8)</f>
        <v>36</v>
      </c>
      <c r="G15" s="227">
        <f>SUM(G7:G8)</f>
        <v>0</v>
      </c>
    </row>
    <row r="16" spans="1:7" x14ac:dyDescent="0.2">
      <c r="G16" s="250" t="s">
        <v>140</v>
      </c>
    </row>
  </sheetData>
  <sheetProtection algorithmName="SHA-512" hashValue="j9uMFcriYOn7pJytpZxb68d1JGOeXEWqHS5wv1x3uUNHAVWrCCEoU2z0nxY8a6hs7jrxugxfyTZSl63KSDEUfQ==" saltValue="zbY2TY3XcoIADNxNVWzuMw==" spinCount="100000" sheet="1" objects="1" scenarios="1" selectLockedCells="1"/>
  <mergeCells count="1">
    <mergeCell ref="A9:G13"/>
  </mergeCells>
  <pageMargins left="0.7" right="0.7" top="0.78740157499999996" bottom="0.78740157499999996" header="0.3" footer="0.3"/>
  <pageSetup paperSize="9" scale="8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listy</vt:lpstr>
      </vt:variant>
      <vt:variant>
        <vt:i4>11</vt:i4>
      </vt:variant>
      <vt:variant>
        <vt:lpstr>Pojmenované oblasti</vt:lpstr>
      </vt:variant>
      <vt:variant>
        <vt:i4>4</vt:i4>
      </vt:variant>
    </vt:vector>
  </HeadingPairs>
  <TitlesOfParts>
    <vt:vector size="15" baseType="lpstr">
      <vt:lpstr>SOUH.KR.L_2628_26210</vt:lpstr>
      <vt:lpstr>KR.L._2628</vt:lpstr>
      <vt:lpstr>SO2_2628</vt:lpstr>
      <vt:lpstr>SO3_2628</vt:lpstr>
      <vt:lpstr>SO5_2628</vt:lpstr>
      <vt:lpstr>SO6_2628</vt:lpstr>
      <vt:lpstr>KR.L._26210</vt:lpstr>
      <vt:lpstr>SO2_26210</vt:lpstr>
      <vt:lpstr>SO3_26210</vt:lpstr>
      <vt:lpstr>SO5_26210</vt:lpstr>
      <vt:lpstr>SO6_26210</vt:lpstr>
      <vt:lpstr>SO2_2628!Názvy_tisku</vt:lpstr>
      <vt:lpstr>SO2_2628!Oblast_tisku</vt:lpstr>
      <vt:lpstr>SO3_2628!Oblast_tisku</vt:lpstr>
      <vt:lpstr>SO5_2628!Oblast_tisku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2021-02-05T11:08:10Z</cp:lastPrinted>
  <dcterms:created xsi:type="dcterms:W3CDTF">2016-01-20T08:28:42Z</dcterms:created>
  <dcterms:modified xsi:type="dcterms:W3CDTF">2021-02-08T10:34:07Z</dcterms:modified>
</cp:coreProperties>
</file>