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645" yWindow="2160" windowWidth="17280" windowHeight="8970"/>
  </bookViews>
  <sheets>
    <sheet name="Rozpočet" sheetId="3" r:id="rId1"/>
  </sheets>
  <definedNames>
    <definedName name="_xlnm.Print_Titles" localSheetId="0">Rozpočet!$10:$12</definedName>
  </definedNames>
  <calcPr calcId="125725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7" i="3"/>
  <c r="G158"/>
  <c r="G159"/>
  <c r="G160"/>
  <c r="G161"/>
  <c r="G162"/>
  <c r="G163"/>
  <c r="G164"/>
  <c r="G165"/>
  <c r="G166"/>
  <c r="G167"/>
  <c r="G168"/>
  <c r="G26"/>
  <c r="G25"/>
  <c r="G157" l="1"/>
  <c r="G243"/>
  <c r="G242"/>
  <c r="H241"/>
  <c r="G241" l="1"/>
  <c r="G246" l="1"/>
  <c r="G245"/>
  <c r="G236"/>
  <c r="G237"/>
  <c r="G238"/>
  <c r="G239"/>
  <c r="G240"/>
  <c r="G235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16"/>
  <c r="G213"/>
  <c r="G214"/>
  <c r="G212"/>
  <c r="G198"/>
  <c r="G199"/>
  <c r="G200"/>
  <c r="G201"/>
  <c r="G202"/>
  <c r="G203"/>
  <c r="G204"/>
  <c r="G205"/>
  <c r="G206"/>
  <c r="G207"/>
  <c r="G208"/>
  <c r="G209"/>
  <c r="G210"/>
  <c r="G197"/>
  <c r="G192"/>
  <c r="G193"/>
  <c r="G194"/>
  <c r="G195"/>
  <c r="G191"/>
  <c r="G174"/>
  <c r="G175"/>
  <c r="G176"/>
  <c r="G177"/>
  <c r="G178"/>
  <c r="G179"/>
  <c r="G180"/>
  <c r="G181"/>
  <c r="G182"/>
  <c r="G183"/>
  <c r="G184"/>
  <c r="G185"/>
  <c r="G186"/>
  <c r="G187"/>
  <c r="G188"/>
  <c r="G189"/>
  <c r="G173"/>
  <c r="G170"/>
  <c r="G126"/>
  <c r="G127"/>
  <c r="G128"/>
  <c r="G129"/>
  <c r="G130"/>
  <c r="G131"/>
  <c r="G132"/>
  <c r="G133"/>
  <c r="G125"/>
  <c r="G136"/>
  <c r="G138"/>
  <c r="G140"/>
  <c r="G141"/>
  <c r="G142"/>
  <c r="G143"/>
  <c r="G135"/>
  <c r="G84"/>
  <c r="G120"/>
  <c r="G121"/>
  <c r="G122"/>
  <c r="G123"/>
  <c r="G119"/>
  <c r="G112"/>
  <c r="G113"/>
  <c r="G114"/>
  <c r="G115"/>
  <c r="G116"/>
  <c r="G117"/>
  <c r="G111"/>
  <c r="G102"/>
  <c r="G103"/>
  <c r="G104"/>
  <c r="G105"/>
  <c r="G106"/>
  <c r="G107"/>
  <c r="G108"/>
  <c r="G109"/>
  <c r="G101"/>
  <c r="G98"/>
  <c r="G97" s="1"/>
  <c r="G89"/>
  <c r="G90"/>
  <c r="G91"/>
  <c r="G92"/>
  <c r="G93"/>
  <c r="G94"/>
  <c r="G95"/>
  <c r="G96"/>
  <c r="G88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5"/>
  <c r="G86"/>
  <c r="G63"/>
  <c r="G50"/>
  <c r="G51"/>
  <c r="G52"/>
  <c r="G53"/>
  <c r="G54"/>
  <c r="G55"/>
  <c r="G56"/>
  <c r="G57"/>
  <c r="G58"/>
  <c r="G59"/>
  <c r="G60"/>
  <c r="G61"/>
  <c r="G48"/>
  <c r="G49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28"/>
  <c r="G17"/>
  <c r="G18"/>
  <c r="G19"/>
  <c r="G20"/>
  <c r="G21"/>
  <c r="G22"/>
  <c r="G23"/>
  <c r="G24"/>
  <c r="G16"/>
  <c r="G15"/>
  <c r="H244"/>
  <c r="H169"/>
  <c r="H134"/>
  <c r="H110"/>
  <c r="H100"/>
  <c r="H97"/>
  <c r="H87"/>
  <c r="H62"/>
  <c r="H27"/>
  <c r="H14"/>
  <c r="H234"/>
  <c r="H215"/>
  <c r="H196"/>
  <c r="H172"/>
  <c r="G83"/>
  <c r="H13" l="1"/>
  <c r="H99"/>
  <c r="G234"/>
  <c r="G134"/>
  <c r="G169"/>
  <c r="G244"/>
  <c r="G62"/>
  <c r="G215"/>
  <c r="G196"/>
  <c r="G172"/>
  <c r="G110"/>
  <c r="G100"/>
  <c r="G87"/>
  <c r="G27"/>
  <c r="G14"/>
  <c r="G99" l="1"/>
  <c r="H247"/>
  <c r="G13"/>
  <c r="G247" l="1"/>
</calcChain>
</file>

<file path=xl/sharedStrings.xml><?xml version="1.0" encoding="utf-8"?>
<sst xmlns="http://schemas.openxmlformats.org/spreadsheetml/2006/main" count="688" uniqueCount="469">
  <si>
    <t>1</t>
  </si>
  <si>
    <t>HSV</t>
  </si>
  <si>
    <t>8</t>
  </si>
  <si>
    <t>2</t>
  </si>
  <si>
    <t>3</t>
  </si>
  <si>
    <t>PSV</t>
  </si>
  <si>
    <t>4</t>
  </si>
  <si>
    <t>5</t>
  </si>
  <si>
    <t>6</t>
  </si>
  <si>
    <t>7</t>
  </si>
  <si>
    <t>Stavba:   Sociálno-rehabitilačné zariadenie pre zrakovo postihnutých - Trnava</t>
  </si>
  <si>
    <t>Objednávateľ:   OZ  Pinia  ,Trnava</t>
  </si>
  <si>
    <t>Miesto:  Trnava</t>
  </si>
  <si>
    <t>Popis</t>
  </si>
  <si>
    <t>Cena celkom</t>
  </si>
  <si>
    <t>Hmotnosť celkom</t>
  </si>
  <si>
    <t xml:space="preserve">Práce a dodávky HSV   </t>
  </si>
  <si>
    <t xml:space="preserve">Zvislé a kompletné konštrukcie   </t>
  </si>
  <si>
    <t xml:space="preserve">Vodorovné konštrukcie   </t>
  </si>
  <si>
    <t xml:space="preserve">Úpravy povrchov, podlahy, osadenie   </t>
  </si>
  <si>
    <t xml:space="preserve">Ostatné konštrukcie a práce-búranie   </t>
  </si>
  <si>
    <t>99</t>
  </si>
  <si>
    <t xml:space="preserve">Presun hmôt HSV   </t>
  </si>
  <si>
    <t xml:space="preserve">Práce a dodávky PSV   </t>
  </si>
  <si>
    <t>711</t>
  </si>
  <si>
    <t xml:space="preserve">Izolácie proti vode a vlhkosti   </t>
  </si>
  <si>
    <t>712</t>
  </si>
  <si>
    <t xml:space="preserve">Izolácie striech, povlakové krytiny   </t>
  </si>
  <si>
    <t>713</t>
  </si>
  <si>
    <t xml:space="preserve">Izolácie tepelné   </t>
  </si>
  <si>
    <t>763</t>
  </si>
  <si>
    <t xml:space="preserve">Konštrukcie - drevostavby   </t>
  </si>
  <si>
    <t>764</t>
  </si>
  <si>
    <t xml:space="preserve">Konštrukcie klampiarske   </t>
  </si>
  <si>
    <t>766</t>
  </si>
  <si>
    <t xml:space="preserve">Konštrukcie stolárske   </t>
  </si>
  <si>
    <t>767</t>
  </si>
  <si>
    <t xml:space="preserve">Konštrukcie doplnkové kovové   </t>
  </si>
  <si>
    <t>771</t>
  </si>
  <si>
    <t xml:space="preserve">Podlahy z dlaždíc   </t>
  </si>
  <si>
    <t>781</t>
  </si>
  <si>
    <t xml:space="preserve">Dokončovacie práce a obklady   </t>
  </si>
  <si>
    <t>784</t>
  </si>
  <si>
    <t xml:space="preserve">Dokončovacie práce - maľby   </t>
  </si>
  <si>
    <t xml:space="preserve">Celkom   </t>
  </si>
  <si>
    <t xml:space="preserve">ROZPOČET  </t>
  </si>
  <si>
    <t>Č.</t>
  </si>
  <si>
    <t>Kód položky</t>
  </si>
  <si>
    <t>MJ</t>
  </si>
  <si>
    <t>Množstvo celkom</t>
  </si>
  <si>
    <t>Cena jednotková</t>
  </si>
  <si>
    <t>m3</t>
  </si>
  <si>
    <t>t</t>
  </si>
  <si>
    <t>m2</t>
  </si>
  <si>
    <t>311234561</t>
  </si>
  <si>
    <t xml:space="preserve">Murivo nosné (m3) z tehál pálených POROTHERM 25 Profi P 12 brúsených na pero a drážku, na maltu POROTHERM Profi (250x375x249)   </t>
  </si>
  <si>
    <t>312234533</t>
  </si>
  <si>
    <t xml:space="preserve">Murivo nosné (m3) z tehál pálených POROTHERM 38 Ti P 10 na pero a drážku, na maltu POROTHERM MM 50 (380x250x238)   </t>
  </si>
  <si>
    <t>311321315</t>
  </si>
  <si>
    <t xml:space="preserve">Betón nadzákladových múrov, železový (bez výstuže) tr. C 20/25   </t>
  </si>
  <si>
    <t>311351105</t>
  </si>
  <si>
    <t xml:space="preserve">Debnenie nadzákladových múrov, stien a priečok obojstranné zhotovenie-dielce   </t>
  </si>
  <si>
    <t>311351106</t>
  </si>
  <si>
    <t xml:space="preserve">Debnenie nadzákladových múrov, stien a priečok obojstranné odstránenie-dielce   </t>
  </si>
  <si>
    <t>311361821.1</t>
  </si>
  <si>
    <t xml:space="preserve">Výstuž nadzákladových múrov, stien a priečok 10505 a zvaranych sieti KARI   </t>
  </si>
  <si>
    <t>331321610</t>
  </si>
  <si>
    <t xml:space="preserve">Betón stĺpov a pilierov hranatých, ťahadiel, rámových stojok, vzpier, železový (bez výstuže) tr. C 30/37   </t>
  </si>
  <si>
    <t>331351101</t>
  </si>
  <si>
    <t xml:space="preserve">Debnenie hranatých stĺpov prierezu pravouhlého štvoruholníka výšky do 4 m, zhotovenie-dielce   </t>
  </si>
  <si>
    <t>331351102</t>
  </si>
  <si>
    <t xml:space="preserve">Debnenie hranatých stĺpov prierezu pravouhlého štvoruholníka výšky do 4 m, odstránenie-dielce   </t>
  </si>
  <si>
    <t>331361821</t>
  </si>
  <si>
    <t xml:space="preserve">Výstuž stĺpov, pilierov, stojok hranatých z bet. ocele 10505   </t>
  </si>
  <si>
    <t>411321314</t>
  </si>
  <si>
    <t xml:space="preserve">Betón stropov doskových a trámových,  železový tr. C 20/25   </t>
  </si>
  <si>
    <t>411321414</t>
  </si>
  <si>
    <t xml:space="preserve">Betón stropov doskových a trámových, klenieb, škrupín, nosníkov, železový tr.C 30/37   </t>
  </si>
  <si>
    <t>411351101</t>
  </si>
  <si>
    <t xml:space="preserve">Debnenie stropov doskovych zhotovenie-dielce   </t>
  </si>
  <si>
    <t>411351102</t>
  </si>
  <si>
    <t xml:space="preserve">Debnenie stropov doskových odstránenie-dielce   </t>
  </si>
  <si>
    <t>411354175</t>
  </si>
  <si>
    <t xml:space="preserve">Podporná konštrukcia stropov pre zaťaženie do12 kpa zhotovenie   </t>
  </si>
  <si>
    <t>411354176</t>
  </si>
  <si>
    <t xml:space="preserve">Podporná konštrukcia stropov pre zaťaženie do 12 kpa odstránenie   </t>
  </si>
  <si>
    <t>411351105</t>
  </si>
  <si>
    <t xml:space="preserve">Debnenie stropov trámových zhotovenie-dielce   </t>
  </si>
  <si>
    <t>411351106</t>
  </si>
  <si>
    <t xml:space="preserve">Debnenie stropov trámových odstránenie-dielce   </t>
  </si>
  <si>
    <t>411354177</t>
  </si>
  <si>
    <t xml:space="preserve">Podporná konštrukcia stropov výšky do 4 m pre zaťaženie do 30 kPa zhotovenie   </t>
  </si>
  <si>
    <t>411354178</t>
  </si>
  <si>
    <t xml:space="preserve">Podporná konštrukcia stropov výšky do 4 m pre zaťaženie do 30 kPa odstránenie   </t>
  </si>
  <si>
    <t>411354187</t>
  </si>
  <si>
    <t xml:space="preserve">Príplatok pre výšku nad 4 do 6 m podpornej konštrukcii stropov pre zaťaženie do 30kPa zhotovenie   </t>
  </si>
  <si>
    <t>411354188</t>
  </si>
  <si>
    <t xml:space="preserve">Príplatok pre výšku nad 4 do 6 m podpornej konštrukcii stropov pre zaťaženie do 30kPa odstránenie   </t>
  </si>
  <si>
    <t>411355321</t>
  </si>
  <si>
    <t xml:space="preserve">Montáž debnenia čela dosky svorkou Doka uloženej na bet. alebo žb. stene vrátane debniacej dosky   </t>
  </si>
  <si>
    <t>m</t>
  </si>
  <si>
    <t>411355331</t>
  </si>
  <si>
    <t xml:space="preserve">Demontáž debnenia čela dosky svorkou Doka uloženej na bet. alebo žb. stene vrátane debniacej dosky   </t>
  </si>
  <si>
    <t>411355361</t>
  </si>
  <si>
    <t xml:space="preserve">Denný prenájom ručného systému svorky Doka na debnenie čela dosky uloženej na murovanej stene, pre hr. dosky do 450 mm   </t>
  </si>
  <si>
    <t>411361821</t>
  </si>
  <si>
    <t xml:space="preserve">Výstuž stropov 10505+Kari rohože   </t>
  </si>
  <si>
    <t>411362113</t>
  </si>
  <si>
    <t xml:space="preserve">Dištančne pásy AVI  DS15  h=150mm  dl.2000mm   </t>
  </si>
  <si>
    <t>ks</t>
  </si>
  <si>
    <t>411365011.R</t>
  </si>
  <si>
    <t xml:space="preserve">Montáž termokoša Isokorb   </t>
  </si>
  <si>
    <t>5895800659.R1</t>
  </si>
  <si>
    <t xml:space="preserve">Prvok pre prerušenie tepelného mosta Termokôš ISOMAXX IMT V10,výška 250mm   </t>
  </si>
  <si>
    <t xml:space="preserve">konzolové nosníky s tepelnou izoláciou XPS hrúbky 80mm   </t>
  </si>
  <si>
    <t>413321616</t>
  </si>
  <si>
    <t xml:space="preserve">Betón nosníkov, železový tr. C 20/25   </t>
  </si>
  <si>
    <t>413351107</t>
  </si>
  <si>
    <t xml:space="preserve">Debnenie nosníka zhotovenie-dielce   </t>
  </si>
  <si>
    <t>413351108</t>
  </si>
  <si>
    <t xml:space="preserve">Debnenie nosníka odstránenie-dielce   </t>
  </si>
  <si>
    <t>413351217</t>
  </si>
  <si>
    <t xml:space="preserve">Podporná konštrukcia nosníkov do 30 kpa - zhotovenie   </t>
  </si>
  <si>
    <t>413351218</t>
  </si>
  <si>
    <t xml:space="preserve">Podporná konštrukcia nosníkov do 30 kpa - odstránenie   </t>
  </si>
  <si>
    <t>413361821</t>
  </si>
  <si>
    <t xml:space="preserve">Výstuž  nosníkov a trámov, bez rozdielu tvaru a uloženia, 10505   </t>
  </si>
  <si>
    <t>417321515</t>
  </si>
  <si>
    <t xml:space="preserve">Betón stužujúcich pásov a vencov železový tr. C 25/30   </t>
  </si>
  <si>
    <t>417351115</t>
  </si>
  <si>
    <t xml:space="preserve">Debnenie bočníc stužujúcich pásov a vencov vrátane vzpier zhotovenie   </t>
  </si>
  <si>
    <t>417351116</t>
  </si>
  <si>
    <t xml:space="preserve">Debnenie bočníc stužujúcich pásov a vencov vrátane vzpier odstránenie   </t>
  </si>
  <si>
    <t>417361821</t>
  </si>
  <si>
    <t xml:space="preserve">Výstuž stužujúcich pásov a vencov z betonárskej ocele 10505   </t>
  </si>
  <si>
    <t>430321313</t>
  </si>
  <si>
    <t xml:space="preserve">Schodiskové konštrukcie, betón železový tr. C 30/37   </t>
  </si>
  <si>
    <t>430361821</t>
  </si>
  <si>
    <t xml:space="preserve">Výstuž schodiskových konštrukcií z betonárskej ocele 10505   </t>
  </si>
  <si>
    <t>431351121</t>
  </si>
  <si>
    <t xml:space="preserve">Debnenie do 4 m výšky - podest a podstupňových dosiek pôdorysne priamočiarych zhotovenie   </t>
  </si>
  <si>
    <t>431351122</t>
  </si>
  <si>
    <t xml:space="preserve">Debnenie do 4 m výšky - podest a podstupňových dosiek pôdorysne priamočiarych odstránenie   </t>
  </si>
  <si>
    <t>434351141</t>
  </si>
  <si>
    <t xml:space="preserve">Debnenie stupňov a obvodu na podstupňovej doske  pôdorysne priamočiarych zhotovenie   </t>
  </si>
  <si>
    <t>434351142</t>
  </si>
  <si>
    <t xml:space="preserve">Debnenie stupňov a obvodu  na podstupňovej doske  pôdorysne priamočiarych odstránenie   </t>
  </si>
  <si>
    <t>610991111</t>
  </si>
  <si>
    <t xml:space="preserve">Zakrývanie výplní vnútorných okenných otvorov   </t>
  </si>
  <si>
    <t>611461115</t>
  </si>
  <si>
    <t xml:space="preserve">Príprava vnútorného podkladu stropov BAUMIT, penetračný náter Baumit BetonKontakt   </t>
  </si>
  <si>
    <t>611461131</t>
  </si>
  <si>
    <t xml:space="preserve">Vnútorná omietka stropov BAUMIT, vápennocementová, strojné nanášanie, MPI 25, hr. 8 mm   </t>
  </si>
  <si>
    <t>611461201</t>
  </si>
  <si>
    <t xml:space="preserve">Vnútorná omietka stropov BAUMIT, vápennocementová, strojné nanášanie, Jadrová omietka strojová, hr. 10 mm   </t>
  </si>
  <si>
    <t>612460121</t>
  </si>
  <si>
    <t xml:space="preserve">Príprava vnútorného podkladu stien penetráciou základnou   </t>
  </si>
  <si>
    <t>612465115</t>
  </si>
  <si>
    <t xml:space="preserve">Príprava vnútorného podkladu stien BAUMIT, penetračný náter Baumit BetonKontakt   </t>
  </si>
  <si>
    <t>612465131.1</t>
  </si>
  <si>
    <t xml:space="preserve">Vnútorná omietka stien BAUMIT štuková, vápennocementová, strojné nanášanie, MPI 25, hr. 10 mm,so zabudov.rohovnikmi a profilmi   </t>
  </si>
  <si>
    <t>612465146</t>
  </si>
  <si>
    <t xml:space="preserve">Vnútorná omietka stien tenkovrstvová BAUMIT, strojné nanášanie, Vápenná tenkovrstvová omietka, hr. 6 mm   </t>
  </si>
  <si>
    <t>612481022</t>
  </si>
  <si>
    <t xml:space="preserve">Okenný a dverový plastový dilatačný profil pre hrúbku omietky 9 mm   </t>
  </si>
  <si>
    <t>612481119</t>
  </si>
  <si>
    <t xml:space="preserve">Potiahnutie vnútorných stien sklotextílnou mriežkou s celoplošným prilepením   </t>
  </si>
  <si>
    <t>621462115</t>
  </si>
  <si>
    <t xml:space="preserve">Príprava vonkajšieho podkladu podhľadov BAUMIT, penetračný náter Baumit BetonKontakt   </t>
  </si>
  <si>
    <t>621462221</t>
  </si>
  <si>
    <t xml:space="preserve">Vonkajšia omietka podhľadov tenkovrstvová BAUMIT, silikátová, Baumit SilikatTop, škrabaná, hr. 1,5 mm   </t>
  </si>
  <si>
    <t>622464221</t>
  </si>
  <si>
    <t xml:space="preserve">Vonkajšia omietka stien BAUMIT tenkovrstvová silikátová základ a škrabaná 1,50mm   </t>
  </si>
  <si>
    <t>625251336</t>
  </si>
  <si>
    <t xml:space="preserve">Kontaktný zatepľovací systém hr. 100 mm BAUMIT STAR MINERAL, skrutkovacie kotvy   </t>
  </si>
  <si>
    <t>625251339</t>
  </si>
  <si>
    <t xml:space="preserve">Kontaktný zatepľovací systém hr. 150 mm BAUMIT STAR MINERAL, skrutkovacie kotvy   </t>
  </si>
  <si>
    <t>625251342</t>
  </si>
  <si>
    <t xml:space="preserve">Kontaktný zatepľovací systém hr. 200 mm BAUMIT STAR - minerálne riešenie Nobasil FKD S, skrutkovacie kotvy-podhlad   </t>
  </si>
  <si>
    <t>625251372</t>
  </si>
  <si>
    <t xml:space="preserve">Kontaktný zatepľovací systém ostenia hr. 30 mm BAUMIT STAR MINERAL   </t>
  </si>
  <si>
    <t>631346376</t>
  </si>
  <si>
    <t xml:space="preserve">Mazanina z betónu ľahkého (m2) polystyrénového, betónová zmes LC 0,9 D 1,8 hr. 110 mm-spadová 40-180mm,   </t>
  </si>
  <si>
    <t>632001011.1</t>
  </si>
  <si>
    <t xml:space="preserve">Zhotovenie separačnej fólie v podlahových vrstvách z PE   </t>
  </si>
  <si>
    <t>283290003600</t>
  </si>
  <si>
    <t xml:space="preserve">Separačná fólia FE, šxl 1,3x100 m, na oddelenie poterov, PE, BAUMIT   </t>
  </si>
  <si>
    <t>632001021</t>
  </si>
  <si>
    <t xml:space="preserve">Zhotovenie okrajovej dilatačnej pásky z PE   </t>
  </si>
  <si>
    <t>283320005100</t>
  </si>
  <si>
    <t xml:space="preserve">Okrajová dilatačná páska PE RST120/10 mm s fóliou na oddilatovanie poterov od stenových konštrukcií, BAUMIT   </t>
  </si>
  <si>
    <t>632440139.R</t>
  </si>
  <si>
    <t xml:space="preserve">Anhydritový samonivelizačný poter, pevnosti v tlaku 25 MPa, hr. 55-60 mm   </t>
  </si>
  <si>
    <t>632450470</t>
  </si>
  <si>
    <t xml:space="preserve">Cementový spádový poter CEMIX, ozn. 080, triedy CT-C30-F6, hr. 60 mm(35-75mm-balkony+logie)   </t>
  </si>
  <si>
    <t>941941192</t>
  </si>
  <si>
    <t xml:space="preserve">Príplatok za prvý a každý ďalší i začatý mesiac použitia lešenia ľahkého pracovného radového s podlahami šírky od 0,80 do 1,00 m, výšky nad 10 do 30 m   </t>
  </si>
  <si>
    <t>941942002</t>
  </si>
  <si>
    <t xml:space="preserve">Montáž lešenia rámového systémového s podlahami šírky do 0,75 m, výšky nad 10 do 20 m   </t>
  </si>
  <si>
    <t>941942802</t>
  </si>
  <si>
    <t xml:space="preserve">Demontáž lešenia rámového systémového s podlahami šírky do 0,75 m, výšky nad 10 do 20 m   </t>
  </si>
  <si>
    <t>941955002</t>
  </si>
  <si>
    <t xml:space="preserve">Lešenie ľahké pracovné pomocné s výškou lešeňovej podlahy nad 1,20 do 1,90 m   </t>
  </si>
  <si>
    <t>943955141</t>
  </si>
  <si>
    <t xml:space="preserve">Montáž trubkoveho lešenia+ lešeňovej podlahy v svetlíku alebo šachte s plochou do 6 m2 s priečnikmi alebo pozdľžnikmi   </t>
  </si>
  <si>
    <t>952901111</t>
  </si>
  <si>
    <t xml:space="preserve">Vyčistenie budov pri výške podlaží do 4m   </t>
  </si>
  <si>
    <t>5530000918</t>
  </si>
  <si>
    <t xml:space="preserve">D+M Odvetrávacia hlavica na výťahovej šachte Fatrafol priemer 150mm v prestupe stechy budú použité systémové detaily   </t>
  </si>
  <si>
    <t>95399232.R</t>
  </si>
  <si>
    <t xml:space="preserve">Dodanie a osadenie  kotvy do stropu zo železobetónu, vonk.profil kotvy 10-12 mm-napojenie konzol.stropu   </t>
  </si>
  <si>
    <t>953995183</t>
  </si>
  <si>
    <t xml:space="preserve">BAUMIT Okenný a dverový dilatačný profil Basic (plastový)   </t>
  </si>
  <si>
    <t>998011003</t>
  </si>
  <si>
    <t xml:space="preserve">Presun hmôt pre budovy (801, 803, 812), zvislá konštr. z tehál, tvárnic, z kovu výšky do 24 m   </t>
  </si>
  <si>
    <t>711111002</t>
  </si>
  <si>
    <t xml:space="preserve">Zhotovenie izolácie proti zemnej vlhkosti vodorovná asfaltovým lakom za studena-   </t>
  </si>
  <si>
    <t>246170001000</t>
  </si>
  <si>
    <t xml:space="preserve">Lak asfaltový ALN-RENOLAK N v sudoch   </t>
  </si>
  <si>
    <t>711112002</t>
  </si>
  <si>
    <t xml:space="preserve">Zhotovenie  izolácie proti zemnej vlhkosti zvislá asfaltovým lakom za studena   </t>
  </si>
  <si>
    <t>711141559</t>
  </si>
  <si>
    <t xml:space="preserve">Zhotovenie  izolácie proti zemnej vlhkosti a tlakovej vode vodorovná NAIP pritavením-   </t>
  </si>
  <si>
    <t>628310001200</t>
  </si>
  <si>
    <t xml:space="preserve">Pás asfaltový FOALBIT AL S 40 pre spodné vrstvy hydroizolačných systémov (parotesná zábrana a protiradónová izolácia)   </t>
  </si>
  <si>
    <t>711142101</t>
  </si>
  <si>
    <t xml:space="preserve">Izolácia proti zemnej vlhkosti s protiradonovou odolnosťou FONDALINE S šírka 2 m zvislá   </t>
  </si>
  <si>
    <t>6288000640</t>
  </si>
  <si>
    <t xml:space="preserve">Fondaline S  nopová fólia proti vlhkosti s radónovou ochranou   </t>
  </si>
  <si>
    <t>998711102</t>
  </si>
  <si>
    <t xml:space="preserve">Presun hmôt pre izoláciu proti vode v objektoch výšky nad 6 do 12 m   </t>
  </si>
  <si>
    <t>712311102</t>
  </si>
  <si>
    <t xml:space="preserve">Zhotovenie povlakovej krytiny striech plochých do 10° za studena asfaltovým lakom-   </t>
  </si>
  <si>
    <t>712341559</t>
  </si>
  <si>
    <t xml:space="preserve">Zhotovenie povlak. krytiny striech plochých a šikmých do 30st. pásmi pritav. NAIP na celej ploche-parozábrana   </t>
  </si>
  <si>
    <t>628330000100</t>
  </si>
  <si>
    <t xml:space="preserve">Pás asfaltový ELASTOBIT PV TOP FIX 52 sivý, pre jednovrstvé hydroizolačné systémy, ICOPAL   </t>
  </si>
  <si>
    <t>712873240</t>
  </si>
  <si>
    <t xml:space="preserve">Zhotovenie povlakovej krytiny vytiahnutím izol. povlaku  PVC-P na konštrukcie prevyšujúce úroveň strechy nad 50 cm prikotvením so zváraným spojom   </t>
  </si>
  <si>
    <t>283220002000</t>
  </si>
  <si>
    <t xml:space="preserve">Hydroizolačná fólia PVC-P FATRAFOL 810, hr. 1,5 mm, š. 1,3 m, izolácia plochých striech, farba sivá, FATRA IZOLFA   </t>
  </si>
  <si>
    <t>311970001600</t>
  </si>
  <si>
    <t xml:space="preserve">Vrut FATRAFOL SK-RB Power do dĺžky 350 mm na upevnenie do dosiek POLSID a HERAKLID, FATRA IZOLFA   </t>
  </si>
  <si>
    <t xml:space="preserve">Plastová kotva pre kotvenie povlakových krytín striech a tepelnej izolácie do asfaltového súvrstvia a menej súdržných vrstiev 50mm do podkladu   </t>
  </si>
  <si>
    <t>712391172</t>
  </si>
  <si>
    <t xml:space="preserve">Zhotov. povlak. krytiny striech plochých do 10° ostatné z ochrannej a podkladnej textílie ochran. vrstvy   </t>
  </si>
  <si>
    <t>6936651300</t>
  </si>
  <si>
    <t xml:space="preserve">Geotextília netkaná polypropylénová Tatratex PP   300   </t>
  </si>
  <si>
    <t>712391382</t>
  </si>
  <si>
    <t xml:space="preserve">Zhot. povlak. krytiny striech plochých do 10° ostatné z ochrannej text. násypom z hrubého kameniva v hr.50mm+dodávka  triedený  štrk 16/32mm   </t>
  </si>
  <si>
    <t>712960010</t>
  </si>
  <si>
    <t xml:space="preserve">Osadenie hotovej strešnej vpuste na streche   </t>
  </si>
  <si>
    <t>286630003400</t>
  </si>
  <si>
    <t xml:space="preserve">Strešný vtok napr. HL62/2, DN 125, (14 l/s), izolačný tanier, zvislý odtok, záchytný kôš D 180 mm, PP/nerez,s odporovým ohrevom   </t>
  </si>
  <si>
    <t xml:space="preserve">Strešný vtok DN 125 vertikálny, s tepelne izolovaným odtok, s izolačným tanierom a prítlačným krúžkom z nerezovej ocele na mechanické uchytenie fólie, záchytný košík d 180 mm. Balenie: stavebná zátka, 6 ks matice so zúbkami proti povoleniu, ako alternatíva ku krídlovým maticiam   </t>
  </si>
  <si>
    <t>712973773</t>
  </si>
  <si>
    <t xml:space="preserve">Detaily k termoplastom všeobecne, ukončujúci profil na stene,  z hrubopoplast. plechu RŠ 150 mm   </t>
  </si>
  <si>
    <t>311690001000</t>
  </si>
  <si>
    <t xml:space="preserve">Rozperný nit napr. FATRAFOL d 6x30 mm do betónu, hliníkový, FATRA IZOLFA   </t>
  </si>
  <si>
    <t>712973781</t>
  </si>
  <si>
    <t xml:space="preserve">Detaily k termoplastom všeobecne, stenový kotviaci pásik z hrubopoplast. plechu RŠ 70 mm -   </t>
  </si>
  <si>
    <t xml:space="preserve">Rozperný nit FATRAFOL d 6x30 mm do betónu, hliníkový, FATRA IZOLFA   </t>
  </si>
  <si>
    <t>712973880</t>
  </si>
  <si>
    <t xml:space="preserve">Detaily k termoplastom všeobecne, oplechovanie okraja odkvapovou lištou z hrubopolpast. plechu RŠ 165 mm   </t>
  </si>
  <si>
    <t>712991040</t>
  </si>
  <si>
    <t xml:space="preserve">Montáž podkladnej konštrukcie z OSB dosiek atike šírky 411 - 620 mm pod klampiarske konštrukcie   </t>
  </si>
  <si>
    <t>607260000300</t>
  </si>
  <si>
    <t xml:space="preserve">Doska OSB 3 Superfinish ECO nebrúsené hrxlxš 18x2500x1250 mm, JAFHOLZ   </t>
  </si>
  <si>
    <t>998712203</t>
  </si>
  <si>
    <t xml:space="preserve">Presun hmôt pre izoláciu povlakovej krytiny v objektoch výšky nad 12 do 24 m   </t>
  </si>
  <si>
    <t>%</t>
  </si>
  <si>
    <t>713111111</t>
  </si>
  <si>
    <t xml:space="preserve">Montáž tepelnej izolácie rohožami, pásmi,dielcami,doskami stropov, vrchom - klad. voľne   </t>
  </si>
  <si>
    <t>283720009000</t>
  </si>
  <si>
    <t xml:space="preserve">Doska EPS 150S hr. 100 mm, na zateplenie podláh a strešných terás, ISOVER   </t>
  </si>
  <si>
    <t xml:space="preserve">Minimálna objemová hmotnosť: 24,5 kg/m3.   </t>
  </si>
  <si>
    <t>283720008800</t>
  </si>
  <si>
    <t xml:space="preserve">Doska EPS 150S hr.50 mm, na zateplenie podláh a strešných terás, ISOVER   </t>
  </si>
  <si>
    <t>631440022300</t>
  </si>
  <si>
    <t xml:space="preserve">Doska NOBASIL PTS 30x600x1000 mm, čadičová minerálna izolácia pre ľahké aj ťažké plávajúce podlahy, KNAUF-   </t>
  </si>
  <si>
    <t>713132132</t>
  </si>
  <si>
    <t xml:space="preserve">Montáž tepelnej izolácie stien polystyrénom, celoplošným prilepením-zvisle atika   </t>
  </si>
  <si>
    <t>283720008800.1</t>
  </si>
  <si>
    <t xml:space="preserve">Doska EPS 150S hr. 60 mm, na zateplenie podláh a strešných terás, ISOVER   </t>
  </si>
  <si>
    <t>998713203</t>
  </si>
  <si>
    <t xml:space="preserve">Presun hmôt pre izolácie tepelné v objektoch výšky nad 12 m do 24 m   </t>
  </si>
  <si>
    <t>7631100014.1</t>
  </si>
  <si>
    <t xml:space="preserve">Montaž fasadne dosky  HPL- vlaknocementové platne na system.pozink.rošt - obklad  stien balkona   </t>
  </si>
  <si>
    <t>6317122000</t>
  </si>
  <si>
    <t xml:space="preserve">Fasadne dosky- vláknocement. platne  v prevedení "antivandal"  Eternit Equitone,hr.12mm,formátované 1250x2500mm -   </t>
  </si>
  <si>
    <t>6317122006</t>
  </si>
  <si>
    <t xml:space="preserve">Dodávka -kotviaci materiál na obklad HPL  dosiek   </t>
  </si>
  <si>
    <t>763115512</t>
  </si>
  <si>
    <t xml:space="preserve">Priečka SDK Rigips hr. 100 mm dvojito opláštená doskami RB 12.5 mm s tep. izoláciou, CW 50   </t>
  </si>
  <si>
    <t>763115514</t>
  </si>
  <si>
    <t xml:space="preserve">Priečka SDK Rigips hr. 150 mm dvojito opláštená doskami RB 12.5 mm s tep. izoláciou, CW 100   </t>
  </si>
  <si>
    <t>763126682</t>
  </si>
  <si>
    <t xml:space="preserve">Predsadená SDK stena Rigips hr. 127.5 mm, dvojito opláštená doskou RBI 12.5 mm s tep. izoláciou, voľne stojaca na podkonštrukcií CW100   </t>
  </si>
  <si>
    <t>763161525</t>
  </si>
  <si>
    <t xml:space="preserve">Montáž SDK obkladu - kapotáže r. š. nad 500 do 1000 mm, 2x hrana s rohovou lištou, jednoduché opláštenie doskami hr. 12,5 mm   </t>
  </si>
  <si>
    <t>590110002200</t>
  </si>
  <si>
    <t xml:space="preserve">Doska sadrokartónová HABITO (DFRI) hr. 12,5 mm, šxl 1200x2000 mm vysokopevnostná, RIGIPS   </t>
  </si>
  <si>
    <t>763161695</t>
  </si>
  <si>
    <t xml:space="preserve">Montáž SDK prefabrikovaného výrobku - revízne dvierka 300x300 mm do SDK stien   </t>
  </si>
  <si>
    <t>590110005940</t>
  </si>
  <si>
    <t xml:space="preserve">Sadrokartónové revízne dvierka, rozmer 300x300 mm, doska GKF 12,5 mm, EI 45 D1   </t>
  </si>
  <si>
    <t>998763201</t>
  </si>
  <si>
    <t xml:space="preserve">Presun hmôt pre drevostavby v objektoch výšky do 12 m   </t>
  </si>
  <si>
    <t>764410470</t>
  </si>
  <si>
    <t xml:space="preserve">Oplechovanie parapetov z pozinkovaného farbeného PZf plechu, vrátane rohov r.š. 350 mm   </t>
  </si>
  <si>
    <t>998764203</t>
  </si>
  <si>
    <t xml:space="preserve">Presun hmôt pre konštrukcie klampiarske v objektoch výšky nad 12 do 24 m   </t>
  </si>
  <si>
    <t>766621400</t>
  </si>
  <si>
    <t xml:space="preserve">Montáž okien a dvier  plastových s hydroizolačnými ISO páskami (exteriérová a interiérová)   </t>
  </si>
  <si>
    <t>283290006100</t>
  </si>
  <si>
    <t xml:space="preserve">Tesniaca fólia CX exteriér, š. 290 mm, dĺ. 30 m, pre tesnenie pripájacej škáry okenného rámu a muriva, polymér, ALLMEDIA   </t>
  </si>
  <si>
    <t>283290006200</t>
  </si>
  <si>
    <t xml:space="preserve">Tesniaca fólia CX interiér, š. 70 mm, dĺ. 30 m, pre tesnenie pripájacej škáry okenného rámu a muriva, polymér, ALLMEDIA   </t>
  </si>
  <si>
    <t>611410010431</t>
  </si>
  <si>
    <t xml:space="preserve">Plastové okno 2 kridlové,1x sklopné,1x otv.sklopné,,výplň 3sklo Ug-0,6W/m2K,rám biely,1800x1750mm- predb.cena   </t>
  </si>
  <si>
    <t>611410010432</t>
  </si>
  <si>
    <t xml:space="preserve">Plastové okno 2 kridlové,1x sklopné,1x otv.sklopné,,výplň 3sklo Ug-0,6W/m2K,rám biely,1745x1750mm- predb.cena   </t>
  </si>
  <si>
    <t>611410010433</t>
  </si>
  <si>
    <t xml:space="preserve">Plastové okno 1 kridlové,1x sklopné,výplň 3sklo Ug-0,6W/m2K,rám biely,1000x1000mm - predb.cena   </t>
  </si>
  <si>
    <t>611410010434</t>
  </si>
  <si>
    <t xml:space="preserve">Plastová zasklenená stena s bočným svetlikom,dvere1 kridlové,výplň 3sklo Ug-0,6W/m2K,rám biely,2050x2700(900x1970)mm - predb.cena   </t>
  </si>
  <si>
    <t>611410010435</t>
  </si>
  <si>
    <t xml:space="preserve">Plastová zasklenená stena s bočným svetlikom,dvere1 kridlové,výplň 3sklo Ug-0,6W/m2K,rám biely,1650x2700(900x1970)mm - predb.cena   </t>
  </si>
  <si>
    <t>611410010436</t>
  </si>
  <si>
    <t xml:space="preserve">Plastová zasklenená stena s  posuvnymi dverami,výplň 3sklo Ug-0,6W/m2K,rám biely,3000x2700mm - predb.cena   </t>
  </si>
  <si>
    <t>766662112</t>
  </si>
  <si>
    <t xml:space="preserve">Montáž dverového krídla otočného jednokrídlového poldrážkového s nadsvetlikom, do rámovej  zárubne, vrátane kovania   </t>
  </si>
  <si>
    <t>611610000400</t>
  </si>
  <si>
    <t xml:space="preserve">Dvere vnútorné jednokrídlové, šírka 900 mm, povrch laminat,presklenené ,900x2000+700mm- predb.cena   </t>
  </si>
  <si>
    <t>766662113</t>
  </si>
  <si>
    <t xml:space="preserve">Montáž dverového krídla otočného jednokrídlového bezpoldrážkového, do existujúcej zárubne, vrátane kovania   </t>
  </si>
  <si>
    <t>6116172101</t>
  </si>
  <si>
    <t xml:space="preserve">Dvere vnútorné hladké,rám MDF doska,výplň-odlah.DTD,  jednokrídlové plné,povrch. úprava  CPL doska laminát.dyha-biele,  80x197 cm,predb.cena   </t>
  </si>
  <si>
    <t>6116172102</t>
  </si>
  <si>
    <t xml:space="preserve">Dvere vnútorné hladké,rám MDF doska,výplň-odlah.DTD,  jednokrídlové plné,povrch. úprava CPL doska laminát.dyha-biele,  70x197 cm,predb.cena   </t>
  </si>
  <si>
    <t xml:space="preserve">Dvere vnútorné hladké,rám MDF doska,výplň-odlah.DTD,  jednokrídlové plné,povrch. úprava CPL doska laminát.dyha-biele, 90x197 cm,predb.cena   </t>
  </si>
  <si>
    <t>766694112</t>
  </si>
  <si>
    <t xml:space="preserve">Montáž parapetnej dosky drevenej šírky do 300 mm, dĺžky 1000-1800 mm   </t>
  </si>
  <si>
    <t>611550000300</t>
  </si>
  <si>
    <t xml:space="preserve">Parapetná doska Standard vnútorná, šírka 300 mm, z drevotriesky laminovanej, farba biela   </t>
  </si>
  <si>
    <t xml:space="preserve">Sú vyrábané z drevotriesky povrchovo upravené dekoračným a protiťahovým laminátom, rezané na mieru, celková dĺžka 4,10m.   </t>
  </si>
  <si>
    <t>766702111</t>
  </si>
  <si>
    <t xml:space="preserve">Montáž zárubní obložkových pre dvere jednokrídlové hr.steny do 170 mm   </t>
  </si>
  <si>
    <t>6117103042</t>
  </si>
  <si>
    <t xml:space="preserve">Drevenná obložková záruben na stenu hr. do 150mm,CPL  laminátová dyha ,farba biela  -800/1970,predb.cena   </t>
  </si>
  <si>
    <t>6117103046</t>
  </si>
  <si>
    <t xml:space="preserve">Drevenná obložková záruben na stenu hr. do 150mm,CPL  laminátová dyha ,farba biela  -900/1970,predb.cena   </t>
  </si>
  <si>
    <t>6117103044</t>
  </si>
  <si>
    <t xml:space="preserve">Drevenná obložková záruben na stenu hr. do 150mm,CPL  laminátová dyha ,farba biela  -700/1970,predb.cena   </t>
  </si>
  <si>
    <t>998766203</t>
  </si>
  <si>
    <t xml:space="preserve">Presun hmot pre konštrukcie stolárske v objektoch výšky nad 12 do 24 m   </t>
  </si>
  <si>
    <t>767133212</t>
  </si>
  <si>
    <t xml:space="preserve">Montáž stien a priečok z plechu akustických zástien dvojitých   </t>
  </si>
  <si>
    <t>5530000033</t>
  </si>
  <si>
    <t xml:space="preserve">System sanitárnych deliacich priečok z laminátu HPL RAL na rektifikačnych patkach,vr.otočnych dveri š.700mm,z lamino dosiek vyšky 2100 mm   </t>
  </si>
  <si>
    <t>767163105</t>
  </si>
  <si>
    <t xml:space="preserve">Montáž zábradlia nerezové na terasy a balkóny, výplň rebrovanie, kotvenie zboku   </t>
  </si>
  <si>
    <t>553520000700</t>
  </si>
  <si>
    <t xml:space="preserve">Zábradlie nerezové s dreveným madlom WB/ZBR90-1500, buk, horizontálna výplň nerez, výška 900 mm, kotvenie bočné   </t>
  </si>
  <si>
    <t>767163105.1</t>
  </si>
  <si>
    <t xml:space="preserve">Montáž zábradlia oceloveho  na požiarne schodisko, výplň vertikálna, kotvenie zboku   </t>
  </si>
  <si>
    <t>553520002101</t>
  </si>
  <si>
    <t xml:space="preserve">Ocelové pozinkované zábradlie na balkony,farba RAL,z valc.profilov 50x20x4mm,madlo valc.profil 50x20x4mm,výplň-vertikalna 50x10mm,výška 1100mm,   </t>
  </si>
  <si>
    <t>76722212.R</t>
  </si>
  <si>
    <t xml:space="preserve">Montáž zábradlí schodiskových z profilovej ocele ,kotvenie kotviacimi skrutkami na chem.kotvy, s hmotnosťou 1m zábradlia nad 20 do 40 kg-vnutorné schodisko   </t>
  </si>
  <si>
    <t>553520002104</t>
  </si>
  <si>
    <t xml:space="preserve">Ocelové zábradlie hlavneho schodiska v.1,00m ,rám z jakl.profilu 50/20/4,0mm,výplň pásovina 50/10mm,madlo-jakl.profil,kotv.platňa 180/200/8mm s chem.kotvou,farba prášková vypalovacia RAL   </t>
  </si>
  <si>
    <t>7672300711</t>
  </si>
  <si>
    <t xml:space="preserve">Montáž  madla na  balkony a schodisko z uzatvorenych ocelových profilov -   </t>
  </si>
  <si>
    <t>5530000902</t>
  </si>
  <si>
    <t xml:space="preserve">Madlo na balkonoch z ocel. pozinkovaného profilu, prierez jakl  50x20x4mm, výška 150mm,ocel. profily upravené pozinkovaním, povrch. úprava-prášková vypalovaciafarba RAL   </t>
  </si>
  <si>
    <t>5530000903</t>
  </si>
  <si>
    <t xml:space="preserve">Madlo na schodiskoch z ocel. pozinkovaného profilu, prierez jakl  50x20x4mm, výška 100mm,ocel. profily upravené pozinkovaním, povrch. úprava-prášková vypalovaciafarba RAL   </t>
  </si>
  <si>
    <t>998767203</t>
  </si>
  <si>
    <t xml:space="preserve">Presun hmôt pre kovové stavebné doplnkové konštrukcie v objektoch výšky nad 12 do 24 m   </t>
  </si>
  <si>
    <t>771270001</t>
  </si>
  <si>
    <t xml:space="preserve">Vyplnenie styku roh.silikonom   </t>
  </si>
  <si>
    <t>771415002</t>
  </si>
  <si>
    <t xml:space="preserve">Montáž soklíkov z obkladačiek do tmelu veľ. 250 x 65 mm   </t>
  </si>
  <si>
    <t>771415062</t>
  </si>
  <si>
    <t xml:space="preserve">Montáž soklíkov z obkladačiek schodiskových stupňovitých do tmelu veľ. 250 x 65 mm   </t>
  </si>
  <si>
    <t>5976280102</t>
  </si>
  <si>
    <t xml:space="preserve">Soklik  Gres   30 x10cm-predb.cena   </t>
  </si>
  <si>
    <t>771571100.R</t>
  </si>
  <si>
    <t xml:space="preserve">Montáž velkoformátovej keramickej dlažby ukladaná na terče   </t>
  </si>
  <si>
    <t>597740003911</t>
  </si>
  <si>
    <t xml:space="preserve">Dlaždice keramické velkoformatové hr.30mm kladené na terče, rozmer 400x400mm-predb.cena   </t>
  </si>
  <si>
    <t>597740003912</t>
  </si>
  <si>
    <t xml:space="preserve">Rektifikovatelný plastový terč,min.výška 20mm   </t>
  </si>
  <si>
    <t>771576109</t>
  </si>
  <si>
    <t xml:space="preserve">Montáž podláh z dlaždíc keramických do tmelu flexibilného mrazuvzdorného veľ. 300 x 300 mm   </t>
  </si>
  <si>
    <t>5976412700</t>
  </si>
  <si>
    <t xml:space="preserve">Dlaždice keramické s hladkým povrchom líca úprava 1 A-  Gress-predb.cena   </t>
  </si>
  <si>
    <t>771600111</t>
  </si>
  <si>
    <t xml:space="preserve">Obklad schodiskových stupnov so schod.profilmi-podstupnice   </t>
  </si>
  <si>
    <t xml:space="preserve">Obklad schodiskových stupnov so schod.profilmi-nástupnice-   </t>
  </si>
  <si>
    <t>5976498240</t>
  </si>
  <si>
    <t xml:space="preserve">Dlaždice keramické protišmykove  hr.10mm  -333x333mm-predb.cena   </t>
  </si>
  <si>
    <t>998771203</t>
  </si>
  <si>
    <t xml:space="preserve">Presun hmôt pre podlahy z dlaždíc v objektoch výšky nad l2 do 24 m   </t>
  </si>
  <si>
    <t>772401123</t>
  </si>
  <si>
    <t xml:space="preserve">Montáž obkladu soklov doskami z kameňa zvislých alebo šikmých stien s lícom rovným   </t>
  </si>
  <si>
    <t>583840012800</t>
  </si>
  <si>
    <t xml:space="preserve">Doska soklová kamenná rovná , výška 100 mm, hrúbka 30 mm   </t>
  </si>
  <si>
    <t>781445020</t>
  </si>
  <si>
    <t xml:space="preserve">Montáž obkladov vnútor. stien z obkladačiek kladených do tmelu veľ. 300x300 mm   </t>
  </si>
  <si>
    <t>5976563500</t>
  </si>
  <si>
    <t xml:space="preserve">Obkladačky keramické glazované jednofarebné hladké  Gres-dodávka - predb.cena   </t>
  </si>
  <si>
    <t>781491111</t>
  </si>
  <si>
    <t xml:space="preserve">Montáž plastových profilov pre obklad do tmelu - roh steny   </t>
  </si>
  <si>
    <t>2834100060000</t>
  </si>
  <si>
    <t xml:space="preserve">Lišta plastová rohova  na keramicke obklady   </t>
  </si>
  <si>
    <t>998781203</t>
  </si>
  <si>
    <t xml:space="preserve">Presun hmôt pre obklady keramické v objektoch výšky nad 12 do 24 m   </t>
  </si>
  <si>
    <t>784441111</t>
  </si>
  <si>
    <t xml:space="preserve">Maľby akrylátové jednofarebné s bielym stropom v miestnostiach výšky do 3, 80 m-stropy   </t>
  </si>
  <si>
    <t xml:space="preserve">Maľby akrylátové jednofarebné s bielym stropom v miestnostiach výšky do 3, 80 m-steny   </t>
  </si>
  <si>
    <t>787100060</t>
  </si>
  <si>
    <t xml:space="preserve">Montáž preskleného nadsvetlíka, rozmer otvoru 700-2000/1200 mm   </t>
  </si>
  <si>
    <t>611830000100</t>
  </si>
  <si>
    <t xml:space="preserve">Presklená stena typ A, šírka 700-1000, výška 2500 mm, s nadsvetlíkom, zárubňa obložková, povrch dyha, sklo float číry, SAPELI   </t>
  </si>
  <si>
    <t xml:space="preserve">Presklená stena typ A, povrch dyha - bud, buk, AM, jaseň, mahagón, obložková zárubňa môže byt v polodrážkovom aj v bezpolodrážkovom vyhotovení, sklá v cene: činčila číre, float číre, krizet číre, kôra číre, planibel bronz, sapelux biele, screen číre.   </t>
  </si>
  <si>
    <t>4227371521</t>
  </si>
  <si>
    <t xml:space="preserve">Prenosný hasiaci pristroj práškový ABC  6kg   </t>
  </si>
  <si>
    <t>330030057</t>
  </si>
  <si>
    <t>430111010.R1</t>
  </si>
  <si>
    <t>kg</t>
  </si>
  <si>
    <t>771542035</t>
  </si>
  <si>
    <t xml:space="preserve">Opravy podláh z dlaždíc hutných, glazovaných alebo keramických veľ. 200 x 200 mm do flexibilného mrazuvzdorného lepidla, -0,0008t   </t>
  </si>
  <si>
    <t>597740002600</t>
  </si>
  <si>
    <t xml:space="preserve">Dlaždice keramické, lxvxhr 200x200x7 mm, farba sivá, -predbežná  cena   </t>
  </si>
  <si>
    <t>998771202</t>
  </si>
  <si>
    <t xml:space="preserve">Presun hmôt pre podlahy z dlaždíc v objektoch výšky nad 6 do 12 m   </t>
  </si>
  <si>
    <t>Objekt:   Stavebná časť- 4.-5.NP</t>
  </si>
  <si>
    <t xml:space="preserve">Dokončovacie práce - nátery </t>
  </si>
  <si>
    <t xml:space="preserve">Nátery jednofarebné  v miestnostiach výšky do 3, 80 m  </t>
  </si>
  <si>
    <t xml:space="preserve">Nátery jjednofarebné v miestnostiach výšky do 3, 80 m-steny   </t>
  </si>
  <si>
    <t xml:space="preserve">Spracoval:   </t>
  </si>
  <si>
    <t xml:space="preserve">Zhotoviteľ:  </t>
  </si>
  <si>
    <t xml:space="preserve">Datum </t>
  </si>
  <si>
    <t>762</t>
  </si>
  <si>
    <t xml:space="preserve">Konštrukcie tesárske   </t>
  </si>
  <si>
    <t>762421338.S</t>
  </si>
  <si>
    <t xml:space="preserve">Obloženie stropov alebo strešných podhľadov z dosiek cementotrieskových skrutkovaných na zraz hr. dosky 24 mm   </t>
  </si>
  <si>
    <t>762421500.S</t>
  </si>
  <si>
    <t xml:space="preserve">Montáž obloženia stropov, podkladový rošt   </t>
  </si>
  <si>
    <t>605110000600.S</t>
  </si>
  <si>
    <t xml:space="preserve">Dosky a fošne zo smreku neopracované neomietané akosť I hr. 24-32 mm, š. 250-300 mm   </t>
  </si>
  <si>
    <t>762431349.S</t>
  </si>
  <si>
    <t xml:space="preserve">Obloženie stien z dosiek cementotrieskových skrutkovaných na pero a drážku hr. dosky 22 mm   </t>
  </si>
  <si>
    <t>762431500.S</t>
  </si>
  <si>
    <t xml:space="preserve">Montáž obloženia stien, podkladový rošt   </t>
  </si>
  <si>
    <t>762495000.S</t>
  </si>
  <si>
    <t xml:space="preserve">Spojovacie prostriedky pre olištovanie škár, obloženie stropov, strešných podhľadov a stien - klince, závrtky   </t>
  </si>
  <si>
    <t>762512245.S</t>
  </si>
  <si>
    <t xml:space="preserve">Položenie podláh pod PVC na drevený podklad z drevotrieskových dosiek priskrutkovaním   </t>
  </si>
  <si>
    <t>606210000100.S</t>
  </si>
  <si>
    <t xml:space="preserve">Preglejka vodovzdorná breza C/C, šxlxhr 2500x1250x15 mm   </t>
  </si>
  <si>
    <t>762810173.S</t>
  </si>
  <si>
    <t xml:space="preserve">Záklop stropov z dosiek cementotrieskových dvojvrstvových skrutkovaných na rošt na zraz hr. dosky 12+12 mm   </t>
  </si>
  <si>
    <t>998762202.S</t>
  </si>
  <si>
    <t xml:space="preserve">Presun hmôt pre konštrukcie tesárske v objektoch výšky do 12 m   </t>
  </si>
  <si>
    <t xml:space="preserve">Osobný výťah lanový  elektr.KONE MonoSpace 500 s výť.strojom EcoDIsc s plynulou reguláciou frekvečným meničom,nosnosť 630kg,max 8 osôb,zdvih 6,44m,rýchlosť 1 m/s,   </t>
  </si>
  <si>
    <t xml:space="preserve">Montáž a dodávka ocelovej konštrukcie ocelové vzpery - ocel S235 -náter syntetický   </t>
  </si>
</sst>
</file>

<file path=xl/styles.xml><?xml version="1.0" encoding="utf-8"?>
<styleSheet xmlns="http://schemas.openxmlformats.org/spreadsheetml/2006/main">
  <numFmts count="1">
    <numFmt numFmtId="164" formatCode="#,##0.000;\-#,##0.000"/>
  </numFmts>
  <fonts count="15">
    <font>
      <sz val="8"/>
      <name val="MS Sans Serif"/>
      <charset val="1"/>
    </font>
    <font>
      <sz val="8"/>
      <name val="Arial CE"/>
      <charset val="238"/>
    </font>
    <font>
      <sz val="7"/>
      <name val="Arial CE"/>
      <charset val="238"/>
    </font>
    <font>
      <sz val="8"/>
      <name val="MS Sans Serif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b/>
      <sz val="11"/>
      <name val="Arial CE"/>
      <charset val="238"/>
    </font>
    <font>
      <b/>
      <sz val="14"/>
      <name val="Arial CE"/>
      <charset val="238"/>
    </font>
    <font>
      <sz val="8"/>
      <name val="Arial CYR"/>
      <charset val="238"/>
    </font>
    <font>
      <i/>
      <sz val="8"/>
      <color indexed="12"/>
      <name val="Arial CE"/>
      <charset val="238"/>
    </font>
    <font>
      <i/>
      <sz val="7"/>
      <name val="Arial CE"/>
      <charset val="238"/>
    </font>
    <font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 applyAlignment="0">
      <alignment vertical="top"/>
      <protection locked="0"/>
    </xf>
    <xf numFmtId="0" fontId="3" fillId="0" borderId="0" applyAlignment="0">
      <alignment vertical="top" wrapText="1"/>
      <protection locked="0"/>
    </xf>
    <xf numFmtId="0" fontId="14" fillId="0" borderId="0" applyAlignment="0">
      <alignment vertical="top"/>
      <protection locked="0"/>
    </xf>
  </cellStyleXfs>
  <cellXfs count="75">
    <xf numFmtId="0" fontId="0" fillId="0" borderId="0" xfId="0">
      <alignment vertical="top"/>
      <protection locked="0"/>
    </xf>
    <xf numFmtId="0" fontId="0" fillId="0" borderId="0" xfId="0" applyAlignment="1">
      <alignment horizontal="left" vertical="top"/>
      <protection locked="0"/>
    </xf>
    <xf numFmtId="0" fontId="4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 vertical="top" wrapText="1"/>
    </xf>
    <xf numFmtId="164" fontId="1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 vertical="top" wrapText="1"/>
    </xf>
    <xf numFmtId="164" fontId="6" fillId="0" borderId="0" xfId="0" applyNumberFormat="1" applyFont="1" applyAlignment="1" applyProtection="1">
      <alignment horizontal="right" vertical="top"/>
    </xf>
    <xf numFmtId="0" fontId="11" fillId="2" borderId="1" xfId="0" applyFont="1" applyFill="1" applyBorder="1" applyAlignment="1" applyProtection="1">
      <alignment horizontal="center" vertical="center" wrapText="1"/>
    </xf>
    <xf numFmtId="37" fontId="7" fillId="0" borderId="0" xfId="0" applyNumberFormat="1" applyFont="1" applyAlignment="1">
      <alignment horizontal="center"/>
      <protection locked="0"/>
    </xf>
    <xf numFmtId="0" fontId="7" fillId="0" borderId="0" xfId="0" applyFont="1" applyAlignment="1">
      <alignment horizontal="left" wrapText="1"/>
      <protection locked="0"/>
    </xf>
    <xf numFmtId="164" fontId="7" fillId="0" borderId="0" xfId="0" applyNumberFormat="1" applyFont="1" applyAlignment="1">
      <alignment horizontal="right"/>
      <protection locked="0"/>
    </xf>
    <xf numFmtId="37" fontId="8" fillId="0" borderId="0" xfId="0" applyNumberFormat="1" applyFont="1" applyAlignment="1">
      <alignment horizontal="center"/>
      <protection locked="0"/>
    </xf>
    <xf numFmtId="0" fontId="8" fillId="0" borderId="0" xfId="0" applyFont="1" applyAlignment="1">
      <alignment horizontal="left" wrapText="1"/>
      <protection locked="0"/>
    </xf>
    <xf numFmtId="164" fontId="8" fillId="0" borderId="0" xfId="0" applyNumberFormat="1" applyFont="1" applyAlignment="1">
      <alignment horizontal="right"/>
      <protection locked="0"/>
    </xf>
    <xf numFmtId="37" fontId="1" fillId="0" borderId="1" xfId="0" applyNumberFormat="1" applyFont="1" applyBorder="1" applyAlignment="1">
      <alignment horizontal="center"/>
      <protection locked="0"/>
    </xf>
    <xf numFmtId="0" fontId="1" fillId="0" borderId="1" xfId="0" applyFont="1" applyBorder="1" applyAlignment="1">
      <alignment horizontal="left" wrapText="1"/>
      <protection locked="0"/>
    </xf>
    <xf numFmtId="164" fontId="1" fillId="0" borderId="1" xfId="0" applyNumberFormat="1" applyFont="1" applyBorder="1" applyAlignment="1">
      <alignment horizontal="right"/>
      <protection locked="0"/>
    </xf>
    <xf numFmtId="37" fontId="12" fillId="0" borderId="1" xfId="0" applyNumberFormat="1" applyFont="1" applyBorder="1" applyAlignment="1">
      <alignment horizontal="center"/>
      <protection locked="0"/>
    </xf>
    <xf numFmtId="0" fontId="12" fillId="0" borderId="1" xfId="0" applyFont="1" applyBorder="1" applyAlignment="1">
      <alignment horizontal="left" wrapText="1"/>
      <protection locked="0"/>
    </xf>
    <xf numFmtId="164" fontId="12" fillId="0" borderId="1" xfId="0" applyNumberFormat="1" applyFont="1" applyBorder="1" applyAlignment="1">
      <alignment horizontal="right"/>
      <protection locked="0"/>
    </xf>
    <xf numFmtId="37" fontId="13" fillId="0" borderId="0" xfId="0" applyNumberFormat="1" applyFont="1" applyAlignment="1">
      <alignment horizontal="center" vertical="center"/>
      <protection locked="0"/>
    </xf>
    <xf numFmtId="0" fontId="13" fillId="0" borderId="0" xfId="0" applyFont="1" applyAlignment="1">
      <alignment horizontal="left" vertical="center" wrapText="1"/>
      <protection locked="0"/>
    </xf>
    <xf numFmtId="164" fontId="13" fillId="0" borderId="0" xfId="0" applyNumberFormat="1" applyFont="1" applyAlignment="1">
      <alignment horizontal="right" vertical="center"/>
      <protection locked="0"/>
    </xf>
    <xf numFmtId="37" fontId="9" fillId="0" borderId="0" xfId="0" applyNumberFormat="1" applyFont="1" applyAlignment="1">
      <alignment horizontal="center"/>
      <protection locked="0"/>
    </xf>
    <xf numFmtId="0" fontId="9" fillId="0" borderId="0" xfId="0" applyFont="1" applyAlignment="1">
      <alignment horizontal="left" wrapText="1"/>
      <protection locked="0"/>
    </xf>
    <xf numFmtId="164" fontId="9" fillId="0" borderId="0" xfId="0" applyNumberFormat="1" applyFont="1" applyAlignment="1">
      <alignment horizontal="right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right"/>
    </xf>
    <xf numFmtId="37" fontId="12" fillId="0" borderId="0" xfId="0" applyNumberFormat="1" applyFont="1" applyBorder="1" applyAlignment="1">
      <alignment horizontal="center"/>
      <protection locked="0"/>
    </xf>
    <xf numFmtId="0" fontId="12" fillId="0" borderId="0" xfId="0" applyFont="1" applyBorder="1" applyAlignment="1">
      <alignment horizontal="left" wrapText="1"/>
      <protection locked="0"/>
    </xf>
    <xf numFmtId="164" fontId="12" fillId="0" borderId="0" xfId="0" applyNumberFormat="1" applyFont="1" applyBorder="1" applyAlignment="1">
      <alignment horizontal="right"/>
      <protection locked="0"/>
    </xf>
    <xf numFmtId="39" fontId="8" fillId="0" borderId="0" xfId="0" applyNumberFormat="1" applyFont="1" applyAlignment="1">
      <alignment horizontal="right"/>
      <protection locked="0"/>
    </xf>
    <xf numFmtId="0" fontId="6" fillId="0" borderId="0" xfId="0" applyFont="1" applyAlignment="1" applyProtection="1">
      <alignment horizontal="right"/>
    </xf>
    <xf numFmtId="0" fontId="11" fillId="2" borderId="1" xfId="0" applyFont="1" applyFill="1" applyBorder="1" applyAlignment="1" applyProtection="1">
      <alignment horizontal="right" vertical="center" wrapText="1"/>
    </xf>
    <xf numFmtId="0" fontId="12" fillId="0" borderId="1" xfId="0" applyFont="1" applyBorder="1" applyAlignment="1">
      <alignment horizontal="right" wrapText="1"/>
      <protection locked="0"/>
    </xf>
    <xf numFmtId="39" fontId="8" fillId="0" borderId="0" xfId="0" applyNumberFormat="1" applyFont="1" applyFill="1" applyAlignment="1">
      <alignment horizontal="right"/>
      <protection locked="0"/>
    </xf>
    <xf numFmtId="164" fontId="8" fillId="0" borderId="0" xfId="0" applyNumberFormat="1" applyFont="1" applyFill="1" applyAlignment="1">
      <alignment horizontal="right"/>
      <protection locked="0"/>
    </xf>
    <xf numFmtId="37" fontId="1" fillId="0" borderId="1" xfId="2" applyNumberFormat="1" applyFont="1" applyBorder="1" applyAlignment="1">
      <alignment horizontal="center"/>
      <protection locked="0"/>
    </xf>
    <xf numFmtId="0" fontId="1" fillId="0" borderId="1" xfId="2" applyFont="1" applyBorder="1" applyAlignment="1">
      <alignment horizontal="left" wrapText="1"/>
      <protection locked="0"/>
    </xf>
    <xf numFmtId="164" fontId="1" fillId="0" borderId="1" xfId="2" applyNumberFormat="1" applyFont="1" applyBorder="1" applyAlignment="1">
      <alignment horizontal="right"/>
      <protection locked="0"/>
    </xf>
    <xf numFmtId="0" fontId="14" fillId="0" borderId="0" xfId="2" applyAlignment="1">
      <alignment horizontal="left" vertical="top"/>
      <protection locked="0"/>
    </xf>
    <xf numFmtId="0" fontId="0" fillId="0" borderId="0" xfId="0" applyFill="1" applyAlignment="1">
      <alignment horizontal="left" vertical="top"/>
      <protection locked="0"/>
    </xf>
    <xf numFmtId="0" fontId="14" fillId="0" borderId="0" xfId="2" applyFill="1" applyAlignment="1">
      <alignment horizontal="left" vertical="top"/>
      <protection locked="0"/>
    </xf>
    <xf numFmtId="37" fontId="1" fillId="0" borderId="1" xfId="0" applyNumberFormat="1" applyFont="1" applyFill="1" applyBorder="1" applyAlignment="1">
      <alignment horizontal="center"/>
      <protection locked="0"/>
    </xf>
    <xf numFmtId="0" fontId="0" fillId="0" borderId="0" xfId="0" applyFill="1" applyBorder="1" applyAlignment="1">
      <alignment horizontal="left" vertical="top"/>
      <protection locked="0"/>
    </xf>
    <xf numFmtId="0" fontId="0" fillId="0" borderId="0" xfId="0" applyBorder="1" applyAlignment="1">
      <alignment horizontal="left" vertical="top"/>
      <protection locked="0"/>
    </xf>
    <xf numFmtId="0" fontId="14" fillId="0" borderId="0" xfId="2" applyFill="1" applyBorder="1" applyAlignment="1">
      <alignment horizontal="left" vertical="top"/>
      <protection locked="0"/>
    </xf>
    <xf numFmtId="37" fontId="1" fillId="0" borderId="0" xfId="0" applyNumberFormat="1" applyFont="1" applyFill="1" applyBorder="1" applyAlignment="1">
      <alignment horizontal="center"/>
      <protection locked="0"/>
    </xf>
    <xf numFmtId="0" fontId="1" fillId="0" borderId="0" xfId="1" applyFont="1" applyFill="1" applyBorder="1" applyAlignment="1">
      <alignment horizontal="left" wrapText="1"/>
      <protection locked="0"/>
    </xf>
    <xf numFmtId="164" fontId="1" fillId="0" borderId="0" xfId="1" applyNumberFormat="1" applyFont="1" applyFill="1" applyBorder="1" applyAlignment="1">
      <alignment horizontal="right"/>
      <protection locked="0"/>
    </xf>
    <xf numFmtId="0" fontId="14" fillId="0" borderId="0" xfId="2" applyBorder="1" applyAlignment="1">
      <alignment horizontal="left" vertical="top"/>
      <protection locked="0"/>
    </xf>
    <xf numFmtId="164" fontId="1" fillId="0" borderId="1" xfId="2" applyNumberFormat="1" applyFont="1" applyFill="1" applyBorder="1" applyAlignment="1">
      <alignment horizontal="right"/>
      <protection locked="0"/>
    </xf>
    <xf numFmtId="37" fontId="1" fillId="0" borderId="0" xfId="2" applyNumberFormat="1" applyFont="1" applyAlignment="1">
      <alignment horizontal="center"/>
      <protection locked="0"/>
    </xf>
    <xf numFmtId="0" fontId="1" fillId="0" borderId="0" xfId="2" applyFont="1" applyAlignment="1">
      <alignment horizontal="left" wrapText="1"/>
      <protection locked="0"/>
    </xf>
    <xf numFmtId="164" fontId="1" fillId="0" borderId="0" xfId="2" applyNumberFormat="1" applyFont="1" applyAlignment="1">
      <alignment horizontal="right"/>
      <protection locked="0"/>
    </xf>
    <xf numFmtId="0" fontId="1" fillId="0" borderId="1" xfId="0" applyFont="1" applyFill="1" applyBorder="1" applyAlignment="1">
      <alignment horizontal="left" wrapText="1"/>
      <protection locked="0"/>
    </xf>
    <xf numFmtId="164" fontId="1" fillId="0" borderId="1" xfId="0" applyNumberFormat="1" applyFont="1" applyFill="1" applyBorder="1" applyAlignment="1">
      <alignment horizontal="right"/>
      <protection locked="0"/>
    </xf>
    <xf numFmtId="37" fontId="12" fillId="0" borderId="1" xfId="0" applyNumberFormat="1" applyFont="1" applyFill="1" applyBorder="1" applyAlignment="1">
      <alignment horizontal="center"/>
      <protection locked="0"/>
    </xf>
    <xf numFmtId="0" fontId="12" fillId="0" borderId="1" xfId="0" applyFont="1" applyFill="1" applyBorder="1" applyAlignment="1">
      <alignment horizontal="left" wrapText="1"/>
      <protection locked="0"/>
    </xf>
    <xf numFmtId="164" fontId="12" fillId="0" borderId="1" xfId="0" applyNumberFormat="1" applyFont="1" applyFill="1" applyBorder="1" applyAlignment="1">
      <alignment horizontal="right"/>
      <protection locked="0"/>
    </xf>
    <xf numFmtId="0" fontId="1" fillId="3" borderId="1" xfId="2" applyFont="1" applyFill="1" applyBorder="1" applyAlignment="1">
      <alignment horizontal="left" wrapText="1"/>
      <protection locked="0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5" fillId="0" borderId="0" xfId="1" applyFont="1" applyAlignment="1" applyProtection="1">
      <alignment horizontal="left" vertical="center"/>
    </xf>
    <xf numFmtId="39" fontId="5" fillId="0" borderId="0" xfId="1" applyNumberFormat="1" applyFont="1" applyAlignment="1" applyProtection="1">
      <alignment horizontal="left" vertical="center"/>
    </xf>
    <xf numFmtId="164" fontId="5" fillId="0" borderId="0" xfId="1" applyNumberFormat="1" applyFont="1" applyAlignment="1" applyProtection="1">
      <alignment horizontal="left" vertical="center"/>
    </xf>
  </cellXfs>
  <cellStyles count="3">
    <cellStyle name="Normal" xfId="0" builtinId="0"/>
    <cellStyle name="Normal 2" xfId="2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70"/>
  <sheetViews>
    <sheetView showGridLines="0" tabSelected="1" topLeftCell="A226" workbookViewId="0">
      <selection activeCell="E25" sqref="E25"/>
    </sheetView>
  </sheetViews>
  <sheetFormatPr defaultColWidth="10.5" defaultRowHeight="12" customHeight="1"/>
  <cols>
    <col min="1" max="1" width="6.33203125" style="30" customWidth="1"/>
    <col min="2" max="2" width="14.33203125" style="31" customWidth="1"/>
    <col min="3" max="3" width="49.83203125" style="31" customWidth="1"/>
    <col min="4" max="4" width="3.83203125" style="31" customWidth="1"/>
    <col min="5" max="5" width="11.33203125" style="32" customWidth="1"/>
    <col min="6" max="6" width="11.5" style="32" customWidth="1"/>
    <col min="7" max="7" width="17.33203125" style="32" customWidth="1"/>
    <col min="8" max="8" width="13.83203125" style="32" customWidth="1"/>
    <col min="9" max="16384" width="10.5" style="1"/>
  </cols>
  <sheetData>
    <row r="1" spans="1:8" ht="27.75" customHeight="1">
      <c r="A1" s="68" t="s">
        <v>45</v>
      </c>
      <c r="B1" s="69"/>
      <c r="C1" s="69"/>
      <c r="D1" s="69"/>
      <c r="E1" s="69"/>
      <c r="F1" s="69"/>
      <c r="G1" s="69"/>
      <c r="H1" s="69"/>
    </row>
    <row r="2" spans="1:8" ht="12.75" customHeight="1">
      <c r="A2" s="2" t="s">
        <v>10</v>
      </c>
      <c r="B2" s="3"/>
      <c r="C2" s="3"/>
      <c r="D2" s="3"/>
      <c r="E2" s="39"/>
      <c r="F2" s="39"/>
      <c r="G2" s="39"/>
      <c r="H2" s="3"/>
    </row>
    <row r="3" spans="1:8" ht="12.75" customHeight="1">
      <c r="A3" s="2" t="s">
        <v>438</v>
      </c>
      <c r="B3" s="3"/>
      <c r="C3" s="3"/>
      <c r="D3" s="3"/>
      <c r="E3" s="39"/>
      <c r="F3" s="39"/>
      <c r="G3" s="39"/>
      <c r="H3" s="3"/>
    </row>
    <row r="4" spans="1:8" ht="13.5" customHeight="1">
      <c r="A4" s="4"/>
      <c r="B4" s="2"/>
      <c r="C4" s="4"/>
      <c r="D4" s="5"/>
      <c r="E4" s="34"/>
      <c r="F4" s="34"/>
      <c r="G4" s="34"/>
      <c r="H4" s="5"/>
    </row>
    <row r="5" spans="1:8" ht="6.75" customHeight="1">
      <c r="A5" s="6"/>
      <c r="B5" s="7"/>
      <c r="C5" s="7"/>
      <c r="D5" s="7"/>
      <c r="E5" s="8"/>
      <c r="F5" s="8"/>
      <c r="G5" s="8"/>
      <c r="H5" s="8"/>
    </row>
    <row r="6" spans="1:8" ht="12.75" customHeight="1">
      <c r="A6" s="3" t="s">
        <v>11</v>
      </c>
      <c r="B6" s="3"/>
      <c r="C6" s="3"/>
      <c r="D6" s="3"/>
      <c r="E6" s="39"/>
      <c r="F6" s="39"/>
      <c r="G6" s="39"/>
      <c r="H6" s="3"/>
    </row>
    <row r="7" spans="1:8" ht="13.5" customHeight="1">
      <c r="A7" s="3" t="s">
        <v>443</v>
      </c>
      <c r="B7" s="3"/>
      <c r="C7" s="3"/>
      <c r="D7" s="3"/>
      <c r="E7" s="72" t="s">
        <v>442</v>
      </c>
      <c r="F7" s="73"/>
      <c r="G7" s="74"/>
      <c r="H7" s="3"/>
    </row>
    <row r="8" spans="1:8" ht="13.5" customHeight="1">
      <c r="A8" s="70" t="s">
        <v>12</v>
      </c>
      <c r="B8" s="71"/>
      <c r="C8" s="71"/>
      <c r="D8" s="9"/>
      <c r="E8" s="39" t="s">
        <v>444</v>
      </c>
      <c r="F8" s="10"/>
      <c r="G8" s="10"/>
      <c r="H8" s="10"/>
    </row>
    <row r="9" spans="1:8" ht="6.75" customHeight="1">
      <c r="A9" s="6"/>
      <c r="B9" s="6"/>
      <c r="C9" s="6"/>
      <c r="D9" s="6"/>
      <c r="E9" s="33"/>
      <c r="F9" s="33"/>
      <c r="G9" s="33"/>
      <c r="H9" s="6"/>
    </row>
    <row r="10" spans="1:8" ht="28.5" customHeight="1">
      <c r="A10" s="11" t="s">
        <v>46</v>
      </c>
      <c r="B10" s="11" t="s">
        <v>47</v>
      </c>
      <c r="C10" s="11" t="s">
        <v>13</v>
      </c>
      <c r="D10" s="11" t="s">
        <v>48</v>
      </c>
      <c r="E10" s="11" t="s">
        <v>49</v>
      </c>
      <c r="F10" s="11" t="s">
        <v>50</v>
      </c>
      <c r="G10" s="11" t="s">
        <v>14</v>
      </c>
      <c r="H10" s="11" t="s">
        <v>15</v>
      </c>
    </row>
    <row r="11" spans="1:8" ht="12.75" hidden="1" customHeight="1">
      <c r="A11" s="11" t="s">
        <v>0</v>
      </c>
      <c r="B11" s="11" t="s">
        <v>3</v>
      </c>
      <c r="C11" s="11" t="s">
        <v>4</v>
      </c>
      <c r="D11" s="11" t="s">
        <v>6</v>
      </c>
      <c r="E11" s="40" t="s">
        <v>7</v>
      </c>
      <c r="F11" s="40" t="s">
        <v>8</v>
      </c>
      <c r="G11" s="40" t="s">
        <v>9</v>
      </c>
      <c r="H11" s="11" t="s">
        <v>2</v>
      </c>
    </row>
    <row r="12" spans="1:8" ht="3" customHeight="1">
      <c r="A12" s="6"/>
      <c r="B12" s="6"/>
      <c r="C12" s="6"/>
      <c r="D12" s="6"/>
      <c r="E12" s="33"/>
      <c r="F12" s="33"/>
      <c r="G12" s="33"/>
      <c r="H12" s="6"/>
    </row>
    <row r="13" spans="1:8" ht="30.75" customHeight="1">
      <c r="A13" s="12"/>
      <c r="B13" s="13" t="s">
        <v>1</v>
      </c>
      <c r="C13" s="13" t="s">
        <v>16</v>
      </c>
      <c r="D13" s="13"/>
      <c r="E13" s="14"/>
      <c r="F13" s="14"/>
      <c r="G13" s="14">
        <f>SUM(G14,G27,G62,G87,G97)</f>
        <v>0</v>
      </c>
      <c r="H13" s="14">
        <f>SUM(H14,H27,H62,H87)</f>
        <v>729.85390072799987</v>
      </c>
    </row>
    <row r="14" spans="1:8" ht="28.5" customHeight="1">
      <c r="A14" s="15"/>
      <c r="B14" s="16">
        <v>1</v>
      </c>
      <c r="C14" s="16" t="s">
        <v>17</v>
      </c>
      <c r="D14" s="16"/>
      <c r="E14" s="17"/>
      <c r="F14" s="17"/>
      <c r="G14" s="38">
        <f>ROUND(SUM(G15:G24),2)</f>
        <v>0</v>
      </c>
      <c r="H14" s="17">
        <f>SUM(H15:H24)</f>
        <v>205.07149165199999</v>
      </c>
    </row>
    <row r="15" spans="1:8" ht="34.15" customHeight="1">
      <c r="A15" s="18">
        <v>1</v>
      </c>
      <c r="B15" s="19" t="s">
        <v>54</v>
      </c>
      <c r="C15" s="19" t="s">
        <v>55</v>
      </c>
      <c r="D15" s="19" t="s">
        <v>51</v>
      </c>
      <c r="E15" s="20">
        <v>14.023199999999999</v>
      </c>
      <c r="F15" s="20"/>
      <c r="G15" s="20">
        <f>E15*F15</f>
        <v>0</v>
      </c>
      <c r="H15" s="20">
        <v>11.010315479999999</v>
      </c>
    </row>
    <row r="16" spans="1:8" ht="36.6" customHeight="1">
      <c r="A16" s="18">
        <v>2</v>
      </c>
      <c r="B16" s="19" t="s">
        <v>56</v>
      </c>
      <c r="C16" s="19" t="s">
        <v>57</v>
      </c>
      <c r="D16" s="19" t="s">
        <v>51</v>
      </c>
      <c r="E16" s="20">
        <v>168.7808</v>
      </c>
      <c r="F16" s="20"/>
      <c r="G16" s="20">
        <f>E16*F16</f>
        <v>0</v>
      </c>
      <c r="H16" s="20">
        <v>128.92125048</v>
      </c>
    </row>
    <row r="17" spans="1:18" ht="21" customHeight="1">
      <c r="A17" s="18">
        <v>3</v>
      </c>
      <c r="B17" s="19" t="s">
        <v>58</v>
      </c>
      <c r="C17" s="19" t="s">
        <v>59</v>
      </c>
      <c r="D17" s="19" t="s">
        <v>51</v>
      </c>
      <c r="E17" s="20">
        <v>32.314</v>
      </c>
      <c r="F17" s="20"/>
      <c r="G17" s="20">
        <f t="shared" ref="G17:G26" si="0">E17*F17</f>
        <v>0</v>
      </c>
      <c r="H17" s="20">
        <v>49.356336599999999</v>
      </c>
    </row>
    <row r="18" spans="1:18" ht="25.15" customHeight="1">
      <c r="A18" s="18">
        <v>4</v>
      </c>
      <c r="B18" s="19" t="s">
        <v>60</v>
      </c>
      <c r="C18" s="19" t="s">
        <v>61</v>
      </c>
      <c r="D18" s="19" t="s">
        <v>53</v>
      </c>
      <c r="E18" s="20">
        <v>208.47200000000001</v>
      </c>
      <c r="F18" s="20"/>
      <c r="G18" s="20">
        <f t="shared" si="0"/>
        <v>0</v>
      </c>
      <c r="H18" s="20">
        <v>9.46348272</v>
      </c>
    </row>
    <row r="19" spans="1:18" ht="24" customHeight="1">
      <c r="A19" s="18">
        <v>5</v>
      </c>
      <c r="B19" s="19" t="s">
        <v>62</v>
      </c>
      <c r="C19" s="19" t="s">
        <v>63</v>
      </c>
      <c r="D19" s="19" t="s">
        <v>53</v>
      </c>
      <c r="E19" s="20">
        <v>208.47200000000001</v>
      </c>
      <c r="F19" s="20"/>
      <c r="G19" s="20">
        <f t="shared" si="0"/>
        <v>0</v>
      </c>
      <c r="H19" s="20">
        <v>0</v>
      </c>
    </row>
    <row r="20" spans="1:18" ht="22.9" customHeight="1">
      <c r="A20" s="18">
        <v>6</v>
      </c>
      <c r="B20" s="19" t="s">
        <v>64</v>
      </c>
      <c r="C20" s="19" t="s">
        <v>65</v>
      </c>
      <c r="D20" s="19" t="s">
        <v>52</v>
      </c>
      <c r="E20" s="20">
        <v>1.5624</v>
      </c>
      <c r="F20" s="20"/>
      <c r="G20" s="20">
        <f t="shared" si="0"/>
        <v>0</v>
      </c>
      <c r="H20" s="20">
        <v>1.58669532</v>
      </c>
    </row>
    <row r="21" spans="1:18" ht="22.9" customHeight="1">
      <c r="A21" s="18">
        <v>7</v>
      </c>
      <c r="B21" s="19" t="s">
        <v>66</v>
      </c>
      <c r="C21" s="19" t="s">
        <v>67</v>
      </c>
      <c r="D21" s="19" t="s">
        <v>51</v>
      </c>
      <c r="E21" s="20">
        <v>1.93597</v>
      </c>
      <c r="F21" s="20"/>
      <c r="G21" s="20">
        <f t="shared" si="0"/>
        <v>0</v>
      </c>
      <c r="H21" s="20">
        <v>4.4790364679999994</v>
      </c>
    </row>
    <row r="22" spans="1:18" ht="22.5">
      <c r="A22" s="18">
        <v>8</v>
      </c>
      <c r="B22" s="19" t="s">
        <v>68</v>
      </c>
      <c r="C22" s="19" t="s">
        <v>69</v>
      </c>
      <c r="D22" s="19" t="s">
        <v>53</v>
      </c>
      <c r="E22" s="20">
        <v>30.96</v>
      </c>
      <c r="F22" s="20"/>
      <c r="G22" s="20">
        <f t="shared" si="0"/>
        <v>0</v>
      </c>
      <c r="H22" s="20">
        <v>1.7027999999999998E-2</v>
      </c>
    </row>
    <row r="23" spans="1:18" ht="24" customHeight="1">
      <c r="A23" s="18">
        <v>9</v>
      </c>
      <c r="B23" s="19" t="s">
        <v>70</v>
      </c>
      <c r="C23" s="19" t="s">
        <v>71</v>
      </c>
      <c r="D23" s="19" t="s">
        <v>53</v>
      </c>
      <c r="E23" s="20">
        <v>30.96</v>
      </c>
      <c r="F23" s="20"/>
      <c r="G23" s="20">
        <f t="shared" si="0"/>
        <v>0</v>
      </c>
      <c r="H23" s="20">
        <v>0</v>
      </c>
    </row>
    <row r="24" spans="1:18" ht="17.25" customHeight="1">
      <c r="A24" s="18">
        <v>10</v>
      </c>
      <c r="B24" s="19" t="s">
        <v>72</v>
      </c>
      <c r="C24" s="19" t="s">
        <v>73</v>
      </c>
      <c r="D24" s="19" t="s">
        <v>52</v>
      </c>
      <c r="E24" s="20">
        <v>0.61760000000000004</v>
      </c>
      <c r="F24" s="20"/>
      <c r="G24" s="20">
        <f t="shared" si="0"/>
        <v>0</v>
      </c>
      <c r="H24" s="20">
        <v>0.237346584</v>
      </c>
      <c r="I24" s="48"/>
      <c r="J24" s="48"/>
      <c r="K24" s="48"/>
      <c r="L24" s="51"/>
      <c r="M24" s="51"/>
      <c r="N24" s="51"/>
      <c r="O24" s="51"/>
      <c r="P24" s="51"/>
      <c r="Q24" s="51"/>
      <c r="R24" s="52"/>
    </row>
    <row r="25" spans="1:18" s="47" customFormat="1" ht="12.6" customHeight="1">
      <c r="A25" s="44">
        <v>41</v>
      </c>
      <c r="B25" s="45" t="s">
        <v>135</v>
      </c>
      <c r="C25" s="45" t="s">
        <v>136</v>
      </c>
      <c r="D25" s="45" t="s">
        <v>51</v>
      </c>
      <c r="E25" s="58">
        <v>28.225000000000001</v>
      </c>
      <c r="F25" s="46"/>
      <c r="G25" s="46">
        <f t="shared" si="0"/>
        <v>0</v>
      </c>
      <c r="H25" s="20">
        <v>0</v>
      </c>
      <c r="I25" s="49"/>
      <c r="J25" s="49"/>
      <c r="K25" s="49"/>
      <c r="L25" s="53"/>
      <c r="M25" s="54"/>
      <c r="N25" s="55"/>
      <c r="O25" s="55"/>
      <c r="P25" s="55"/>
      <c r="Q25" s="56"/>
      <c r="R25" s="57"/>
    </row>
    <row r="26" spans="1:18" s="47" customFormat="1" ht="24" customHeight="1">
      <c r="A26" s="44">
        <v>42</v>
      </c>
      <c r="B26" s="45" t="s">
        <v>137</v>
      </c>
      <c r="C26" s="45" t="s">
        <v>138</v>
      </c>
      <c r="D26" s="45" t="s">
        <v>52</v>
      </c>
      <c r="E26" s="46">
        <v>2.298</v>
      </c>
      <c r="F26" s="46"/>
      <c r="G26" s="46">
        <f t="shared" si="0"/>
        <v>0</v>
      </c>
      <c r="H26" s="20">
        <v>0</v>
      </c>
      <c r="I26" s="49"/>
      <c r="J26" s="49"/>
      <c r="K26" s="49"/>
      <c r="L26" s="53"/>
      <c r="M26" s="54"/>
      <c r="N26" s="55"/>
      <c r="O26" s="55"/>
      <c r="P26" s="55"/>
      <c r="Q26" s="56"/>
      <c r="R26" s="57"/>
    </row>
    <row r="27" spans="1:18" ht="28.5" customHeight="1">
      <c r="A27" s="15"/>
      <c r="B27" s="16">
        <v>2</v>
      </c>
      <c r="C27" s="16" t="s">
        <v>18</v>
      </c>
      <c r="D27" s="16"/>
      <c r="E27" s="17"/>
      <c r="F27" s="17"/>
      <c r="G27" s="38">
        <f>ROUND(SUM(G28:G61),2)</f>
        <v>0</v>
      </c>
      <c r="H27" s="17">
        <f>SUM(H28:H61)</f>
        <v>406.73955992399993</v>
      </c>
      <c r="I27" s="48"/>
      <c r="J27" s="48"/>
      <c r="K27" s="48"/>
      <c r="L27" s="51"/>
      <c r="M27" s="51"/>
      <c r="N27" s="51"/>
      <c r="O27" s="51"/>
      <c r="P27" s="51"/>
      <c r="Q27" s="51"/>
      <c r="R27" s="52"/>
    </row>
    <row r="28" spans="1:18" ht="28.5" customHeight="1">
      <c r="A28" s="18">
        <v>11</v>
      </c>
      <c r="B28" s="19" t="s">
        <v>74</v>
      </c>
      <c r="C28" s="19" t="s">
        <v>75</v>
      </c>
      <c r="D28" s="19" t="s">
        <v>51</v>
      </c>
      <c r="E28" s="20">
        <v>82.852000000000004</v>
      </c>
      <c r="F28" s="20"/>
      <c r="G28" s="20">
        <f>E28*F28</f>
        <v>0</v>
      </c>
      <c r="H28" s="20">
        <v>236.25310103999999</v>
      </c>
    </row>
    <row r="29" spans="1:18" ht="24.6" customHeight="1">
      <c r="A29" s="18">
        <v>12</v>
      </c>
      <c r="B29" s="19" t="s">
        <v>76</v>
      </c>
      <c r="C29" s="19" t="s">
        <v>77</v>
      </c>
      <c r="D29" s="19" t="s">
        <v>51</v>
      </c>
      <c r="E29" s="20">
        <v>6.2652000000000001</v>
      </c>
      <c r="F29" s="20"/>
      <c r="G29" s="20">
        <f t="shared" ref="G29:G61" si="1">E29*F29</f>
        <v>0</v>
      </c>
      <c r="H29" s="20">
        <v>15.338462639999999</v>
      </c>
    </row>
    <row r="30" spans="1:18" ht="12.6" customHeight="1">
      <c r="A30" s="18">
        <v>13</v>
      </c>
      <c r="B30" s="19" t="s">
        <v>78</v>
      </c>
      <c r="C30" s="19" t="s">
        <v>79</v>
      </c>
      <c r="D30" s="19" t="s">
        <v>53</v>
      </c>
      <c r="E30" s="20">
        <v>407.08679999999998</v>
      </c>
      <c r="F30" s="20"/>
      <c r="G30" s="20">
        <f t="shared" si="1"/>
        <v>0</v>
      </c>
      <c r="H30" s="20">
        <v>0</v>
      </c>
    </row>
    <row r="31" spans="1:18" ht="13.9" customHeight="1">
      <c r="A31" s="18">
        <v>14</v>
      </c>
      <c r="B31" s="19" t="s">
        <v>80</v>
      </c>
      <c r="C31" s="19" t="s">
        <v>81</v>
      </c>
      <c r="D31" s="19" t="s">
        <v>53</v>
      </c>
      <c r="E31" s="20">
        <v>407.08679999999998</v>
      </c>
      <c r="F31" s="20"/>
      <c r="G31" s="20">
        <f t="shared" si="1"/>
        <v>0</v>
      </c>
      <c r="H31" s="20">
        <v>0</v>
      </c>
    </row>
    <row r="32" spans="1:18" ht="22.15" customHeight="1">
      <c r="A32" s="18">
        <v>15</v>
      </c>
      <c r="B32" s="19" t="s">
        <v>82</v>
      </c>
      <c r="C32" s="19" t="s">
        <v>83</v>
      </c>
      <c r="D32" s="19" t="s">
        <v>53</v>
      </c>
      <c r="E32" s="20">
        <v>407.08679999999998</v>
      </c>
      <c r="F32" s="20"/>
      <c r="G32" s="20">
        <f t="shared" si="1"/>
        <v>0</v>
      </c>
      <c r="H32" s="20">
        <v>33.527668847999998</v>
      </c>
    </row>
    <row r="33" spans="1:8" ht="24.6" customHeight="1">
      <c r="A33" s="18">
        <v>16</v>
      </c>
      <c r="B33" s="19" t="s">
        <v>84</v>
      </c>
      <c r="C33" s="19" t="s">
        <v>85</v>
      </c>
      <c r="D33" s="19" t="s">
        <v>53</v>
      </c>
      <c r="E33" s="20">
        <v>407.08679999999998</v>
      </c>
      <c r="F33" s="20"/>
      <c r="G33" s="20">
        <f t="shared" si="1"/>
        <v>0</v>
      </c>
      <c r="H33" s="20">
        <v>0</v>
      </c>
    </row>
    <row r="34" spans="1:8" ht="13.5" customHeight="1">
      <c r="A34" s="18">
        <v>17</v>
      </c>
      <c r="B34" s="19" t="s">
        <v>86</v>
      </c>
      <c r="C34" s="19" t="s">
        <v>87</v>
      </c>
      <c r="D34" s="19" t="s">
        <v>53</v>
      </c>
      <c r="E34" s="20">
        <v>31.062000000000001</v>
      </c>
      <c r="F34" s="20"/>
      <c r="G34" s="20">
        <f t="shared" si="1"/>
        <v>0</v>
      </c>
      <c r="H34" s="20">
        <v>2.8821300000000001E-2</v>
      </c>
    </row>
    <row r="35" spans="1:8" ht="13.5" customHeight="1">
      <c r="A35" s="18">
        <v>18</v>
      </c>
      <c r="B35" s="19" t="s">
        <v>88</v>
      </c>
      <c r="C35" s="19" t="s">
        <v>89</v>
      </c>
      <c r="D35" s="19" t="s">
        <v>53</v>
      </c>
      <c r="E35" s="20">
        <v>31.062000000000001</v>
      </c>
      <c r="F35" s="20"/>
      <c r="G35" s="20">
        <f t="shared" si="1"/>
        <v>0</v>
      </c>
      <c r="H35" s="20">
        <v>0</v>
      </c>
    </row>
    <row r="36" spans="1:8" ht="22.9" customHeight="1">
      <c r="A36" s="18">
        <v>19</v>
      </c>
      <c r="B36" s="19" t="s">
        <v>90</v>
      </c>
      <c r="C36" s="19" t="s">
        <v>91</v>
      </c>
      <c r="D36" s="19" t="s">
        <v>53</v>
      </c>
      <c r="E36" s="20">
        <v>31.062000000000001</v>
      </c>
      <c r="F36" s="20"/>
      <c r="G36" s="20">
        <f t="shared" si="1"/>
        <v>0</v>
      </c>
      <c r="H36" s="20">
        <v>0.18871685999999999</v>
      </c>
    </row>
    <row r="37" spans="1:8" ht="24" customHeight="1">
      <c r="A37" s="18">
        <v>20</v>
      </c>
      <c r="B37" s="19" t="s">
        <v>92</v>
      </c>
      <c r="C37" s="19" t="s">
        <v>93</v>
      </c>
      <c r="D37" s="19" t="s">
        <v>53</v>
      </c>
      <c r="E37" s="20">
        <v>31.062000000000001</v>
      </c>
      <c r="F37" s="20"/>
      <c r="G37" s="20">
        <f t="shared" si="1"/>
        <v>0</v>
      </c>
      <c r="H37" s="20">
        <v>0</v>
      </c>
    </row>
    <row r="38" spans="1:8" ht="21" customHeight="1">
      <c r="A38" s="18">
        <v>21</v>
      </c>
      <c r="B38" s="19" t="s">
        <v>94</v>
      </c>
      <c r="C38" s="19" t="s">
        <v>95</v>
      </c>
      <c r="D38" s="19" t="s">
        <v>53</v>
      </c>
      <c r="E38" s="20">
        <v>31.062000000000001</v>
      </c>
      <c r="F38" s="20"/>
      <c r="G38" s="20">
        <f t="shared" si="1"/>
        <v>0</v>
      </c>
      <c r="H38" s="20">
        <v>5.2880819999999995E-2</v>
      </c>
    </row>
    <row r="39" spans="1:8" ht="23.45" customHeight="1">
      <c r="A39" s="18">
        <v>22</v>
      </c>
      <c r="B39" s="19" t="s">
        <v>96</v>
      </c>
      <c r="C39" s="19" t="s">
        <v>97</v>
      </c>
      <c r="D39" s="19" t="s">
        <v>53</v>
      </c>
      <c r="E39" s="20">
        <v>31.062000000000001</v>
      </c>
      <c r="F39" s="20"/>
      <c r="G39" s="20">
        <f t="shared" si="1"/>
        <v>0</v>
      </c>
      <c r="H39" s="20">
        <v>0</v>
      </c>
    </row>
    <row r="40" spans="1:8" ht="22.15" customHeight="1">
      <c r="A40" s="18">
        <v>23</v>
      </c>
      <c r="B40" s="19" t="s">
        <v>98</v>
      </c>
      <c r="C40" s="19" t="s">
        <v>99</v>
      </c>
      <c r="D40" s="19" t="s">
        <v>100</v>
      </c>
      <c r="E40" s="20">
        <v>200.79600000000002</v>
      </c>
      <c r="F40" s="20"/>
      <c r="G40" s="20">
        <f t="shared" si="1"/>
        <v>0</v>
      </c>
      <c r="H40" s="20">
        <v>5.0889004799999995</v>
      </c>
    </row>
    <row r="41" spans="1:8" ht="22.15" customHeight="1">
      <c r="A41" s="18">
        <v>24</v>
      </c>
      <c r="B41" s="19" t="s">
        <v>101</v>
      </c>
      <c r="C41" s="19" t="s">
        <v>102</v>
      </c>
      <c r="D41" s="19" t="s">
        <v>100</v>
      </c>
      <c r="E41" s="20">
        <v>200.79600000000002</v>
      </c>
      <c r="F41" s="20"/>
      <c r="G41" s="20">
        <f t="shared" si="1"/>
        <v>0</v>
      </c>
      <c r="H41" s="20">
        <v>0</v>
      </c>
    </row>
    <row r="42" spans="1:8" ht="33.6" customHeight="1">
      <c r="A42" s="18">
        <v>25</v>
      </c>
      <c r="B42" s="19" t="s">
        <v>103</v>
      </c>
      <c r="C42" s="19" t="s">
        <v>104</v>
      </c>
      <c r="D42" s="19" t="s">
        <v>100</v>
      </c>
      <c r="E42" s="20">
        <v>2007.9599999999998</v>
      </c>
      <c r="F42" s="20"/>
      <c r="G42" s="20">
        <f t="shared" si="1"/>
        <v>0</v>
      </c>
      <c r="H42" s="20">
        <v>0</v>
      </c>
    </row>
    <row r="43" spans="1:8" ht="13.5" customHeight="1">
      <c r="A43" s="18">
        <v>26</v>
      </c>
      <c r="B43" s="19" t="s">
        <v>105</v>
      </c>
      <c r="C43" s="19" t="s">
        <v>106</v>
      </c>
      <c r="D43" s="19" t="s">
        <v>52</v>
      </c>
      <c r="E43" s="20">
        <v>9.4364000000000008</v>
      </c>
      <c r="F43" s="20"/>
      <c r="G43" s="20">
        <f t="shared" si="1"/>
        <v>0</v>
      </c>
      <c r="H43" s="20">
        <v>11.221811519999999</v>
      </c>
    </row>
    <row r="44" spans="1:8" ht="13.5" customHeight="1">
      <c r="A44" s="18">
        <v>27</v>
      </c>
      <c r="B44" s="19" t="s">
        <v>107</v>
      </c>
      <c r="C44" s="19" t="s">
        <v>108</v>
      </c>
      <c r="D44" s="19" t="s">
        <v>109</v>
      </c>
      <c r="E44" s="58">
        <v>260</v>
      </c>
      <c r="F44" s="20"/>
      <c r="G44" s="20">
        <f t="shared" si="1"/>
        <v>0</v>
      </c>
      <c r="H44" s="20">
        <v>0</v>
      </c>
    </row>
    <row r="45" spans="1:8" ht="13.5" customHeight="1">
      <c r="A45" s="18">
        <v>28</v>
      </c>
      <c r="B45" s="19" t="s">
        <v>110</v>
      </c>
      <c r="C45" s="19" t="s">
        <v>111</v>
      </c>
      <c r="D45" s="19" t="s">
        <v>109</v>
      </c>
      <c r="E45" s="20">
        <v>6</v>
      </c>
      <c r="F45" s="20"/>
      <c r="G45" s="20">
        <f t="shared" si="1"/>
        <v>0</v>
      </c>
      <c r="H45" s="20">
        <v>0</v>
      </c>
    </row>
    <row r="46" spans="1:8" ht="24" customHeight="1">
      <c r="A46" s="18">
        <v>29</v>
      </c>
      <c r="B46" s="22" t="s">
        <v>112</v>
      </c>
      <c r="C46" s="22" t="s">
        <v>113</v>
      </c>
      <c r="D46" s="22" t="s">
        <v>109</v>
      </c>
      <c r="E46" s="23">
        <v>6</v>
      </c>
      <c r="F46" s="23"/>
      <c r="G46" s="23">
        <f t="shared" si="1"/>
        <v>0</v>
      </c>
      <c r="H46" s="23">
        <v>2.52E-2</v>
      </c>
    </row>
    <row r="47" spans="1:8" ht="16.149999999999999" customHeight="1">
      <c r="A47" s="18">
        <v>30</v>
      </c>
      <c r="B47" s="25"/>
      <c r="C47" s="25" t="s">
        <v>114</v>
      </c>
      <c r="D47" s="25"/>
      <c r="E47" s="26"/>
      <c r="F47" s="26"/>
      <c r="G47" s="20"/>
      <c r="H47" s="26">
        <v>0</v>
      </c>
    </row>
    <row r="48" spans="1:8" ht="13.5" customHeight="1">
      <c r="A48" s="18">
        <v>31</v>
      </c>
      <c r="B48" s="19" t="s">
        <v>115</v>
      </c>
      <c r="C48" s="19" t="s">
        <v>116</v>
      </c>
      <c r="D48" s="19" t="s">
        <v>51</v>
      </c>
      <c r="E48" s="20">
        <v>6.3730000000000002</v>
      </c>
      <c r="F48" s="20"/>
      <c r="G48" s="20">
        <f t="shared" si="1"/>
        <v>0</v>
      </c>
      <c r="H48" s="20">
        <v>15.821532732</v>
      </c>
    </row>
    <row r="49" spans="1:8" ht="13.5" customHeight="1">
      <c r="A49" s="18">
        <v>32</v>
      </c>
      <c r="B49" s="19" t="s">
        <v>117</v>
      </c>
      <c r="C49" s="19" t="s">
        <v>118</v>
      </c>
      <c r="D49" s="19" t="s">
        <v>53</v>
      </c>
      <c r="E49" s="20">
        <v>58.118000000000002</v>
      </c>
      <c r="F49" s="20"/>
      <c r="G49" s="20">
        <f t="shared" si="1"/>
        <v>0</v>
      </c>
      <c r="H49" s="20">
        <v>4.1019966719999994</v>
      </c>
    </row>
    <row r="50" spans="1:8" ht="13.5" customHeight="1">
      <c r="A50" s="18">
        <v>33</v>
      </c>
      <c r="B50" s="19" t="s">
        <v>119</v>
      </c>
      <c r="C50" s="19" t="s">
        <v>120</v>
      </c>
      <c r="D50" s="19" t="s">
        <v>53</v>
      </c>
      <c r="E50" s="20">
        <v>58.118000000000002</v>
      </c>
      <c r="F50" s="20"/>
      <c r="G50" s="20">
        <f t="shared" si="1"/>
        <v>0</v>
      </c>
      <c r="H50" s="20">
        <v>0</v>
      </c>
    </row>
    <row r="51" spans="1:8" ht="13.5" customHeight="1">
      <c r="A51" s="18">
        <v>34</v>
      </c>
      <c r="B51" s="19" t="s">
        <v>121</v>
      </c>
      <c r="C51" s="19" t="s">
        <v>122</v>
      </c>
      <c r="D51" s="19" t="s">
        <v>53</v>
      </c>
      <c r="E51" s="20">
        <v>58.118000000000002</v>
      </c>
      <c r="F51" s="20"/>
      <c r="G51" s="20">
        <f t="shared" si="1"/>
        <v>0</v>
      </c>
      <c r="H51" s="20">
        <v>9.6441672959999991</v>
      </c>
    </row>
    <row r="52" spans="1:8" ht="13.5" customHeight="1">
      <c r="A52" s="18">
        <v>35</v>
      </c>
      <c r="B52" s="19" t="s">
        <v>123</v>
      </c>
      <c r="C52" s="19" t="s">
        <v>124</v>
      </c>
      <c r="D52" s="19" t="s">
        <v>53</v>
      </c>
      <c r="E52" s="20">
        <v>58.118000000000002</v>
      </c>
      <c r="F52" s="20"/>
      <c r="G52" s="20">
        <f t="shared" si="1"/>
        <v>0</v>
      </c>
      <c r="H52" s="20">
        <v>0</v>
      </c>
    </row>
    <row r="53" spans="1:8" ht="23.45" customHeight="1">
      <c r="A53" s="18">
        <v>36</v>
      </c>
      <c r="B53" s="19" t="s">
        <v>125</v>
      </c>
      <c r="C53" s="19" t="s">
        <v>126</v>
      </c>
      <c r="D53" s="19" t="s">
        <v>52</v>
      </c>
      <c r="E53" s="20">
        <v>0.63700000000000001</v>
      </c>
      <c r="F53" s="20"/>
      <c r="G53" s="20">
        <f t="shared" si="1"/>
        <v>0</v>
      </c>
      <c r="H53" s="20">
        <v>0.64757998800000005</v>
      </c>
    </row>
    <row r="54" spans="1:8" ht="13.5" customHeight="1">
      <c r="A54" s="18">
        <v>37</v>
      </c>
      <c r="B54" s="19" t="s">
        <v>127</v>
      </c>
      <c r="C54" s="19" t="s">
        <v>128</v>
      </c>
      <c r="D54" s="19" t="s">
        <v>51</v>
      </c>
      <c r="E54" s="20">
        <v>23.885999999999999</v>
      </c>
      <c r="F54" s="20"/>
      <c r="G54" s="20">
        <f t="shared" si="1"/>
        <v>0</v>
      </c>
      <c r="H54" s="20">
        <v>61.273800359999996</v>
      </c>
    </row>
    <row r="55" spans="1:8" ht="24" customHeight="1">
      <c r="A55" s="18">
        <v>38</v>
      </c>
      <c r="B55" s="19" t="s">
        <v>129</v>
      </c>
      <c r="C55" s="19" t="s">
        <v>130</v>
      </c>
      <c r="D55" s="19" t="s">
        <v>53</v>
      </c>
      <c r="E55" s="20">
        <v>125.714</v>
      </c>
      <c r="F55" s="20"/>
      <c r="G55" s="20">
        <f t="shared" si="1"/>
        <v>0</v>
      </c>
      <c r="H55" s="20">
        <v>0.42868610400000001</v>
      </c>
    </row>
    <row r="56" spans="1:8" ht="24" customHeight="1">
      <c r="A56" s="18">
        <v>39</v>
      </c>
      <c r="B56" s="19" t="s">
        <v>131</v>
      </c>
      <c r="C56" s="19" t="s">
        <v>132</v>
      </c>
      <c r="D56" s="19" t="s">
        <v>53</v>
      </c>
      <c r="E56" s="20">
        <v>125.714</v>
      </c>
      <c r="F56" s="20"/>
      <c r="G56" s="20">
        <f t="shared" si="1"/>
        <v>0</v>
      </c>
      <c r="H56" s="20">
        <v>0</v>
      </c>
    </row>
    <row r="57" spans="1:8" ht="22.15" customHeight="1">
      <c r="A57" s="18">
        <v>40</v>
      </c>
      <c r="B57" s="19" t="s">
        <v>133</v>
      </c>
      <c r="C57" s="19" t="s">
        <v>134</v>
      </c>
      <c r="D57" s="19" t="s">
        <v>52</v>
      </c>
      <c r="E57" s="20">
        <v>1.6719999999999999</v>
      </c>
      <c r="F57" s="20"/>
      <c r="G57" s="20">
        <f t="shared" si="1"/>
        <v>0</v>
      </c>
      <c r="H57" s="20">
        <v>1.69934856</v>
      </c>
    </row>
    <row r="58" spans="1:8" ht="24" customHeight="1">
      <c r="A58" s="18">
        <v>43</v>
      </c>
      <c r="B58" s="19" t="s">
        <v>139</v>
      </c>
      <c r="C58" s="19" t="s">
        <v>140</v>
      </c>
      <c r="D58" s="19" t="s">
        <v>53</v>
      </c>
      <c r="E58" s="20">
        <v>110.366</v>
      </c>
      <c r="F58" s="20"/>
      <c r="G58" s="20">
        <f t="shared" si="1"/>
        <v>0</v>
      </c>
      <c r="H58" s="20">
        <v>10.094110943999999</v>
      </c>
    </row>
    <row r="59" spans="1:8" ht="24" customHeight="1">
      <c r="A59" s="18">
        <v>44</v>
      </c>
      <c r="B59" s="19" t="s">
        <v>141</v>
      </c>
      <c r="C59" s="19" t="s">
        <v>142</v>
      </c>
      <c r="D59" s="19" t="s">
        <v>53</v>
      </c>
      <c r="E59" s="20">
        <v>110.366</v>
      </c>
      <c r="F59" s="20"/>
      <c r="G59" s="20">
        <f t="shared" si="1"/>
        <v>0</v>
      </c>
      <c r="H59" s="20">
        <v>0</v>
      </c>
    </row>
    <row r="60" spans="1:8" ht="24" customHeight="1">
      <c r="A60" s="18">
        <v>45</v>
      </c>
      <c r="B60" s="19" t="s">
        <v>143</v>
      </c>
      <c r="C60" s="19" t="s">
        <v>144</v>
      </c>
      <c r="D60" s="19" t="s">
        <v>53</v>
      </c>
      <c r="E60" s="20">
        <v>55.295999999999999</v>
      </c>
      <c r="F60" s="20"/>
      <c r="G60" s="20">
        <f t="shared" si="1"/>
        <v>0</v>
      </c>
      <c r="H60" s="20">
        <v>1.30277376</v>
      </c>
    </row>
    <row r="61" spans="1:8" ht="24" customHeight="1">
      <c r="A61" s="18">
        <v>46</v>
      </c>
      <c r="B61" s="19" t="s">
        <v>145</v>
      </c>
      <c r="C61" s="19" t="s">
        <v>146</v>
      </c>
      <c r="D61" s="19" t="s">
        <v>53</v>
      </c>
      <c r="E61" s="20">
        <v>55.295999999999999</v>
      </c>
      <c r="F61" s="20"/>
      <c r="G61" s="20">
        <f t="shared" si="1"/>
        <v>0</v>
      </c>
      <c r="H61" s="20">
        <v>0</v>
      </c>
    </row>
    <row r="62" spans="1:8" ht="24" customHeight="1">
      <c r="A62" s="15"/>
      <c r="B62" s="16">
        <v>3</v>
      </c>
      <c r="C62" s="16" t="s">
        <v>19</v>
      </c>
      <c r="D62" s="16"/>
      <c r="E62" s="17"/>
      <c r="F62" s="17"/>
      <c r="G62" s="38">
        <f>ROUND(SUM(G63:G86),2)</f>
        <v>0</v>
      </c>
      <c r="H62" s="17">
        <f>SUM(H63:H86)</f>
        <v>95.335385591999994</v>
      </c>
    </row>
    <row r="63" spans="1:8" ht="15" customHeight="1">
      <c r="A63" s="18">
        <v>47</v>
      </c>
      <c r="B63" s="19" t="s">
        <v>147</v>
      </c>
      <c r="C63" s="19" t="s">
        <v>148</v>
      </c>
      <c r="D63" s="19" t="s">
        <v>53</v>
      </c>
      <c r="E63" s="20">
        <v>85.027000000000001</v>
      </c>
      <c r="F63" s="20"/>
      <c r="G63" s="20">
        <f>E63*F63</f>
        <v>0</v>
      </c>
      <c r="H63" s="20">
        <v>6.8021760000000001E-3</v>
      </c>
    </row>
    <row r="64" spans="1:8" ht="22.9" customHeight="1">
      <c r="A64" s="18">
        <v>48</v>
      </c>
      <c r="B64" s="19" t="s">
        <v>149</v>
      </c>
      <c r="C64" s="19" t="s">
        <v>150</v>
      </c>
      <c r="D64" s="19" t="s">
        <v>53</v>
      </c>
      <c r="E64" s="20">
        <v>394.3</v>
      </c>
      <c r="F64" s="20"/>
      <c r="G64" s="20">
        <f t="shared" ref="G64:G86" si="2">E64*F64</f>
        <v>0</v>
      </c>
      <c r="H64" s="20">
        <v>0.131664</v>
      </c>
    </row>
    <row r="65" spans="1:8" ht="22.9" customHeight="1">
      <c r="A65" s="18">
        <v>49</v>
      </c>
      <c r="B65" s="19" t="s">
        <v>151</v>
      </c>
      <c r="C65" s="19" t="s">
        <v>152</v>
      </c>
      <c r="D65" s="19" t="s">
        <v>53</v>
      </c>
      <c r="E65" s="20">
        <v>394.3</v>
      </c>
      <c r="F65" s="20"/>
      <c r="G65" s="20">
        <f t="shared" si="2"/>
        <v>0</v>
      </c>
      <c r="H65" s="20">
        <v>4.0552511999999998</v>
      </c>
    </row>
    <row r="66" spans="1:8" ht="23.45" customHeight="1">
      <c r="A66" s="18">
        <v>50</v>
      </c>
      <c r="B66" s="19" t="s">
        <v>153</v>
      </c>
      <c r="C66" s="19" t="s">
        <v>154</v>
      </c>
      <c r="D66" s="19" t="s">
        <v>53</v>
      </c>
      <c r="E66" s="20">
        <v>394.3</v>
      </c>
      <c r="F66" s="20"/>
      <c r="G66" s="20">
        <f t="shared" si="2"/>
        <v>0</v>
      </c>
      <c r="H66" s="20">
        <v>5.4311400000000001</v>
      </c>
    </row>
    <row r="67" spans="1:8" ht="15" customHeight="1">
      <c r="A67" s="18">
        <v>51</v>
      </c>
      <c r="B67" s="19" t="s">
        <v>155</v>
      </c>
      <c r="C67" s="19" t="s">
        <v>156</v>
      </c>
      <c r="D67" s="19" t="s">
        <v>53</v>
      </c>
      <c r="E67" s="20">
        <v>569.42999999999995</v>
      </c>
      <c r="F67" s="20"/>
      <c r="G67" s="20">
        <f t="shared" si="2"/>
        <v>0</v>
      </c>
      <c r="H67" s="20">
        <v>0.80201375999999991</v>
      </c>
    </row>
    <row r="68" spans="1:8" ht="21.6" customHeight="1">
      <c r="A68" s="18">
        <v>52</v>
      </c>
      <c r="B68" s="19" t="s">
        <v>157</v>
      </c>
      <c r="C68" s="19" t="s">
        <v>158</v>
      </c>
      <c r="D68" s="19" t="s">
        <v>53</v>
      </c>
      <c r="E68" s="20">
        <v>115.31</v>
      </c>
      <c r="F68" s="20"/>
      <c r="G68" s="20">
        <f t="shared" si="2"/>
        <v>0</v>
      </c>
      <c r="H68" s="20">
        <v>4.5748799999999999E-2</v>
      </c>
    </row>
    <row r="69" spans="1:8" ht="31.9" customHeight="1">
      <c r="A69" s="18">
        <v>53</v>
      </c>
      <c r="B69" s="19" t="s">
        <v>159</v>
      </c>
      <c r="C69" s="19" t="s">
        <v>160</v>
      </c>
      <c r="D69" s="19" t="s">
        <v>53</v>
      </c>
      <c r="E69" s="20">
        <v>569.42999999999995</v>
      </c>
      <c r="F69" s="20"/>
      <c r="G69" s="20">
        <f t="shared" si="2"/>
        <v>0</v>
      </c>
      <c r="H69" s="20">
        <v>11.051277840000001</v>
      </c>
    </row>
    <row r="70" spans="1:8" ht="22.15" customHeight="1">
      <c r="A70" s="18">
        <v>54</v>
      </c>
      <c r="B70" s="19" t="s">
        <v>161</v>
      </c>
      <c r="C70" s="19" t="s">
        <v>162</v>
      </c>
      <c r="D70" s="19" t="s">
        <v>53</v>
      </c>
      <c r="E70" s="20">
        <v>115.31</v>
      </c>
      <c r="F70" s="20"/>
      <c r="G70" s="20">
        <f t="shared" si="2"/>
        <v>0</v>
      </c>
      <c r="H70" s="20">
        <v>1.02134196</v>
      </c>
    </row>
    <row r="71" spans="1:8" ht="24.6" customHeight="1">
      <c r="A71" s="18">
        <v>55</v>
      </c>
      <c r="B71" s="19" t="s">
        <v>163</v>
      </c>
      <c r="C71" s="19" t="s">
        <v>164</v>
      </c>
      <c r="D71" s="19" t="s">
        <v>100</v>
      </c>
      <c r="E71" s="20">
        <v>159.98400000000001</v>
      </c>
      <c r="F71" s="20"/>
      <c r="G71" s="20">
        <f t="shared" si="2"/>
        <v>0</v>
      </c>
      <c r="H71" s="20">
        <v>0.2519748</v>
      </c>
    </row>
    <row r="72" spans="1:8" ht="19.899999999999999" customHeight="1">
      <c r="A72" s="18">
        <v>56</v>
      </c>
      <c r="B72" s="19" t="s">
        <v>165</v>
      </c>
      <c r="C72" s="19" t="s">
        <v>166</v>
      </c>
      <c r="D72" s="19" t="s">
        <v>53</v>
      </c>
      <c r="E72" s="20">
        <v>106.87</v>
      </c>
      <c r="F72" s="20"/>
      <c r="G72" s="20">
        <f t="shared" si="2"/>
        <v>0</v>
      </c>
      <c r="H72" s="20">
        <v>0.44350883999999996</v>
      </c>
    </row>
    <row r="73" spans="1:8" ht="23.45" customHeight="1">
      <c r="A73" s="18">
        <v>57</v>
      </c>
      <c r="B73" s="19" t="s">
        <v>167</v>
      </c>
      <c r="C73" s="19" t="s">
        <v>168</v>
      </c>
      <c r="D73" s="19" t="s">
        <v>53</v>
      </c>
      <c r="E73" s="20">
        <v>52.86</v>
      </c>
      <c r="F73" s="20"/>
      <c r="G73" s="20">
        <f t="shared" si="2"/>
        <v>0</v>
      </c>
      <c r="H73" s="20">
        <v>2.2972800000000002E-2</v>
      </c>
    </row>
    <row r="74" spans="1:8" ht="21.6" customHeight="1">
      <c r="A74" s="18">
        <v>58</v>
      </c>
      <c r="B74" s="19" t="s">
        <v>169</v>
      </c>
      <c r="C74" s="19" t="s">
        <v>170</v>
      </c>
      <c r="D74" s="19" t="s">
        <v>53</v>
      </c>
      <c r="E74" s="20">
        <v>52.86</v>
      </c>
      <c r="F74" s="20"/>
      <c r="G74" s="20">
        <f t="shared" si="2"/>
        <v>0</v>
      </c>
      <c r="H74" s="20">
        <v>0.1665528</v>
      </c>
    </row>
    <row r="75" spans="1:8" ht="24.6" customHeight="1">
      <c r="A75" s="18">
        <v>59</v>
      </c>
      <c r="B75" s="19" t="s">
        <v>171</v>
      </c>
      <c r="C75" s="19" t="s">
        <v>172</v>
      </c>
      <c r="D75" s="19" t="s">
        <v>53</v>
      </c>
      <c r="E75" s="20">
        <v>572.22</v>
      </c>
      <c r="F75" s="20"/>
      <c r="G75" s="20">
        <f t="shared" si="2"/>
        <v>0</v>
      </c>
      <c r="H75" s="20">
        <v>1.5947928</v>
      </c>
    </row>
    <row r="76" spans="1:8" ht="24" customHeight="1">
      <c r="A76" s="18">
        <v>60</v>
      </c>
      <c r="B76" s="19" t="s">
        <v>173</v>
      </c>
      <c r="C76" s="19" t="s">
        <v>174</v>
      </c>
      <c r="D76" s="19" t="s">
        <v>53</v>
      </c>
      <c r="E76" s="20">
        <v>108.9</v>
      </c>
      <c r="F76" s="20"/>
      <c r="G76" s="20">
        <f t="shared" si="2"/>
        <v>0</v>
      </c>
      <c r="H76" s="20">
        <v>2.9433012000000001</v>
      </c>
    </row>
    <row r="77" spans="1:8" ht="24" customHeight="1">
      <c r="A77" s="18">
        <v>61</v>
      </c>
      <c r="B77" s="19" t="s">
        <v>175</v>
      </c>
      <c r="C77" s="19" t="s">
        <v>176</v>
      </c>
      <c r="D77" s="19" t="s">
        <v>53</v>
      </c>
      <c r="E77" s="20">
        <v>435.87200000000001</v>
      </c>
      <c r="F77" s="20"/>
      <c r="G77" s="20">
        <f t="shared" si="2"/>
        <v>0</v>
      </c>
      <c r="H77" s="20">
        <v>15.330114431999998</v>
      </c>
    </row>
    <row r="78" spans="1:8" ht="34.9" customHeight="1">
      <c r="A78" s="18">
        <v>62</v>
      </c>
      <c r="B78" s="19" t="s">
        <v>177</v>
      </c>
      <c r="C78" s="19" t="s">
        <v>178</v>
      </c>
      <c r="D78" s="19" t="s">
        <v>53</v>
      </c>
      <c r="E78" s="20">
        <v>57.863999999999997</v>
      </c>
      <c r="F78" s="20"/>
      <c r="G78" s="20">
        <f t="shared" si="2"/>
        <v>0</v>
      </c>
      <c r="H78" s="20">
        <v>2.2848359039999999</v>
      </c>
    </row>
    <row r="79" spans="1:8" ht="23.45" customHeight="1">
      <c r="A79" s="18">
        <v>63</v>
      </c>
      <c r="B79" s="19" t="s">
        <v>179</v>
      </c>
      <c r="C79" s="19" t="s">
        <v>180</v>
      </c>
      <c r="D79" s="19" t="s">
        <v>53</v>
      </c>
      <c r="E79" s="20">
        <v>28.45</v>
      </c>
      <c r="F79" s="20"/>
      <c r="G79" s="20">
        <f t="shared" si="2"/>
        <v>0</v>
      </c>
      <c r="H79" s="20">
        <v>0.52424820000000005</v>
      </c>
    </row>
    <row r="80" spans="1:8" ht="33" customHeight="1">
      <c r="A80" s="18">
        <v>64</v>
      </c>
      <c r="B80" s="19" t="s">
        <v>181</v>
      </c>
      <c r="C80" s="19" t="s">
        <v>182</v>
      </c>
      <c r="D80" s="19" t="s">
        <v>53</v>
      </c>
      <c r="E80" s="20">
        <v>186.66200000000001</v>
      </c>
      <c r="F80" s="20"/>
      <c r="G80" s="20">
        <f t="shared" si="2"/>
        <v>0</v>
      </c>
      <c r="H80" s="20">
        <v>16.336713360000001</v>
      </c>
    </row>
    <row r="81" spans="1:8" ht="13.15" customHeight="1">
      <c r="A81" s="18">
        <v>65</v>
      </c>
      <c r="B81" s="19" t="s">
        <v>183</v>
      </c>
      <c r="C81" s="19" t="s">
        <v>184</v>
      </c>
      <c r="D81" s="19" t="s">
        <v>53</v>
      </c>
      <c r="E81" s="20">
        <v>337.27800000000002</v>
      </c>
      <c r="F81" s="20"/>
      <c r="G81" s="20">
        <f t="shared" si="2"/>
        <v>0</v>
      </c>
      <c r="H81" s="20">
        <v>0</v>
      </c>
    </row>
    <row r="82" spans="1:8" ht="24" customHeight="1">
      <c r="A82" s="18">
        <v>66</v>
      </c>
      <c r="B82" s="22" t="s">
        <v>185</v>
      </c>
      <c r="C82" s="22" t="s">
        <v>186</v>
      </c>
      <c r="D82" s="22" t="s">
        <v>53</v>
      </c>
      <c r="E82" s="23">
        <v>371.00599999999997</v>
      </c>
      <c r="F82" s="23"/>
      <c r="G82" s="23">
        <f t="shared" si="2"/>
        <v>0</v>
      </c>
      <c r="H82" s="23">
        <v>3.7100639999999997E-2</v>
      </c>
    </row>
    <row r="83" spans="1:8" ht="13.5" customHeight="1">
      <c r="A83" s="18">
        <v>67</v>
      </c>
      <c r="B83" s="19" t="s">
        <v>187</v>
      </c>
      <c r="C83" s="19" t="s">
        <v>188</v>
      </c>
      <c r="D83" s="19" t="s">
        <v>100</v>
      </c>
      <c r="E83" s="20">
        <v>376.25799999999998</v>
      </c>
      <c r="F83" s="20"/>
      <c r="G83" s="20">
        <f t="shared" si="2"/>
        <v>0</v>
      </c>
      <c r="H83" s="20">
        <v>0</v>
      </c>
    </row>
    <row r="84" spans="1:8" ht="24" customHeight="1">
      <c r="A84" s="18">
        <v>68</v>
      </c>
      <c r="B84" s="22" t="s">
        <v>189</v>
      </c>
      <c r="C84" s="22" t="s">
        <v>190</v>
      </c>
      <c r="D84" s="22" t="s">
        <v>100</v>
      </c>
      <c r="E84" s="23">
        <v>387.548</v>
      </c>
      <c r="F84" s="23"/>
      <c r="G84" s="23">
        <f t="shared" si="2"/>
        <v>0</v>
      </c>
      <c r="H84" s="23">
        <v>7.7509679999999984E-2</v>
      </c>
    </row>
    <row r="85" spans="1:8" ht="23.45" customHeight="1">
      <c r="A85" s="18">
        <v>69</v>
      </c>
      <c r="B85" s="19" t="s">
        <v>191</v>
      </c>
      <c r="C85" s="19" t="s">
        <v>192</v>
      </c>
      <c r="D85" s="19" t="s">
        <v>53</v>
      </c>
      <c r="E85" s="20">
        <v>329.16</v>
      </c>
      <c r="F85" s="20"/>
      <c r="G85" s="20">
        <f t="shared" si="2"/>
        <v>0</v>
      </c>
      <c r="H85" s="20">
        <v>30.216887999999997</v>
      </c>
    </row>
    <row r="86" spans="1:8" ht="21.6" customHeight="1">
      <c r="A86" s="18">
        <v>70</v>
      </c>
      <c r="B86" s="19" t="s">
        <v>193</v>
      </c>
      <c r="C86" s="19" t="s">
        <v>194</v>
      </c>
      <c r="D86" s="19" t="s">
        <v>53</v>
      </c>
      <c r="E86" s="20">
        <v>21.24</v>
      </c>
      <c r="F86" s="20"/>
      <c r="G86" s="20">
        <f t="shared" si="2"/>
        <v>0</v>
      </c>
      <c r="H86" s="20">
        <v>2.5596323999999995</v>
      </c>
    </row>
    <row r="87" spans="1:8" ht="28.5" customHeight="1">
      <c r="A87" s="15"/>
      <c r="B87" s="16">
        <v>9</v>
      </c>
      <c r="C87" s="16" t="s">
        <v>20</v>
      </c>
      <c r="D87" s="16"/>
      <c r="E87" s="17"/>
      <c r="F87" s="17"/>
      <c r="G87" s="17">
        <f>ROUND(SUM(G88:G96),2)</f>
        <v>0</v>
      </c>
      <c r="H87" s="17">
        <f>SUM(H88:H96)</f>
        <v>22.707463560000001</v>
      </c>
    </row>
    <row r="88" spans="1:8" ht="34.9" customHeight="1">
      <c r="A88" s="18">
        <v>71</v>
      </c>
      <c r="B88" s="19" t="s">
        <v>195</v>
      </c>
      <c r="C88" s="19" t="s">
        <v>196</v>
      </c>
      <c r="D88" s="19" t="s">
        <v>53</v>
      </c>
      <c r="E88" s="20">
        <v>2647.75</v>
      </c>
      <c r="F88" s="20"/>
      <c r="G88" s="20">
        <f>E88*F88</f>
        <v>0</v>
      </c>
      <c r="H88" s="20">
        <v>0</v>
      </c>
    </row>
    <row r="89" spans="1:8" ht="22.9" customHeight="1">
      <c r="A89" s="18">
        <v>72</v>
      </c>
      <c r="B89" s="19" t="s">
        <v>197</v>
      </c>
      <c r="C89" s="19" t="s">
        <v>198</v>
      </c>
      <c r="D89" s="19" t="s">
        <v>53</v>
      </c>
      <c r="E89" s="20">
        <v>1323.88</v>
      </c>
      <c r="F89" s="20"/>
      <c r="G89" s="20">
        <f t="shared" ref="G89:G96" si="3">E89*F89</f>
        <v>0</v>
      </c>
      <c r="H89" s="20">
        <v>21.195254759999997</v>
      </c>
    </row>
    <row r="90" spans="1:8" ht="25.15" customHeight="1">
      <c r="A90" s="18">
        <v>73</v>
      </c>
      <c r="B90" s="19" t="s">
        <v>199</v>
      </c>
      <c r="C90" s="19" t="s">
        <v>200</v>
      </c>
      <c r="D90" s="19" t="s">
        <v>53</v>
      </c>
      <c r="E90" s="20">
        <v>1323.88</v>
      </c>
      <c r="F90" s="20"/>
      <c r="G90" s="20">
        <f t="shared" si="3"/>
        <v>0</v>
      </c>
      <c r="H90" s="20">
        <v>0</v>
      </c>
    </row>
    <row r="91" spans="1:8" ht="24" customHeight="1">
      <c r="A91" s="18">
        <v>74</v>
      </c>
      <c r="B91" s="19" t="s">
        <v>201</v>
      </c>
      <c r="C91" s="19" t="s">
        <v>202</v>
      </c>
      <c r="D91" s="19" t="s">
        <v>53</v>
      </c>
      <c r="E91" s="20">
        <v>420</v>
      </c>
      <c r="F91" s="20"/>
      <c r="G91" s="20">
        <f t="shared" si="3"/>
        <v>0</v>
      </c>
      <c r="H91" s="20">
        <v>0.80640000000000001</v>
      </c>
    </row>
    <row r="92" spans="1:8" ht="34.5" customHeight="1">
      <c r="A92" s="18">
        <v>75</v>
      </c>
      <c r="B92" s="19" t="s">
        <v>203</v>
      </c>
      <c r="C92" s="19" t="s">
        <v>204</v>
      </c>
      <c r="D92" s="19" t="s">
        <v>53</v>
      </c>
      <c r="E92" s="20">
        <v>48.38</v>
      </c>
      <c r="F92" s="20"/>
      <c r="G92" s="20">
        <f t="shared" si="3"/>
        <v>0</v>
      </c>
      <c r="H92" s="20">
        <v>0</v>
      </c>
    </row>
    <row r="93" spans="1:8" ht="13.5" customHeight="1">
      <c r="A93" s="18">
        <v>76</v>
      </c>
      <c r="B93" s="19" t="s">
        <v>205</v>
      </c>
      <c r="C93" s="19" t="s">
        <v>206</v>
      </c>
      <c r="D93" s="19" t="s">
        <v>53</v>
      </c>
      <c r="E93" s="20">
        <v>528.79999999999995</v>
      </c>
      <c r="F93" s="20"/>
      <c r="G93" s="20">
        <f t="shared" si="3"/>
        <v>0</v>
      </c>
      <c r="H93" s="20">
        <v>0.67403999999999997</v>
      </c>
    </row>
    <row r="94" spans="1:8" ht="32.450000000000003" customHeight="1">
      <c r="A94" s="18">
        <v>77</v>
      </c>
      <c r="B94" s="22" t="s">
        <v>207</v>
      </c>
      <c r="C94" s="22" t="s">
        <v>208</v>
      </c>
      <c r="D94" s="22" t="s">
        <v>109</v>
      </c>
      <c r="E94" s="23">
        <v>1</v>
      </c>
      <c r="F94" s="23"/>
      <c r="G94" s="23">
        <f t="shared" si="3"/>
        <v>0</v>
      </c>
      <c r="H94" s="23">
        <v>0</v>
      </c>
    </row>
    <row r="95" spans="1:8" ht="24" customHeight="1">
      <c r="A95" s="18">
        <v>78</v>
      </c>
      <c r="B95" s="19" t="s">
        <v>209</v>
      </c>
      <c r="C95" s="19" t="s">
        <v>210</v>
      </c>
      <c r="D95" s="19" t="s">
        <v>109</v>
      </c>
      <c r="E95" s="20">
        <v>120</v>
      </c>
      <c r="F95" s="20"/>
      <c r="G95" s="20">
        <f t="shared" si="3"/>
        <v>0</v>
      </c>
      <c r="H95" s="20">
        <v>5.8799999999999998E-3</v>
      </c>
    </row>
    <row r="96" spans="1:8" ht="13.9" customHeight="1">
      <c r="A96" s="18">
        <v>79</v>
      </c>
      <c r="B96" s="19" t="s">
        <v>211</v>
      </c>
      <c r="C96" s="19" t="s">
        <v>212</v>
      </c>
      <c r="D96" s="19" t="s">
        <v>100</v>
      </c>
      <c r="E96" s="20">
        <v>112.8</v>
      </c>
      <c r="F96" s="20"/>
      <c r="G96" s="20">
        <f t="shared" si="3"/>
        <v>0</v>
      </c>
      <c r="H96" s="20">
        <v>2.58888E-2</v>
      </c>
    </row>
    <row r="97" spans="1:8" ht="28.5" customHeight="1">
      <c r="A97" s="15"/>
      <c r="B97" s="16" t="s">
        <v>21</v>
      </c>
      <c r="C97" s="16" t="s">
        <v>22</v>
      </c>
      <c r="D97" s="16"/>
      <c r="E97" s="17"/>
      <c r="F97" s="17"/>
      <c r="G97" s="17">
        <f>ROUND(SUM(G98),2)</f>
        <v>0</v>
      </c>
      <c r="H97" s="17">
        <f>SUM(H98)</f>
        <v>0</v>
      </c>
    </row>
    <row r="98" spans="1:8" ht="24" customHeight="1">
      <c r="A98" s="18">
        <v>80</v>
      </c>
      <c r="B98" s="19" t="s">
        <v>213</v>
      </c>
      <c r="C98" s="19" t="s">
        <v>214</v>
      </c>
      <c r="D98" s="19" t="s">
        <v>52</v>
      </c>
      <c r="E98" s="20">
        <v>990.41499999999996</v>
      </c>
      <c r="F98" s="20"/>
      <c r="G98" s="20">
        <f>E98*F98</f>
        <v>0</v>
      </c>
      <c r="H98" s="20">
        <v>0</v>
      </c>
    </row>
    <row r="99" spans="1:8" ht="28.5" customHeight="1">
      <c r="A99" s="12"/>
      <c r="B99" s="13" t="s">
        <v>5</v>
      </c>
      <c r="C99" s="13" t="s">
        <v>23</v>
      </c>
      <c r="D99" s="13"/>
      <c r="E99" s="14"/>
      <c r="F99" s="14"/>
      <c r="G99" s="14">
        <f>G100+G110+G134+G157+G169+G172+G196+G215+G234+G241+G244</f>
        <v>0</v>
      </c>
      <c r="H99" s="14">
        <f>H100+H110+H134+H157+H169+H172+H196+H215+H234+H241+H244</f>
        <v>35.028768292000002</v>
      </c>
    </row>
    <row r="100" spans="1:8" ht="28.5" customHeight="1">
      <c r="A100" s="15"/>
      <c r="B100" s="16" t="s">
        <v>24</v>
      </c>
      <c r="C100" s="16" t="s">
        <v>25</v>
      </c>
      <c r="D100" s="16"/>
      <c r="E100" s="17"/>
      <c r="F100" s="17"/>
      <c r="G100" s="38">
        <f>ROUND(SUM(G101:G109),2)</f>
        <v>0</v>
      </c>
      <c r="H100" s="17">
        <f>SUM(H101:H109)</f>
        <v>0.30946852800000002</v>
      </c>
    </row>
    <row r="101" spans="1:8" ht="25.15" customHeight="1">
      <c r="A101" s="18">
        <v>81</v>
      </c>
      <c r="B101" s="19" t="s">
        <v>215</v>
      </c>
      <c r="C101" s="19" t="s">
        <v>216</v>
      </c>
      <c r="D101" s="19" t="s">
        <v>53</v>
      </c>
      <c r="E101" s="20">
        <v>26.2</v>
      </c>
      <c r="F101" s="20"/>
      <c r="G101" s="20">
        <f>E101*F101</f>
        <v>0</v>
      </c>
      <c r="H101" s="20">
        <v>0</v>
      </c>
    </row>
    <row r="102" spans="1:8" ht="13.5" customHeight="1">
      <c r="A102" s="21">
        <v>82</v>
      </c>
      <c r="B102" s="22" t="s">
        <v>217</v>
      </c>
      <c r="C102" s="22" t="s">
        <v>218</v>
      </c>
      <c r="D102" s="22" t="s">
        <v>52</v>
      </c>
      <c r="E102" s="23">
        <v>0.201708</v>
      </c>
      <c r="F102" s="23"/>
      <c r="G102" s="23">
        <f t="shared" ref="G102:G109" si="4">E102*F102</f>
        <v>0</v>
      </c>
      <c r="H102" s="23">
        <v>6.0000000000000001E-3</v>
      </c>
    </row>
    <row r="103" spans="1:8" ht="24" customHeight="1">
      <c r="A103" s="18">
        <v>83</v>
      </c>
      <c r="B103" s="19" t="s">
        <v>219</v>
      </c>
      <c r="C103" s="19" t="s">
        <v>220</v>
      </c>
      <c r="D103" s="19" t="s">
        <v>53</v>
      </c>
      <c r="E103" s="20">
        <v>41.96</v>
      </c>
      <c r="F103" s="20"/>
      <c r="G103" s="20">
        <f t="shared" si="4"/>
        <v>0</v>
      </c>
      <c r="H103" s="20">
        <v>0</v>
      </c>
    </row>
    <row r="104" spans="1:8" ht="13.5" customHeight="1">
      <c r="A104" s="21">
        <v>84</v>
      </c>
      <c r="B104" s="22" t="s">
        <v>217</v>
      </c>
      <c r="C104" s="22" t="s">
        <v>218</v>
      </c>
      <c r="D104" s="22" t="s">
        <v>52</v>
      </c>
      <c r="E104" s="23">
        <v>0.25</v>
      </c>
      <c r="F104" s="23"/>
      <c r="G104" s="23">
        <f t="shared" si="4"/>
        <v>0</v>
      </c>
      <c r="H104" s="23">
        <v>1.2E-2</v>
      </c>
    </row>
    <row r="105" spans="1:8" ht="24.6" customHeight="1">
      <c r="A105" s="18">
        <v>85</v>
      </c>
      <c r="B105" s="19" t="s">
        <v>221</v>
      </c>
      <c r="C105" s="19" t="s">
        <v>222</v>
      </c>
      <c r="D105" s="19" t="s">
        <v>53</v>
      </c>
      <c r="E105" s="20">
        <v>41.32</v>
      </c>
      <c r="F105" s="20"/>
      <c r="G105" s="20">
        <f t="shared" si="4"/>
        <v>0</v>
      </c>
      <c r="H105" s="20">
        <v>2.2239359999999996E-2</v>
      </c>
    </row>
    <row r="106" spans="1:8" ht="30.6" customHeight="1">
      <c r="A106" s="21">
        <v>86</v>
      </c>
      <c r="B106" s="22" t="s">
        <v>223</v>
      </c>
      <c r="C106" s="22" t="s">
        <v>224</v>
      </c>
      <c r="D106" s="22" t="s">
        <v>53</v>
      </c>
      <c r="E106" s="23">
        <v>147.36199999999999</v>
      </c>
      <c r="F106" s="23"/>
      <c r="G106" s="23">
        <f t="shared" si="4"/>
        <v>0</v>
      </c>
      <c r="H106" s="23">
        <v>0.24296500800000001</v>
      </c>
    </row>
    <row r="107" spans="1:8" ht="24" customHeight="1">
      <c r="A107" s="18">
        <v>87</v>
      </c>
      <c r="B107" s="19" t="s">
        <v>225</v>
      </c>
      <c r="C107" s="19" t="s">
        <v>226</v>
      </c>
      <c r="D107" s="19" t="s">
        <v>53</v>
      </c>
      <c r="E107" s="20">
        <v>114.352</v>
      </c>
      <c r="F107" s="20"/>
      <c r="G107" s="20">
        <f t="shared" si="4"/>
        <v>0</v>
      </c>
      <c r="H107" s="20">
        <v>2.5833599999999998E-3</v>
      </c>
    </row>
    <row r="108" spans="1:8" ht="24" customHeight="1">
      <c r="A108" s="21">
        <v>88</v>
      </c>
      <c r="B108" s="22" t="s">
        <v>227</v>
      </c>
      <c r="C108" s="22" t="s">
        <v>228</v>
      </c>
      <c r="D108" s="22" t="s">
        <v>53</v>
      </c>
      <c r="E108" s="23">
        <v>115.78700000000001</v>
      </c>
      <c r="F108" s="23"/>
      <c r="G108" s="23">
        <f t="shared" si="4"/>
        <v>0</v>
      </c>
      <c r="H108" s="23">
        <v>2.3680800000000002E-2</v>
      </c>
    </row>
    <row r="109" spans="1:8" ht="24" customHeight="1">
      <c r="A109" s="18">
        <v>89</v>
      </c>
      <c r="B109" s="19" t="s">
        <v>229</v>
      </c>
      <c r="C109" s="19" t="s">
        <v>230</v>
      </c>
      <c r="D109" s="19" t="s">
        <v>52</v>
      </c>
      <c r="E109" s="20">
        <v>0.81</v>
      </c>
      <c r="F109" s="20"/>
      <c r="G109" s="20">
        <f t="shared" si="4"/>
        <v>0</v>
      </c>
      <c r="H109" s="20">
        <v>0</v>
      </c>
    </row>
    <row r="110" spans="1:8" ht="28.5" customHeight="1">
      <c r="A110" s="15"/>
      <c r="B110" s="16" t="s">
        <v>26</v>
      </c>
      <c r="C110" s="16" t="s">
        <v>27</v>
      </c>
      <c r="D110" s="16"/>
      <c r="E110" s="17"/>
      <c r="F110" s="17"/>
      <c r="G110" s="38">
        <f>ROUND(SUM(G111:G133),2)</f>
        <v>0</v>
      </c>
      <c r="H110" s="17">
        <f>SUM(H111:H133)</f>
        <v>3.4097530200000001</v>
      </c>
    </row>
    <row r="111" spans="1:8" ht="25.15" customHeight="1">
      <c r="A111" s="18">
        <v>90</v>
      </c>
      <c r="B111" s="19" t="s">
        <v>231</v>
      </c>
      <c r="C111" s="19" t="s">
        <v>232</v>
      </c>
      <c r="D111" s="19" t="s">
        <v>53</v>
      </c>
      <c r="E111" s="20">
        <v>200.2</v>
      </c>
      <c r="F111" s="20"/>
      <c r="G111" s="20">
        <f>E111*F111</f>
        <v>0</v>
      </c>
      <c r="H111" s="20">
        <v>0</v>
      </c>
    </row>
    <row r="112" spans="1:8" ht="13.5" customHeight="1">
      <c r="A112" s="21">
        <v>91</v>
      </c>
      <c r="B112" s="22" t="s">
        <v>217</v>
      </c>
      <c r="C112" s="22" t="s">
        <v>218</v>
      </c>
      <c r="D112" s="22" t="s">
        <v>52</v>
      </c>
      <c r="E112" s="23">
        <v>6.2E-2</v>
      </c>
      <c r="F112" s="23"/>
      <c r="G112" s="23">
        <f t="shared" ref="G112:G117" si="5">E112*F112</f>
        <v>0</v>
      </c>
      <c r="H112" s="23">
        <v>6.2399999999999997E-2</v>
      </c>
    </row>
    <row r="113" spans="1:8" ht="24" customHeight="1">
      <c r="A113" s="18">
        <v>92</v>
      </c>
      <c r="B113" s="19" t="s">
        <v>233</v>
      </c>
      <c r="C113" s="19" t="s">
        <v>234</v>
      </c>
      <c r="D113" s="19" t="s">
        <v>53</v>
      </c>
      <c r="E113" s="20">
        <v>200.2</v>
      </c>
      <c r="F113" s="20"/>
      <c r="G113" s="20">
        <f t="shared" si="5"/>
        <v>0</v>
      </c>
      <c r="H113" s="20">
        <v>9.6095807999999991E-2</v>
      </c>
    </row>
    <row r="114" spans="1:8" ht="24" customHeight="1">
      <c r="A114" s="21">
        <v>93</v>
      </c>
      <c r="B114" s="22" t="s">
        <v>235</v>
      </c>
      <c r="C114" s="22" t="s">
        <v>236</v>
      </c>
      <c r="D114" s="22" t="s">
        <v>53</v>
      </c>
      <c r="E114" s="23">
        <v>230.226</v>
      </c>
      <c r="F114" s="23"/>
      <c r="G114" s="23">
        <f t="shared" si="5"/>
        <v>0</v>
      </c>
      <c r="H114" s="23">
        <v>1.7128814400000001</v>
      </c>
    </row>
    <row r="115" spans="1:8" ht="34.5" customHeight="1">
      <c r="A115" s="18">
        <v>94</v>
      </c>
      <c r="B115" s="19" t="s">
        <v>237</v>
      </c>
      <c r="C115" s="19" t="s">
        <v>238</v>
      </c>
      <c r="D115" s="19" t="s">
        <v>53</v>
      </c>
      <c r="E115" s="20">
        <v>267.69400000000002</v>
      </c>
      <c r="F115" s="20"/>
      <c r="G115" s="20">
        <f t="shared" si="5"/>
        <v>0</v>
      </c>
      <c r="H115" s="20">
        <v>0</v>
      </c>
    </row>
    <row r="116" spans="1:8" ht="33" customHeight="1">
      <c r="A116" s="21">
        <v>95</v>
      </c>
      <c r="B116" s="22" t="s">
        <v>239</v>
      </c>
      <c r="C116" s="22" t="s">
        <v>240</v>
      </c>
      <c r="D116" s="22" t="s">
        <v>53</v>
      </c>
      <c r="E116" s="23">
        <v>307.86700000000002</v>
      </c>
      <c r="F116" s="23"/>
      <c r="G116" s="23">
        <f t="shared" si="5"/>
        <v>0</v>
      </c>
      <c r="H116" s="23">
        <v>0.58494767999999997</v>
      </c>
    </row>
    <row r="117" spans="1:8" ht="34.5" customHeight="1">
      <c r="A117" s="18">
        <v>96</v>
      </c>
      <c r="B117" s="22" t="s">
        <v>241</v>
      </c>
      <c r="C117" s="22" t="s">
        <v>242</v>
      </c>
      <c r="D117" s="22" t="s">
        <v>109</v>
      </c>
      <c r="E117" s="23">
        <v>1426.0719999999999</v>
      </c>
      <c r="F117" s="23"/>
      <c r="G117" s="23">
        <f t="shared" si="5"/>
        <v>0</v>
      </c>
      <c r="H117" s="23">
        <v>0.15391080000000001</v>
      </c>
    </row>
    <row r="118" spans="1:8" ht="31.15" customHeight="1">
      <c r="A118" s="24"/>
      <c r="B118" s="25"/>
      <c r="C118" s="25" t="s">
        <v>243</v>
      </c>
      <c r="D118" s="25"/>
      <c r="E118" s="26"/>
      <c r="F118" s="26"/>
      <c r="G118" s="26"/>
      <c r="H118" s="26"/>
    </row>
    <row r="119" spans="1:8" ht="21.6" customHeight="1">
      <c r="A119" s="18">
        <v>97</v>
      </c>
      <c r="B119" s="19" t="s">
        <v>244</v>
      </c>
      <c r="C119" s="19" t="s">
        <v>245</v>
      </c>
      <c r="D119" s="19" t="s">
        <v>53</v>
      </c>
      <c r="E119" s="20">
        <v>267.69400000000002</v>
      </c>
      <c r="F119" s="20"/>
      <c r="G119" s="20">
        <f>E119*F119</f>
        <v>0</v>
      </c>
      <c r="H119" s="20">
        <v>0</v>
      </c>
    </row>
    <row r="120" spans="1:8" ht="13.5" customHeight="1">
      <c r="A120" s="21">
        <v>98</v>
      </c>
      <c r="B120" s="22" t="s">
        <v>246</v>
      </c>
      <c r="C120" s="22" t="s">
        <v>247</v>
      </c>
      <c r="D120" s="22" t="s">
        <v>53</v>
      </c>
      <c r="E120" s="23">
        <v>299.81599999999997</v>
      </c>
      <c r="F120" s="23"/>
      <c r="G120" s="23">
        <f>E120*F120</f>
        <v>0</v>
      </c>
      <c r="H120" s="23">
        <v>0</v>
      </c>
    </row>
    <row r="121" spans="1:8" ht="33" customHeight="1">
      <c r="A121" s="18">
        <v>99</v>
      </c>
      <c r="B121" s="19" t="s">
        <v>248</v>
      </c>
      <c r="C121" s="19" t="s">
        <v>249</v>
      </c>
      <c r="D121" s="19" t="s">
        <v>53</v>
      </c>
      <c r="E121" s="20">
        <v>181.02799999999999</v>
      </c>
      <c r="F121" s="20"/>
      <c r="G121" s="20">
        <f>E121*F121</f>
        <v>0</v>
      </c>
      <c r="H121" s="20">
        <v>0</v>
      </c>
    </row>
    <row r="122" spans="1:8" ht="13.5" customHeight="1">
      <c r="A122" s="21">
        <v>100</v>
      </c>
      <c r="B122" s="19" t="s">
        <v>250</v>
      </c>
      <c r="C122" s="19" t="s">
        <v>251</v>
      </c>
      <c r="D122" s="19" t="s">
        <v>109</v>
      </c>
      <c r="E122" s="20">
        <v>1</v>
      </c>
      <c r="F122" s="20"/>
      <c r="G122" s="20">
        <f>E122*F122</f>
        <v>0</v>
      </c>
      <c r="H122" s="20">
        <v>8.3999999999999995E-5</v>
      </c>
    </row>
    <row r="123" spans="1:8" ht="33" customHeight="1">
      <c r="A123" s="18">
        <v>101</v>
      </c>
      <c r="B123" s="22" t="s">
        <v>252</v>
      </c>
      <c r="C123" s="22" t="s">
        <v>253</v>
      </c>
      <c r="D123" s="22" t="s">
        <v>109</v>
      </c>
      <c r="E123" s="23">
        <v>1</v>
      </c>
      <c r="F123" s="23"/>
      <c r="G123" s="23">
        <f>E123*F123</f>
        <v>0</v>
      </c>
      <c r="H123" s="23">
        <v>1.7759999999999998E-3</v>
      </c>
    </row>
    <row r="124" spans="1:8" ht="53.45" customHeight="1">
      <c r="A124" s="24"/>
      <c r="B124" s="25"/>
      <c r="C124" s="25" t="s">
        <v>254</v>
      </c>
      <c r="D124" s="25"/>
      <c r="E124" s="26"/>
      <c r="F124" s="26"/>
      <c r="G124" s="26"/>
      <c r="H124" s="26"/>
    </row>
    <row r="125" spans="1:8" ht="24" customHeight="1">
      <c r="A125" s="18">
        <v>102</v>
      </c>
      <c r="B125" s="19" t="s">
        <v>255</v>
      </c>
      <c r="C125" s="19" t="s">
        <v>256</v>
      </c>
      <c r="D125" s="19" t="s">
        <v>100</v>
      </c>
      <c r="E125" s="20">
        <v>6.5</v>
      </c>
      <c r="F125" s="20"/>
      <c r="G125" s="20">
        <f>ROUND(E125*F125,2)</f>
        <v>0</v>
      </c>
      <c r="H125" s="20">
        <v>3.0360000000000001E-3</v>
      </c>
    </row>
    <row r="126" spans="1:8" ht="21.6" customHeight="1">
      <c r="A126" s="21">
        <v>103</v>
      </c>
      <c r="B126" s="22" t="s">
        <v>257</v>
      </c>
      <c r="C126" s="22" t="s">
        <v>258</v>
      </c>
      <c r="D126" s="22" t="s">
        <v>109</v>
      </c>
      <c r="E126" s="23">
        <v>15</v>
      </c>
      <c r="F126" s="23"/>
      <c r="G126" s="23">
        <f t="shared" ref="G126:G133" si="6">ROUND(E126*F126,2)</f>
        <v>0</v>
      </c>
      <c r="H126" s="23">
        <v>6.3E-3</v>
      </c>
    </row>
    <row r="127" spans="1:8" ht="22.15" customHeight="1">
      <c r="A127" s="18">
        <v>104</v>
      </c>
      <c r="B127" s="19" t="s">
        <v>259</v>
      </c>
      <c r="C127" s="19" t="s">
        <v>260</v>
      </c>
      <c r="D127" s="19" t="s">
        <v>100</v>
      </c>
      <c r="E127" s="20">
        <v>63.905000000000001</v>
      </c>
      <c r="F127" s="20"/>
      <c r="G127" s="20">
        <f t="shared" si="6"/>
        <v>0</v>
      </c>
      <c r="H127" s="20">
        <v>3.1952399999999998E-3</v>
      </c>
    </row>
    <row r="128" spans="1:8" ht="24" customHeight="1">
      <c r="A128" s="21">
        <v>105</v>
      </c>
      <c r="B128" s="22" t="s">
        <v>257</v>
      </c>
      <c r="C128" s="22" t="s">
        <v>261</v>
      </c>
      <c r="D128" s="22" t="s">
        <v>109</v>
      </c>
      <c r="E128" s="23">
        <v>513.6</v>
      </c>
      <c r="F128" s="23"/>
      <c r="G128" s="23">
        <f t="shared" si="6"/>
        <v>0</v>
      </c>
      <c r="H128" s="23">
        <v>0.17975999999999998</v>
      </c>
    </row>
    <row r="129" spans="1:8" ht="23.45" customHeight="1">
      <c r="A129" s="18">
        <v>106</v>
      </c>
      <c r="B129" s="19" t="s">
        <v>262</v>
      </c>
      <c r="C129" s="19" t="s">
        <v>263</v>
      </c>
      <c r="D129" s="19" t="s">
        <v>100</v>
      </c>
      <c r="E129" s="20">
        <v>95.6</v>
      </c>
      <c r="F129" s="20"/>
      <c r="G129" s="20">
        <f t="shared" si="6"/>
        <v>0</v>
      </c>
      <c r="H129" s="20">
        <v>2.2944096000000001E-2</v>
      </c>
    </row>
    <row r="130" spans="1:8" ht="24" customHeight="1">
      <c r="A130" s="21">
        <v>107</v>
      </c>
      <c r="B130" s="22" t="s">
        <v>257</v>
      </c>
      <c r="C130" s="22" t="s">
        <v>261</v>
      </c>
      <c r="D130" s="22" t="s">
        <v>109</v>
      </c>
      <c r="E130" s="23">
        <v>764.803</v>
      </c>
      <c r="F130" s="23"/>
      <c r="G130" s="23">
        <f t="shared" si="6"/>
        <v>0</v>
      </c>
      <c r="H130" s="23">
        <v>0.26768111999999999</v>
      </c>
    </row>
    <row r="131" spans="1:8" ht="24" customHeight="1">
      <c r="A131" s="18">
        <v>108</v>
      </c>
      <c r="B131" s="19" t="s">
        <v>264</v>
      </c>
      <c r="C131" s="19" t="s">
        <v>265</v>
      </c>
      <c r="D131" s="19" t="s">
        <v>100</v>
      </c>
      <c r="E131" s="20">
        <v>73.075999999999993</v>
      </c>
      <c r="F131" s="20"/>
      <c r="G131" s="20">
        <f t="shared" si="6"/>
        <v>0</v>
      </c>
      <c r="H131" s="20">
        <v>2.1922919999999998E-3</v>
      </c>
    </row>
    <row r="132" spans="1:8" ht="24" customHeight="1">
      <c r="A132" s="21">
        <v>109</v>
      </c>
      <c r="B132" s="22" t="s">
        <v>266</v>
      </c>
      <c r="C132" s="22" t="s">
        <v>267</v>
      </c>
      <c r="D132" s="22" t="s">
        <v>53</v>
      </c>
      <c r="E132" s="23">
        <v>39.463000000000001</v>
      </c>
      <c r="F132" s="23"/>
      <c r="G132" s="23">
        <f t="shared" si="6"/>
        <v>0</v>
      </c>
      <c r="H132" s="23">
        <v>0.31254854399999998</v>
      </c>
    </row>
    <row r="133" spans="1:8" ht="21" customHeight="1">
      <c r="A133" s="18">
        <v>110</v>
      </c>
      <c r="B133" s="19" t="s">
        <v>268</v>
      </c>
      <c r="C133" s="19" t="s">
        <v>269</v>
      </c>
      <c r="D133" s="19" t="s">
        <v>270</v>
      </c>
      <c r="E133" s="20">
        <v>0</v>
      </c>
      <c r="F133" s="20"/>
      <c r="G133" s="20">
        <f t="shared" si="6"/>
        <v>0</v>
      </c>
      <c r="H133" s="20">
        <v>0</v>
      </c>
    </row>
    <row r="134" spans="1:8" ht="28.5" customHeight="1">
      <c r="A134" s="15"/>
      <c r="B134" s="16" t="s">
        <v>28</v>
      </c>
      <c r="C134" s="16" t="s">
        <v>29</v>
      </c>
      <c r="D134" s="16"/>
      <c r="E134" s="17"/>
      <c r="F134" s="17"/>
      <c r="G134" s="42">
        <f>ROUND(SUM(G135:G143),2)</f>
        <v>0</v>
      </c>
      <c r="H134" s="17">
        <f>SUM(H135:H143)</f>
        <v>3.5370896639999998</v>
      </c>
    </row>
    <row r="135" spans="1:8" ht="24.6" customHeight="1">
      <c r="A135" s="18">
        <v>111</v>
      </c>
      <c r="B135" s="19" t="s">
        <v>271</v>
      </c>
      <c r="C135" s="19" t="s">
        <v>272</v>
      </c>
      <c r="D135" s="19" t="s">
        <v>53</v>
      </c>
      <c r="E135" s="20">
        <v>751.98</v>
      </c>
      <c r="F135" s="20"/>
      <c r="G135" s="20">
        <f>ROUND(E135*F135,2)</f>
        <v>0</v>
      </c>
      <c r="H135" s="20">
        <v>0</v>
      </c>
    </row>
    <row r="136" spans="1:8" ht="24" customHeight="1">
      <c r="A136" s="21">
        <v>112</v>
      </c>
      <c r="B136" s="22" t="s">
        <v>273</v>
      </c>
      <c r="C136" s="22" t="s">
        <v>274</v>
      </c>
      <c r="D136" s="22" t="s">
        <v>53</v>
      </c>
      <c r="E136" s="23">
        <v>580.9</v>
      </c>
      <c r="F136" s="23"/>
      <c r="G136" s="23">
        <f t="shared" ref="G136:G143" si="7">ROUND(E136*F136,2)</f>
        <v>0</v>
      </c>
      <c r="H136" s="23">
        <v>1.4232099</v>
      </c>
    </row>
    <row r="137" spans="1:8" ht="13.5" customHeight="1">
      <c r="A137" s="24"/>
      <c r="B137" s="25"/>
      <c r="C137" s="25" t="s">
        <v>275</v>
      </c>
      <c r="D137" s="25"/>
      <c r="E137" s="26"/>
      <c r="F137" s="26"/>
      <c r="G137" s="20"/>
      <c r="H137" s="26">
        <v>0</v>
      </c>
    </row>
    <row r="138" spans="1:8" ht="23.45" customHeight="1">
      <c r="A138" s="21">
        <v>113</v>
      </c>
      <c r="B138" s="22" t="s">
        <v>276</v>
      </c>
      <c r="C138" s="22" t="s">
        <v>277</v>
      </c>
      <c r="D138" s="22" t="s">
        <v>53</v>
      </c>
      <c r="E138" s="23">
        <v>193.63</v>
      </c>
      <c r="F138" s="23"/>
      <c r="G138" s="23">
        <f t="shared" si="7"/>
        <v>0</v>
      </c>
      <c r="H138" s="23">
        <v>0.28464256799999998</v>
      </c>
    </row>
    <row r="139" spans="1:8" ht="22.15" customHeight="1">
      <c r="A139" s="18">
        <v>114</v>
      </c>
      <c r="B139" s="67" t="s">
        <v>175</v>
      </c>
      <c r="C139" s="67" t="s">
        <v>176</v>
      </c>
      <c r="D139" s="45" t="s">
        <v>53</v>
      </c>
      <c r="E139" s="46">
        <v>496.69</v>
      </c>
      <c r="F139" s="20"/>
      <c r="G139" s="20"/>
      <c r="H139" s="20"/>
    </row>
    <row r="140" spans="1:8" ht="34.5" customHeight="1">
      <c r="A140" s="21">
        <v>115</v>
      </c>
      <c r="B140" s="22" t="s">
        <v>278</v>
      </c>
      <c r="C140" s="22" t="s">
        <v>279</v>
      </c>
      <c r="D140" s="22" t="s">
        <v>53</v>
      </c>
      <c r="E140" s="23">
        <v>337.12</v>
      </c>
      <c r="F140" s="23"/>
      <c r="G140" s="23">
        <f t="shared" si="7"/>
        <v>0</v>
      </c>
      <c r="H140" s="23">
        <v>1.5170219999999999</v>
      </c>
    </row>
    <row r="141" spans="1:8" ht="24" customHeight="1">
      <c r="A141" s="18">
        <v>116</v>
      </c>
      <c r="B141" s="19" t="s">
        <v>280</v>
      </c>
      <c r="C141" s="19" t="s">
        <v>281</v>
      </c>
      <c r="D141" s="19" t="s">
        <v>53</v>
      </c>
      <c r="E141" s="20">
        <v>47.93</v>
      </c>
      <c r="F141" s="20"/>
      <c r="G141" s="20">
        <f t="shared" si="7"/>
        <v>0</v>
      </c>
      <c r="H141" s="20">
        <v>0.23964599999999997</v>
      </c>
    </row>
    <row r="142" spans="1:8" ht="24" customHeight="1">
      <c r="A142" s="21">
        <v>117</v>
      </c>
      <c r="B142" s="22" t="s">
        <v>282</v>
      </c>
      <c r="C142" s="22" t="s">
        <v>283</v>
      </c>
      <c r="D142" s="22" t="s">
        <v>53</v>
      </c>
      <c r="E142" s="23">
        <v>49.37</v>
      </c>
      <c r="F142" s="23"/>
      <c r="G142" s="23">
        <f t="shared" si="7"/>
        <v>0</v>
      </c>
      <c r="H142" s="23">
        <v>7.2569196000000002E-2</v>
      </c>
    </row>
    <row r="143" spans="1:8" ht="24" customHeight="1">
      <c r="A143" s="18">
        <v>118</v>
      </c>
      <c r="B143" s="19" t="s">
        <v>284</v>
      </c>
      <c r="C143" s="19" t="s">
        <v>285</v>
      </c>
      <c r="D143" s="19" t="s">
        <v>270</v>
      </c>
      <c r="E143" s="20">
        <v>0</v>
      </c>
      <c r="F143" s="20"/>
      <c r="G143" s="20">
        <f t="shared" si="7"/>
        <v>0</v>
      </c>
      <c r="H143" s="20">
        <v>0</v>
      </c>
    </row>
    <row r="144" spans="1:8" s="47" customFormat="1" ht="24" customHeight="1">
      <c r="A144" s="59"/>
      <c r="B144" s="60"/>
      <c r="C144" s="60"/>
      <c r="D144" s="60"/>
      <c r="E144" s="61"/>
      <c r="F144" s="61"/>
      <c r="G144" s="61"/>
      <c r="H144" s="61"/>
    </row>
    <row r="145" spans="1:12" s="47" customFormat="1" ht="24" customHeight="1">
      <c r="A145" s="15"/>
      <c r="B145" s="16" t="s">
        <v>445</v>
      </c>
      <c r="C145" s="16" t="s">
        <v>446</v>
      </c>
      <c r="D145" s="16"/>
      <c r="E145" s="17"/>
      <c r="F145" s="17"/>
      <c r="G145" s="17">
        <v>0</v>
      </c>
      <c r="H145" s="17">
        <v>23.617268500000002</v>
      </c>
    </row>
    <row r="146" spans="1:12" s="47" customFormat="1" ht="32.450000000000003" customHeight="1">
      <c r="A146" s="50">
        <v>1</v>
      </c>
      <c r="B146" s="62" t="s">
        <v>447</v>
      </c>
      <c r="C146" s="62" t="s">
        <v>448</v>
      </c>
      <c r="D146" s="62" t="s">
        <v>53</v>
      </c>
      <c r="E146" s="63">
        <v>274.3</v>
      </c>
      <c r="F146" s="63">
        <v>26.361999999999998</v>
      </c>
      <c r="G146" s="63">
        <v>0</v>
      </c>
      <c r="H146" s="63">
        <v>9.8034820000000007</v>
      </c>
      <c r="I146" s="49"/>
      <c r="J146" s="49"/>
      <c r="K146" s="49"/>
      <c r="L146" s="49"/>
    </row>
    <row r="147" spans="1:12" s="47" customFormat="1" ht="18" customHeight="1">
      <c r="A147" s="50">
        <v>2</v>
      </c>
      <c r="B147" s="62" t="s">
        <v>449</v>
      </c>
      <c r="C147" s="62" t="s">
        <v>450</v>
      </c>
      <c r="D147" s="62" t="s">
        <v>100</v>
      </c>
      <c r="E147" s="63">
        <v>380</v>
      </c>
      <c r="F147" s="63">
        <v>4.0270000000000001</v>
      </c>
      <c r="G147" s="63">
        <v>0</v>
      </c>
      <c r="H147" s="63">
        <v>2.2800000000000001E-2</v>
      </c>
      <c r="I147" s="49"/>
      <c r="J147" s="49"/>
      <c r="K147" s="49"/>
      <c r="L147" s="49"/>
    </row>
    <row r="148" spans="1:12" s="47" customFormat="1" ht="24" customHeight="1">
      <c r="A148" s="64">
        <v>3</v>
      </c>
      <c r="B148" s="65" t="s">
        <v>451</v>
      </c>
      <c r="C148" s="65" t="s">
        <v>452</v>
      </c>
      <c r="D148" s="65" t="s">
        <v>51</v>
      </c>
      <c r="E148" s="66">
        <v>1.8</v>
      </c>
      <c r="F148" s="66">
        <v>207.505</v>
      </c>
      <c r="G148" s="66">
        <v>0</v>
      </c>
      <c r="H148" s="66">
        <v>0.99</v>
      </c>
      <c r="I148" s="49"/>
      <c r="J148" s="49"/>
      <c r="K148" s="49"/>
      <c r="L148" s="49"/>
    </row>
    <row r="149" spans="1:12" s="47" customFormat="1" ht="24" customHeight="1">
      <c r="A149" s="50">
        <v>4</v>
      </c>
      <c r="B149" s="62" t="s">
        <v>453</v>
      </c>
      <c r="C149" s="62" t="s">
        <v>454</v>
      </c>
      <c r="D149" s="62" t="s">
        <v>53</v>
      </c>
      <c r="E149" s="63">
        <v>226.5</v>
      </c>
      <c r="F149" s="63">
        <v>29.106000000000002</v>
      </c>
      <c r="G149" s="63">
        <v>0</v>
      </c>
      <c r="H149" s="63">
        <v>7.4744999999999999</v>
      </c>
      <c r="I149" s="49"/>
      <c r="J149" s="49"/>
      <c r="K149" s="49"/>
      <c r="L149" s="49"/>
    </row>
    <row r="150" spans="1:12" s="47" customFormat="1" ht="10.9" customHeight="1">
      <c r="A150" s="50">
        <v>5</v>
      </c>
      <c r="B150" s="62" t="s">
        <v>455</v>
      </c>
      <c r="C150" s="62" t="s">
        <v>456</v>
      </c>
      <c r="D150" s="62" t="s">
        <v>100</v>
      </c>
      <c r="E150" s="63">
        <v>350</v>
      </c>
      <c r="F150" s="63">
        <v>2.2549999999999999</v>
      </c>
      <c r="G150" s="63">
        <v>0</v>
      </c>
      <c r="H150" s="63">
        <v>2.1000000000000001E-2</v>
      </c>
      <c r="I150" s="49"/>
      <c r="J150" s="49"/>
      <c r="K150" s="49"/>
      <c r="L150" s="49"/>
    </row>
    <row r="151" spans="1:12" s="47" customFormat="1" ht="24" customHeight="1">
      <c r="A151" s="64">
        <v>6</v>
      </c>
      <c r="B151" s="65" t="s">
        <v>451</v>
      </c>
      <c r="C151" s="65" t="s">
        <v>452</v>
      </c>
      <c r="D151" s="65" t="s">
        <v>51</v>
      </c>
      <c r="E151" s="66">
        <v>1.65</v>
      </c>
      <c r="F151" s="66">
        <v>207.512</v>
      </c>
      <c r="G151" s="66">
        <v>0</v>
      </c>
      <c r="H151" s="66">
        <v>0.90749999999999997</v>
      </c>
      <c r="I151" s="49"/>
      <c r="J151" s="49"/>
      <c r="K151" s="49"/>
      <c r="L151" s="49"/>
    </row>
    <row r="152" spans="1:12" s="47" customFormat="1" ht="24" customHeight="1">
      <c r="A152" s="50">
        <v>7</v>
      </c>
      <c r="B152" s="62" t="s">
        <v>457</v>
      </c>
      <c r="C152" s="62" t="s">
        <v>458</v>
      </c>
      <c r="D152" s="62" t="s">
        <v>53</v>
      </c>
      <c r="E152" s="63">
        <v>500.8</v>
      </c>
      <c r="F152" s="63">
        <v>0.61399999999999999</v>
      </c>
      <c r="G152" s="63">
        <v>0</v>
      </c>
      <c r="H152" s="63">
        <v>0.12019199999999999</v>
      </c>
      <c r="I152" s="49"/>
      <c r="J152" s="49"/>
      <c r="K152" s="49"/>
      <c r="L152" s="49"/>
    </row>
    <row r="153" spans="1:12" s="47" customFormat="1" ht="24" customHeight="1">
      <c r="A153" s="50">
        <v>8</v>
      </c>
      <c r="B153" s="62" t="s">
        <v>459</v>
      </c>
      <c r="C153" s="62" t="s">
        <v>460</v>
      </c>
      <c r="D153" s="62" t="s">
        <v>53</v>
      </c>
      <c r="E153" s="63">
        <v>140</v>
      </c>
      <c r="F153" s="63">
        <v>4.8390000000000004</v>
      </c>
      <c r="G153" s="63">
        <v>0</v>
      </c>
      <c r="H153" s="63">
        <v>0</v>
      </c>
      <c r="I153" s="49"/>
      <c r="J153" s="49"/>
      <c r="K153" s="49"/>
      <c r="L153" s="49"/>
    </row>
    <row r="154" spans="1:12" s="47" customFormat="1" ht="24" customHeight="1">
      <c r="A154" s="64">
        <v>9</v>
      </c>
      <c r="B154" s="65" t="s">
        <v>461</v>
      </c>
      <c r="C154" s="65" t="s">
        <v>462</v>
      </c>
      <c r="D154" s="65" t="s">
        <v>53</v>
      </c>
      <c r="E154" s="66">
        <v>151.19999999999999</v>
      </c>
      <c r="F154" s="66">
        <v>9.8610000000000007</v>
      </c>
      <c r="G154" s="66">
        <v>0</v>
      </c>
      <c r="H154" s="66">
        <v>1.7010000000000001</v>
      </c>
      <c r="I154" s="49"/>
      <c r="J154" s="49"/>
      <c r="K154" s="49"/>
      <c r="L154" s="49"/>
    </row>
    <row r="155" spans="1:12" s="47" customFormat="1" ht="24" customHeight="1">
      <c r="A155" s="50">
        <v>10</v>
      </c>
      <c r="B155" s="62" t="s">
        <v>463</v>
      </c>
      <c r="C155" s="62" t="s">
        <v>464</v>
      </c>
      <c r="D155" s="62" t="s">
        <v>53</v>
      </c>
      <c r="E155" s="63">
        <v>68.55</v>
      </c>
      <c r="F155" s="63">
        <v>30.721</v>
      </c>
      <c r="G155" s="63">
        <v>0</v>
      </c>
      <c r="H155" s="63">
        <v>2.5767945000000001</v>
      </c>
      <c r="I155" s="49"/>
      <c r="J155" s="49"/>
      <c r="K155" s="49"/>
      <c r="L155" s="49"/>
    </row>
    <row r="156" spans="1:12" s="47" customFormat="1" ht="24" customHeight="1">
      <c r="A156" s="50">
        <v>11</v>
      </c>
      <c r="B156" s="62" t="s">
        <v>465</v>
      </c>
      <c r="C156" s="62" t="s">
        <v>466</v>
      </c>
      <c r="D156" s="62" t="s">
        <v>270</v>
      </c>
      <c r="E156" s="63">
        <v>214.40899999999999</v>
      </c>
      <c r="F156" s="63">
        <v>4.5</v>
      </c>
      <c r="G156" s="63">
        <v>0</v>
      </c>
      <c r="H156" s="63">
        <v>0</v>
      </c>
      <c r="I156" s="49"/>
      <c r="J156" s="49"/>
      <c r="K156" s="49"/>
      <c r="L156" s="49"/>
    </row>
    <row r="157" spans="1:12" ht="34.5" customHeight="1">
      <c r="A157" s="15"/>
      <c r="B157" s="16" t="s">
        <v>30</v>
      </c>
      <c r="C157" s="16" t="s">
        <v>31</v>
      </c>
      <c r="D157" s="16"/>
      <c r="E157" s="17"/>
      <c r="F157" s="17"/>
      <c r="G157" s="42">
        <f>ROUND(SUM(G158:G168),2)</f>
        <v>0</v>
      </c>
      <c r="H157" s="17">
        <f>SUM(H158:H168)</f>
        <v>10.47514956</v>
      </c>
    </row>
    <row r="158" spans="1:12" ht="24" customHeight="1">
      <c r="A158" s="18">
        <v>119</v>
      </c>
      <c r="B158" s="19" t="s">
        <v>286</v>
      </c>
      <c r="C158" s="19" t="s">
        <v>287</v>
      </c>
      <c r="D158" s="19" t="s">
        <v>53</v>
      </c>
      <c r="E158" s="20">
        <v>10.956</v>
      </c>
      <c r="F158" s="20"/>
      <c r="G158" s="20">
        <f>ROUND(E158*F158,2)</f>
        <v>0</v>
      </c>
      <c r="H158" s="20">
        <v>0</v>
      </c>
    </row>
    <row r="159" spans="1:12" ht="34.15" customHeight="1">
      <c r="A159" s="21">
        <v>120</v>
      </c>
      <c r="B159" s="22" t="s">
        <v>288</v>
      </c>
      <c r="C159" s="22" t="s">
        <v>289</v>
      </c>
      <c r="D159" s="22" t="s">
        <v>53</v>
      </c>
      <c r="E159" s="23">
        <v>24.956</v>
      </c>
      <c r="F159" s="23"/>
      <c r="G159" s="23">
        <f t="shared" ref="G159:G168" si="8">ROUND(E159*F159,2)</f>
        <v>0</v>
      </c>
      <c r="H159" s="23">
        <v>3.0676799999999997E-2</v>
      </c>
    </row>
    <row r="160" spans="1:12" ht="13.15" customHeight="1">
      <c r="A160" s="18">
        <v>121</v>
      </c>
      <c r="B160" s="22" t="s">
        <v>290</v>
      </c>
      <c r="C160" s="22" t="s">
        <v>291</v>
      </c>
      <c r="D160" s="22" t="s">
        <v>53</v>
      </c>
      <c r="E160" s="23">
        <v>24.956</v>
      </c>
      <c r="F160" s="23"/>
      <c r="G160" s="23">
        <f t="shared" si="8"/>
        <v>0</v>
      </c>
      <c r="H160" s="23">
        <v>0</v>
      </c>
    </row>
    <row r="161" spans="1:8" ht="24" customHeight="1">
      <c r="A161" s="21">
        <v>122</v>
      </c>
      <c r="B161" s="19" t="s">
        <v>292</v>
      </c>
      <c r="C161" s="19" t="s">
        <v>293</v>
      </c>
      <c r="D161" s="19" t="s">
        <v>53</v>
      </c>
      <c r="E161" s="20">
        <v>60.548000000000002</v>
      </c>
      <c r="F161" s="20"/>
      <c r="G161" s="20">
        <f t="shared" si="8"/>
        <v>0</v>
      </c>
      <c r="H161" s="20">
        <v>1.6985557199999999</v>
      </c>
    </row>
    <row r="162" spans="1:8" ht="24" customHeight="1">
      <c r="A162" s="18">
        <v>123</v>
      </c>
      <c r="B162" s="19" t="s">
        <v>294</v>
      </c>
      <c r="C162" s="19" t="s">
        <v>295</v>
      </c>
      <c r="D162" s="19" t="s">
        <v>53</v>
      </c>
      <c r="E162" s="20">
        <v>267.64400000000001</v>
      </c>
      <c r="F162" s="20"/>
      <c r="G162" s="20">
        <f t="shared" si="8"/>
        <v>0</v>
      </c>
      <c r="H162" s="20">
        <v>8.1174794400000003</v>
      </c>
    </row>
    <row r="163" spans="1:8" ht="31.9" customHeight="1">
      <c r="A163" s="21">
        <v>124</v>
      </c>
      <c r="B163" s="19" t="s">
        <v>296</v>
      </c>
      <c r="C163" s="19" t="s">
        <v>297</v>
      </c>
      <c r="D163" s="19" t="s">
        <v>53</v>
      </c>
      <c r="E163" s="20">
        <v>18.36</v>
      </c>
      <c r="F163" s="20"/>
      <c r="G163" s="20">
        <f t="shared" si="8"/>
        <v>0</v>
      </c>
      <c r="H163" s="20">
        <v>0.44541360000000002</v>
      </c>
    </row>
    <row r="164" spans="1:8" ht="33" customHeight="1">
      <c r="A164" s="18">
        <v>125</v>
      </c>
      <c r="B164" s="19" t="s">
        <v>298</v>
      </c>
      <c r="C164" s="19" t="s">
        <v>299</v>
      </c>
      <c r="D164" s="19" t="s">
        <v>100</v>
      </c>
      <c r="E164" s="20">
        <v>14.4</v>
      </c>
      <c r="F164" s="20"/>
      <c r="G164" s="20">
        <f t="shared" si="8"/>
        <v>0</v>
      </c>
      <c r="H164" s="20">
        <v>3.6144000000000003E-2</v>
      </c>
    </row>
    <row r="165" spans="1:8" ht="24" customHeight="1">
      <c r="A165" s="21">
        <v>126</v>
      </c>
      <c r="B165" s="22" t="s">
        <v>300</v>
      </c>
      <c r="C165" s="22" t="s">
        <v>301</v>
      </c>
      <c r="D165" s="22" t="s">
        <v>53</v>
      </c>
      <c r="E165" s="23">
        <v>11</v>
      </c>
      <c r="F165" s="23"/>
      <c r="G165" s="23">
        <f t="shared" si="8"/>
        <v>0</v>
      </c>
      <c r="H165" s="23">
        <v>0.12959999999999999</v>
      </c>
    </row>
    <row r="166" spans="1:8" ht="24" customHeight="1">
      <c r="A166" s="18">
        <v>127</v>
      </c>
      <c r="B166" s="19" t="s">
        <v>302</v>
      </c>
      <c r="C166" s="19" t="s">
        <v>303</v>
      </c>
      <c r="D166" s="19" t="s">
        <v>109</v>
      </c>
      <c r="E166" s="20">
        <v>5</v>
      </c>
      <c r="F166" s="20"/>
      <c r="G166" s="20">
        <f t="shared" si="8"/>
        <v>0</v>
      </c>
      <c r="H166" s="20">
        <v>2.8799999999999997E-3</v>
      </c>
    </row>
    <row r="167" spans="1:8" ht="24" customHeight="1">
      <c r="A167" s="21">
        <v>128</v>
      </c>
      <c r="B167" s="22" t="s">
        <v>304</v>
      </c>
      <c r="C167" s="22" t="s">
        <v>305</v>
      </c>
      <c r="D167" s="22" t="s">
        <v>109</v>
      </c>
      <c r="E167" s="23">
        <v>5</v>
      </c>
      <c r="F167" s="23"/>
      <c r="G167" s="23">
        <f t="shared" si="8"/>
        <v>0</v>
      </c>
      <c r="H167" s="23">
        <v>1.44E-2</v>
      </c>
    </row>
    <row r="168" spans="1:8" ht="13.15" customHeight="1">
      <c r="A168" s="18">
        <v>129</v>
      </c>
      <c r="B168" s="19" t="s">
        <v>306</v>
      </c>
      <c r="C168" s="19" t="s">
        <v>307</v>
      </c>
      <c r="D168" s="19" t="s">
        <v>270</v>
      </c>
      <c r="E168" s="20">
        <v>0</v>
      </c>
      <c r="F168" s="20"/>
      <c r="G168" s="20">
        <f t="shared" si="8"/>
        <v>0</v>
      </c>
      <c r="H168" s="20">
        <v>0</v>
      </c>
    </row>
    <row r="169" spans="1:8" ht="28.5" customHeight="1">
      <c r="A169" s="15"/>
      <c r="B169" s="16" t="s">
        <v>32</v>
      </c>
      <c r="C169" s="16" t="s">
        <v>33</v>
      </c>
      <c r="D169" s="16"/>
      <c r="E169" s="17"/>
      <c r="F169" s="17"/>
      <c r="G169" s="42">
        <f>ROUND(SUM(G170:G171),2)</f>
        <v>0</v>
      </c>
      <c r="H169" s="17">
        <f>SUM(H170:H171)</f>
        <v>0.223938</v>
      </c>
    </row>
    <row r="170" spans="1:8" ht="28.5" customHeight="1">
      <c r="A170" s="18">
        <v>130</v>
      </c>
      <c r="B170" s="19" t="s">
        <v>308</v>
      </c>
      <c r="C170" s="19" t="s">
        <v>309</v>
      </c>
      <c r="D170" s="19" t="s">
        <v>100</v>
      </c>
      <c r="E170" s="20">
        <v>1449.193</v>
      </c>
      <c r="F170" s="20"/>
      <c r="G170" s="20">
        <f>ROUND(E170*F170,2)</f>
        <v>0</v>
      </c>
      <c r="H170" s="20">
        <v>0.223938</v>
      </c>
    </row>
    <row r="171" spans="1:8" ht="24" customHeight="1">
      <c r="A171" s="18">
        <v>131</v>
      </c>
      <c r="B171" s="19" t="s">
        <v>310</v>
      </c>
      <c r="C171" s="19" t="s">
        <v>311</v>
      </c>
      <c r="D171" s="19" t="s">
        <v>270</v>
      </c>
      <c r="E171" s="20">
        <v>0</v>
      </c>
      <c r="F171" s="20"/>
      <c r="G171" s="20">
        <v>0</v>
      </c>
      <c r="H171" s="20">
        <v>0</v>
      </c>
    </row>
    <row r="172" spans="1:8" ht="28.5" customHeight="1">
      <c r="A172" s="15"/>
      <c r="B172" s="16" t="s">
        <v>34</v>
      </c>
      <c r="C172" s="16" t="s">
        <v>35</v>
      </c>
      <c r="D172" s="16"/>
      <c r="E172" s="17"/>
      <c r="F172" s="17"/>
      <c r="G172" s="38">
        <f>ROUND(SUM(G173:G195),2)</f>
        <v>0</v>
      </c>
      <c r="H172" s="17">
        <f>SUM(H173:H195)</f>
        <v>0.48666695999999993</v>
      </c>
    </row>
    <row r="173" spans="1:8" ht="23.45" customHeight="1">
      <c r="A173" s="18">
        <v>132</v>
      </c>
      <c r="B173" s="19" t="s">
        <v>312</v>
      </c>
      <c r="C173" s="19" t="s">
        <v>313</v>
      </c>
      <c r="D173" s="19" t="s">
        <v>100</v>
      </c>
      <c r="E173" s="20">
        <v>145.96799999999999</v>
      </c>
      <c r="F173" s="20"/>
      <c r="G173" s="20">
        <f>ROUND(E173*F173,2)</f>
        <v>0</v>
      </c>
      <c r="H173" s="20">
        <v>3.0653279999999998E-2</v>
      </c>
    </row>
    <row r="174" spans="1:8" ht="34.9" customHeight="1">
      <c r="A174" s="21">
        <v>133</v>
      </c>
      <c r="B174" s="22" t="s">
        <v>314</v>
      </c>
      <c r="C174" s="22" t="s">
        <v>315</v>
      </c>
      <c r="D174" s="22" t="s">
        <v>100</v>
      </c>
      <c r="E174" s="23">
        <v>153.26599999999999</v>
      </c>
      <c r="F174" s="23"/>
      <c r="G174" s="23">
        <f t="shared" ref="G174:G189" si="9">ROUND(E174*F174,2)</f>
        <v>0</v>
      </c>
      <c r="H174" s="23">
        <v>1.5326639999999999E-2</v>
      </c>
    </row>
    <row r="175" spans="1:8" ht="33.6" customHeight="1">
      <c r="A175" s="18">
        <v>134</v>
      </c>
      <c r="B175" s="22" t="s">
        <v>316</v>
      </c>
      <c r="C175" s="22" t="s">
        <v>317</v>
      </c>
      <c r="D175" s="22" t="s">
        <v>100</v>
      </c>
      <c r="E175" s="23">
        <v>153.26599999999999</v>
      </c>
      <c r="F175" s="23"/>
      <c r="G175" s="23">
        <f t="shared" si="9"/>
        <v>0</v>
      </c>
      <c r="H175" s="23">
        <v>1.5326639999999999E-2</v>
      </c>
    </row>
    <row r="176" spans="1:8" ht="25.15" customHeight="1">
      <c r="A176" s="21">
        <v>135</v>
      </c>
      <c r="B176" s="22" t="s">
        <v>318</v>
      </c>
      <c r="C176" s="22" t="s">
        <v>319</v>
      </c>
      <c r="D176" s="22" t="s">
        <v>109</v>
      </c>
      <c r="E176" s="23">
        <v>11</v>
      </c>
      <c r="F176" s="23"/>
      <c r="G176" s="23">
        <f t="shared" si="9"/>
        <v>0</v>
      </c>
      <c r="H176" s="23">
        <v>0</v>
      </c>
    </row>
    <row r="177" spans="1:8" ht="24" customHeight="1">
      <c r="A177" s="18">
        <v>136</v>
      </c>
      <c r="B177" s="22" t="s">
        <v>320</v>
      </c>
      <c r="C177" s="22" t="s">
        <v>321</v>
      </c>
      <c r="D177" s="22" t="s">
        <v>109</v>
      </c>
      <c r="E177" s="23">
        <v>2</v>
      </c>
      <c r="F177" s="23"/>
      <c r="G177" s="23">
        <f t="shared" si="9"/>
        <v>0</v>
      </c>
      <c r="H177" s="23">
        <v>0</v>
      </c>
    </row>
    <row r="178" spans="1:8" ht="24" customHeight="1">
      <c r="A178" s="21">
        <v>137</v>
      </c>
      <c r="B178" s="22" t="s">
        <v>322</v>
      </c>
      <c r="C178" s="22" t="s">
        <v>323</v>
      </c>
      <c r="D178" s="22" t="s">
        <v>109</v>
      </c>
      <c r="E178" s="23">
        <v>2</v>
      </c>
      <c r="F178" s="23"/>
      <c r="G178" s="23">
        <f t="shared" si="9"/>
        <v>0</v>
      </c>
      <c r="H178" s="23">
        <v>0</v>
      </c>
    </row>
    <row r="179" spans="1:8" ht="34.15" customHeight="1">
      <c r="A179" s="18">
        <v>138</v>
      </c>
      <c r="B179" s="22" t="s">
        <v>324</v>
      </c>
      <c r="C179" s="22" t="s">
        <v>325</v>
      </c>
      <c r="D179" s="22" t="s">
        <v>109</v>
      </c>
      <c r="E179" s="23">
        <v>2</v>
      </c>
      <c r="F179" s="23"/>
      <c r="G179" s="23">
        <f t="shared" si="9"/>
        <v>0</v>
      </c>
      <c r="H179" s="23">
        <v>0</v>
      </c>
    </row>
    <row r="180" spans="1:8" ht="33" customHeight="1">
      <c r="A180" s="21">
        <v>139</v>
      </c>
      <c r="B180" s="22" t="s">
        <v>326</v>
      </c>
      <c r="C180" s="22" t="s">
        <v>327</v>
      </c>
      <c r="D180" s="22" t="s">
        <v>109</v>
      </c>
      <c r="E180" s="23">
        <v>2</v>
      </c>
      <c r="F180" s="23"/>
      <c r="G180" s="23">
        <f t="shared" si="9"/>
        <v>0</v>
      </c>
      <c r="H180" s="23">
        <v>0</v>
      </c>
    </row>
    <row r="181" spans="1:8" ht="24" customHeight="1">
      <c r="A181" s="18">
        <v>140</v>
      </c>
      <c r="B181" s="22" t="s">
        <v>328</v>
      </c>
      <c r="C181" s="22" t="s">
        <v>329</v>
      </c>
      <c r="D181" s="22" t="s">
        <v>109</v>
      </c>
      <c r="E181" s="23">
        <v>1</v>
      </c>
      <c r="F181" s="23"/>
      <c r="G181" s="23">
        <f t="shared" si="9"/>
        <v>0</v>
      </c>
      <c r="H181" s="23">
        <v>0</v>
      </c>
    </row>
    <row r="182" spans="1:8" ht="34.5" customHeight="1">
      <c r="A182" s="21">
        <v>141</v>
      </c>
      <c r="B182" s="19" t="s">
        <v>330</v>
      </c>
      <c r="C182" s="19" t="s">
        <v>331</v>
      </c>
      <c r="D182" s="19" t="s">
        <v>109</v>
      </c>
      <c r="E182" s="20">
        <v>2</v>
      </c>
      <c r="F182" s="20"/>
      <c r="G182" s="20">
        <f t="shared" si="9"/>
        <v>0</v>
      </c>
      <c r="H182" s="20">
        <v>0</v>
      </c>
    </row>
    <row r="183" spans="1:8" ht="23.45" customHeight="1">
      <c r="A183" s="18">
        <v>142</v>
      </c>
      <c r="B183" s="22" t="s">
        <v>332</v>
      </c>
      <c r="C183" s="22" t="s">
        <v>333</v>
      </c>
      <c r="D183" s="22" t="s">
        <v>109</v>
      </c>
      <c r="E183" s="23">
        <v>2</v>
      </c>
      <c r="F183" s="23"/>
      <c r="G183" s="23">
        <f t="shared" si="9"/>
        <v>0</v>
      </c>
      <c r="H183" s="23">
        <v>0.06</v>
      </c>
    </row>
    <row r="184" spans="1:8" ht="24" customHeight="1">
      <c r="A184" s="21">
        <v>143</v>
      </c>
      <c r="B184" s="19" t="s">
        <v>334</v>
      </c>
      <c r="C184" s="19" t="s">
        <v>335</v>
      </c>
      <c r="D184" s="19" t="s">
        <v>109</v>
      </c>
      <c r="E184" s="20">
        <v>15</v>
      </c>
      <c r="F184" s="20"/>
      <c r="G184" s="20">
        <f t="shared" si="9"/>
        <v>0</v>
      </c>
      <c r="H184" s="20">
        <v>0</v>
      </c>
    </row>
    <row r="185" spans="1:8" ht="31.15" customHeight="1">
      <c r="A185" s="18">
        <v>144</v>
      </c>
      <c r="B185" s="22" t="s">
        <v>336</v>
      </c>
      <c r="C185" s="22" t="s">
        <v>337</v>
      </c>
      <c r="D185" s="22" t="s">
        <v>109</v>
      </c>
      <c r="E185" s="23">
        <v>8</v>
      </c>
      <c r="F185" s="23"/>
      <c r="G185" s="23">
        <f t="shared" si="9"/>
        <v>0</v>
      </c>
      <c r="H185" s="23">
        <v>0.17279999999999998</v>
      </c>
    </row>
    <row r="186" spans="1:8" ht="34.5" customHeight="1">
      <c r="A186" s="21">
        <v>145</v>
      </c>
      <c r="B186" s="22" t="s">
        <v>338</v>
      </c>
      <c r="C186" s="22" t="s">
        <v>339</v>
      </c>
      <c r="D186" s="22" t="s">
        <v>109</v>
      </c>
      <c r="E186" s="23">
        <v>1</v>
      </c>
      <c r="F186" s="23"/>
      <c r="G186" s="23">
        <f t="shared" si="9"/>
        <v>0</v>
      </c>
      <c r="H186" s="23">
        <v>2.1599999999999998E-2</v>
      </c>
    </row>
    <row r="187" spans="1:8" ht="34.5" customHeight="1">
      <c r="A187" s="18">
        <v>146</v>
      </c>
      <c r="B187" s="22" t="s">
        <v>338</v>
      </c>
      <c r="C187" s="22" t="s">
        <v>340</v>
      </c>
      <c r="D187" s="22" t="s">
        <v>109</v>
      </c>
      <c r="E187" s="23">
        <v>6</v>
      </c>
      <c r="F187" s="23"/>
      <c r="G187" s="23">
        <f t="shared" si="9"/>
        <v>0</v>
      </c>
      <c r="H187" s="23">
        <v>0.12959999999999999</v>
      </c>
    </row>
    <row r="188" spans="1:8" ht="24" customHeight="1">
      <c r="A188" s="21">
        <v>147</v>
      </c>
      <c r="B188" s="19" t="s">
        <v>341</v>
      </c>
      <c r="C188" s="19" t="s">
        <v>342</v>
      </c>
      <c r="D188" s="19" t="s">
        <v>100</v>
      </c>
      <c r="E188" s="20">
        <v>30.3</v>
      </c>
      <c r="F188" s="20"/>
      <c r="G188" s="20">
        <f t="shared" si="9"/>
        <v>0</v>
      </c>
      <c r="H188" s="20">
        <v>1.2144E-3</v>
      </c>
    </row>
    <row r="189" spans="1:8" ht="23.45" customHeight="1">
      <c r="A189" s="18">
        <v>148</v>
      </c>
      <c r="B189" s="22" t="s">
        <v>343</v>
      </c>
      <c r="C189" s="22" t="s">
        <v>344</v>
      </c>
      <c r="D189" s="22" t="s">
        <v>100</v>
      </c>
      <c r="E189" s="23">
        <v>30.3</v>
      </c>
      <c r="F189" s="23"/>
      <c r="G189" s="23">
        <f t="shared" si="9"/>
        <v>0</v>
      </c>
      <c r="H189" s="23">
        <v>3.3396000000000002E-2</v>
      </c>
    </row>
    <row r="190" spans="1:8" ht="34.9" customHeight="1">
      <c r="A190" s="24"/>
      <c r="B190" s="25"/>
      <c r="C190" s="25" t="s">
        <v>345</v>
      </c>
      <c r="D190" s="25"/>
      <c r="E190" s="26"/>
      <c r="F190" s="26"/>
      <c r="G190" s="26"/>
      <c r="H190" s="26"/>
    </row>
    <row r="191" spans="1:8" ht="21" customHeight="1">
      <c r="A191" s="18">
        <v>149</v>
      </c>
      <c r="B191" s="19" t="s">
        <v>346</v>
      </c>
      <c r="C191" s="19" t="s">
        <v>347</v>
      </c>
      <c r="D191" s="19" t="s">
        <v>109</v>
      </c>
      <c r="E191" s="20">
        <v>15</v>
      </c>
      <c r="F191" s="20"/>
      <c r="G191" s="20">
        <f>ROUND(E191*F191,2)</f>
        <v>0</v>
      </c>
      <c r="H191" s="20">
        <v>6.7499999999999999E-3</v>
      </c>
    </row>
    <row r="192" spans="1:8" ht="24.6" customHeight="1">
      <c r="A192" s="21">
        <v>150</v>
      </c>
      <c r="B192" s="22" t="s">
        <v>348</v>
      </c>
      <c r="C192" s="22" t="s">
        <v>349</v>
      </c>
      <c r="D192" s="22" t="s">
        <v>109</v>
      </c>
      <c r="E192" s="23">
        <v>8</v>
      </c>
      <c r="F192" s="23"/>
      <c r="G192" s="23">
        <f>ROUND(E192*F192,2)</f>
        <v>0</v>
      </c>
      <c r="H192" s="23">
        <v>0</v>
      </c>
    </row>
    <row r="193" spans="1:8" ht="24" customHeight="1">
      <c r="A193" s="18">
        <v>151</v>
      </c>
      <c r="B193" s="22" t="s">
        <v>350</v>
      </c>
      <c r="C193" s="22" t="s">
        <v>351</v>
      </c>
      <c r="D193" s="22" t="s">
        <v>109</v>
      </c>
      <c r="E193" s="23">
        <v>6</v>
      </c>
      <c r="F193" s="23"/>
      <c r="G193" s="23">
        <f>ROUND(E193*F193,2)</f>
        <v>0</v>
      </c>
      <c r="H193" s="23">
        <v>0</v>
      </c>
    </row>
    <row r="194" spans="1:8" ht="24" customHeight="1">
      <c r="A194" s="21">
        <v>152</v>
      </c>
      <c r="B194" s="22" t="s">
        <v>352</v>
      </c>
      <c r="C194" s="22" t="s">
        <v>353</v>
      </c>
      <c r="D194" s="22" t="s">
        <v>109</v>
      </c>
      <c r="E194" s="23">
        <v>1</v>
      </c>
      <c r="F194" s="23"/>
      <c r="G194" s="23">
        <f>ROUND(E194*F194,2)</f>
        <v>0</v>
      </c>
      <c r="H194" s="23">
        <v>0</v>
      </c>
    </row>
    <row r="195" spans="1:8" ht="28.5" customHeight="1">
      <c r="A195" s="18">
        <v>153</v>
      </c>
      <c r="B195" s="19" t="s">
        <v>354</v>
      </c>
      <c r="C195" s="19" t="s">
        <v>355</v>
      </c>
      <c r="D195" s="19" t="s">
        <v>270</v>
      </c>
      <c r="E195" s="20">
        <v>0</v>
      </c>
      <c r="F195" s="20"/>
      <c r="G195" s="20">
        <f>ROUND(E195*F195,2)</f>
        <v>0</v>
      </c>
      <c r="H195" s="20">
        <v>0</v>
      </c>
    </row>
    <row r="196" spans="1:8" ht="24" customHeight="1">
      <c r="A196" s="15"/>
      <c r="B196" s="16" t="s">
        <v>36</v>
      </c>
      <c r="C196" s="16" t="s">
        <v>37</v>
      </c>
      <c r="D196" s="16"/>
      <c r="E196" s="17"/>
      <c r="F196" s="17"/>
      <c r="G196" s="38">
        <f>ROUND(SUM(G197:G214),2)</f>
        <v>0</v>
      </c>
      <c r="H196" s="17">
        <f>SUM(H197:H214)</f>
        <v>1.3005376</v>
      </c>
    </row>
    <row r="197" spans="1:8" ht="24.6" customHeight="1">
      <c r="A197" s="18">
        <v>154</v>
      </c>
      <c r="B197" s="19" t="s">
        <v>356</v>
      </c>
      <c r="C197" s="19" t="s">
        <v>357</v>
      </c>
      <c r="D197" s="19" t="s">
        <v>53</v>
      </c>
      <c r="E197" s="20">
        <v>11.8</v>
      </c>
      <c r="F197" s="20"/>
      <c r="G197" s="20">
        <f>ROUND(E197*F197,2)</f>
        <v>0</v>
      </c>
      <c r="H197" s="20">
        <v>0</v>
      </c>
    </row>
    <row r="198" spans="1:8" ht="34.5" customHeight="1">
      <c r="A198" s="21">
        <v>155</v>
      </c>
      <c r="B198" s="22" t="s">
        <v>358</v>
      </c>
      <c r="C198" s="22" t="s">
        <v>359</v>
      </c>
      <c r="D198" s="22" t="s">
        <v>53</v>
      </c>
      <c r="E198" s="41">
        <v>11.8</v>
      </c>
      <c r="F198" s="41"/>
      <c r="G198" s="41">
        <f t="shared" ref="G198:G210" si="10">ROUND(E198*F198,2)</f>
        <v>0</v>
      </c>
      <c r="H198" s="23">
        <v>0</v>
      </c>
    </row>
    <row r="199" spans="1:8" ht="24" customHeight="1">
      <c r="A199" s="18">
        <v>156</v>
      </c>
      <c r="B199" s="19" t="s">
        <v>360</v>
      </c>
      <c r="C199" s="19" t="s">
        <v>361</v>
      </c>
      <c r="D199" s="19" t="s">
        <v>100</v>
      </c>
      <c r="E199" s="20">
        <v>10.9</v>
      </c>
      <c r="F199" s="20"/>
      <c r="G199" s="20">
        <f t="shared" si="10"/>
        <v>0</v>
      </c>
      <c r="H199" s="20">
        <v>1.83696E-2</v>
      </c>
    </row>
    <row r="200" spans="1:8" ht="30.6" customHeight="1">
      <c r="A200" s="21">
        <v>157</v>
      </c>
      <c r="B200" s="22" t="s">
        <v>362</v>
      </c>
      <c r="C200" s="22" t="s">
        <v>363</v>
      </c>
      <c r="D200" s="22" t="s">
        <v>100</v>
      </c>
      <c r="E200" s="41">
        <v>10.9</v>
      </c>
      <c r="F200" s="41"/>
      <c r="G200" s="41">
        <f t="shared" si="10"/>
        <v>0</v>
      </c>
      <c r="H200" s="23">
        <v>8.5440000000000002E-2</v>
      </c>
    </row>
    <row r="201" spans="1:8" ht="24" customHeight="1">
      <c r="A201" s="18">
        <v>158</v>
      </c>
      <c r="B201" s="19" t="s">
        <v>364</v>
      </c>
      <c r="C201" s="19" t="s">
        <v>365</v>
      </c>
      <c r="D201" s="19" t="s">
        <v>100</v>
      </c>
      <c r="E201" s="20">
        <v>61.2</v>
      </c>
      <c r="F201" s="20"/>
      <c r="G201" s="20">
        <f t="shared" si="10"/>
        <v>0</v>
      </c>
      <c r="H201" s="20">
        <v>0.1139328</v>
      </c>
    </row>
    <row r="202" spans="1:8" ht="34.5" customHeight="1">
      <c r="A202" s="21">
        <v>159</v>
      </c>
      <c r="B202" s="22" t="s">
        <v>366</v>
      </c>
      <c r="C202" s="22" t="s">
        <v>367</v>
      </c>
      <c r="D202" s="22" t="s">
        <v>100</v>
      </c>
      <c r="E202" s="41">
        <v>61.2</v>
      </c>
      <c r="F202" s="41"/>
      <c r="G202" s="41">
        <f t="shared" si="10"/>
        <v>0</v>
      </c>
      <c r="H202" s="23">
        <v>0</v>
      </c>
    </row>
    <row r="203" spans="1:8" ht="34.5" customHeight="1">
      <c r="A203" s="18">
        <v>160</v>
      </c>
      <c r="B203" s="19" t="s">
        <v>368</v>
      </c>
      <c r="C203" s="19" t="s">
        <v>369</v>
      </c>
      <c r="D203" s="19" t="s">
        <v>100</v>
      </c>
      <c r="E203" s="20">
        <v>16.579999999999998</v>
      </c>
      <c r="F203" s="20"/>
      <c r="G203" s="20">
        <f t="shared" si="10"/>
        <v>0</v>
      </c>
      <c r="H203" s="20">
        <v>0</v>
      </c>
    </row>
    <row r="204" spans="1:8" ht="46.5" customHeight="1">
      <c r="A204" s="21">
        <v>161</v>
      </c>
      <c r="B204" s="22" t="s">
        <v>370</v>
      </c>
      <c r="C204" s="22" t="s">
        <v>371</v>
      </c>
      <c r="D204" s="22" t="s">
        <v>100</v>
      </c>
      <c r="E204" s="41">
        <v>16.579999999999998</v>
      </c>
      <c r="F204" s="41"/>
      <c r="G204" s="41">
        <f t="shared" si="10"/>
        <v>0</v>
      </c>
      <c r="H204" s="23">
        <v>0</v>
      </c>
    </row>
    <row r="205" spans="1:8" ht="25.9" customHeight="1">
      <c r="A205" s="18">
        <v>162</v>
      </c>
      <c r="B205" s="19" t="s">
        <v>372</v>
      </c>
      <c r="C205" s="19" t="s">
        <v>373</v>
      </c>
      <c r="D205" s="19" t="s">
        <v>100</v>
      </c>
      <c r="E205" s="20">
        <v>41.3</v>
      </c>
      <c r="F205" s="20"/>
      <c r="G205" s="20">
        <f t="shared" si="10"/>
        <v>0</v>
      </c>
      <c r="H205" s="20">
        <v>7.0795200000000003E-2</v>
      </c>
    </row>
    <row r="206" spans="1:8" ht="42.6" customHeight="1">
      <c r="A206" s="21">
        <v>163</v>
      </c>
      <c r="B206" s="22" t="s">
        <v>374</v>
      </c>
      <c r="C206" s="22" t="s">
        <v>375</v>
      </c>
      <c r="D206" s="22" t="s">
        <v>100</v>
      </c>
      <c r="E206" s="23">
        <v>10.5</v>
      </c>
      <c r="F206" s="23"/>
      <c r="G206" s="23">
        <f t="shared" si="10"/>
        <v>0</v>
      </c>
      <c r="H206" s="23">
        <v>0</v>
      </c>
    </row>
    <row r="207" spans="1:8" ht="43.15" customHeight="1">
      <c r="A207" s="18">
        <v>164</v>
      </c>
      <c r="B207" s="22" t="s">
        <v>376</v>
      </c>
      <c r="C207" s="22" t="s">
        <v>377</v>
      </c>
      <c r="D207" s="22" t="s">
        <v>100</v>
      </c>
      <c r="E207" s="23">
        <v>30.8</v>
      </c>
      <c r="F207" s="23"/>
      <c r="G207" s="23">
        <f t="shared" si="10"/>
        <v>0</v>
      </c>
      <c r="H207" s="23">
        <v>0</v>
      </c>
    </row>
    <row r="208" spans="1:8" ht="24" customHeight="1">
      <c r="A208" s="21">
        <v>165</v>
      </c>
      <c r="B208" s="19" t="s">
        <v>378</v>
      </c>
      <c r="C208" s="19" t="s">
        <v>379</v>
      </c>
      <c r="D208" s="19" t="s">
        <v>270</v>
      </c>
      <c r="E208" s="20">
        <v>0</v>
      </c>
      <c r="F208" s="20"/>
      <c r="G208" s="20">
        <f t="shared" si="10"/>
        <v>0</v>
      </c>
      <c r="H208" s="20">
        <v>0</v>
      </c>
    </row>
    <row r="209" spans="1:8" ht="22.9" customHeight="1">
      <c r="A209" s="18">
        <v>166</v>
      </c>
      <c r="B209" s="19" t="s">
        <v>422</v>
      </c>
      <c r="C209" s="19" t="s">
        <v>423</v>
      </c>
      <c r="D209" s="19" t="s">
        <v>109</v>
      </c>
      <c r="E209" s="20">
        <v>1</v>
      </c>
      <c r="F209" s="20"/>
      <c r="G209" s="20">
        <f t="shared" si="10"/>
        <v>0</v>
      </c>
      <c r="H209" s="20">
        <v>0</v>
      </c>
    </row>
    <row r="210" spans="1:8" ht="34.5" customHeight="1">
      <c r="A210" s="21">
        <v>167</v>
      </c>
      <c r="B210" s="22" t="s">
        <v>424</v>
      </c>
      <c r="C210" s="22" t="s">
        <v>425</v>
      </c>
      <c r="D210" s="22" t="s">
        <v>109</v>
      </c>
      <c r="E210" s="23">
        <v>1</v>
      </c>
      <c r="F210" s="23"/>
      <c r="G210" s="23">
        <f t="shared" si="10"/>
        <v>0</v>
      </c>
      <c r="H210" s="23">
        <v>1.2E-2</v>
      </c>
    </row>
    <row r="211" spans="1:8" ht="45" customHeight="1">
      <c r="A211" s="24"/>
      <c r="B211" s="25"/>
      <c r="C211" s="25" t="s">
        <v>426</v>
      </c>
      <c r="D211" s="25"/>
      <c r="E211" s="26"/>
      <c r="F211" s="26"/>
      <c r="G211" s="26"/>
      <c r="H211" s="26">
        <v>0</v>
      </c>
    </row>
    <row r="212" spans="1:8" ht="47.45" customHeight="1">
      <c r="A212" s="18">
        <v>168</v>
      </c>
      <c r="B212" s="19" t="s">
        <v>429</v>
      </c>
      <c r="C212" s="19" t="s">
        <v>467</v>
      </c>
      <c r="D212" s="19" t="s">
        <v>109</v>
      </c>
      <c r="E212" s="20">
        <v>1</v>
      </c>
      <c r="F212" s="20"/>
      <c r="G212" s="20">
        <f>ROUND(E212*F212,2)</f>
        <v>0</v>
      </c>
      <c r="H212" s="20">
        <v>0</v>
      </c>
    </row>
    <row r="213" spans="1:8" ht="23.45" customHeight="1">
      <c r="A213" s="18">
        <v>169</v>
      </c>
      <c r="B213" s="19" t="s">
        <v>430</v>
      </c>
      <c r="C213" s="19" t="s">
        <v>468</v>
      </c>
      <c r="D213" s="19" t="s">
        <v>431</v>
      </c>
      <c r="E213" s="20">
        <v>3528</v>
      </c>
      <c r="F213" s="20"/>
      <c r="G213" s="20">
        <f>ROUND(E213*F213,2)</f>
        <v>0</v>
      </c>
      <c r="H213" s="20">
        <v>1</v>
      </c>
    </row>
    <row r="214" spans="1:8" ht="13.15" customHeight="1">
      <c r="A214" s="21">
        <v>170</v>
      </c>
      <c r="B214" s="22" t="s">
        <v>427</v>
      </c>
      <c r="C214" s="22" t="s">
        <v>428</v>
      </c>
      <c r="D214" s="22" t="s">
        <v>109</v>
      </c>
      <c r="E214" s="23">
        <v>6</v>
      </c>
      <c r="F214" s="23"/>
      <c r="G214" s="23">
        <f>ROUND(E214*F214,2)</f>
        <v>0</v>
      </c>
      <c r="H214" s="23">
        <v>0</v>
      </c>
    </row>
    <row r="215" spans="1:8" ht="24" customHeight="1">
      <c r="A215" s="15"/>
      <c r="B215" s="16" t="s">
        <v>38</v>
      </c>
      <c r="C215" s="16" t="s">
        <v>39</v>
      </c>
      <c r="D215" s="16"/>
      <c r="E215" s="17"/>
      <c r="F215" s="17"/>
      <c r="G215" s="17">
        <f>ROUND(SUM(G216:G233),2)</f>
        <v>0</v>
      </c>
      <c r="H215" s="17">
        <f>SUM(H216:H233)</f>
        <v>11.291029439999999</v>
      </c>
    </row>
    <row r="216" spans="1:8" ht="31.9" customHeight="1">
      <c r="A216" s="18">
        <v>171</v>
      </c>
      <c r="B216" s="19" t="s">
        <v>432</v>
      </c>
      <c r="C216" s="19" t="s">
        <v>433</v>
      </c>
      <c r="D216" s="19" t="s">
        <v>109</v>
      </c>
      <c r="E216" s="20">
        <v>450</v>
      </c>
      <c r="F216" s="20"/>
      <c r="G216" s="20">
        <f>ROUND(E216*F216,2)</f>
        <v>0</v>
      </c>
      <c r="H216" s="20">
        <v>0.34199999999999997</v>
      </c>
    </row>
    <row r="217" spans="1:8" ht="24" customHeight="1">
      <c r="A217" s="21">
        <v>172</v>
      </c>
      <c r="B217" s="22" t="s">
        <v>434</v>
      </c>
      <c r="C217" s="22" t="s">
        <v>435</v>
      </c>
      <c r="D217" s="22" t="s">
        <v>53</v>
      </c>
      <c r="E217" s="23">
        <v>19.5</v>
      </c>
      <c r="F217" s="23"/>
      <c r="G217" s="20">
        <f t="shared" ref="G217:G233" si="11">ROUND(E217*F217,2)</f>
        <v>0</v>
      </c>
      <c r="H217" s="23">
        <v>0.30689999999999995</v>
      </c>
    </row>
    <row r="218" spans="1:8" ht="24" customHeight="1">
      <c r="A218" s="18">
        <v>173</v>
      </c>
      <c r="B218" s="19" t="s">
        <v>436</v>
      </c>
      <c r="C218" s="19" t="s">
        <v>437</v>
      </c>
      <c r="D218" s="19" t="s">
        <v>270</v>
      </c>
      <c r="E218" s="20">
        <v>0</v>
      </c>
      <c r="F218" s="20"/>
      <c r="G218" s="20">
        <f t="shared" si="11"/>
        <v>0</v>
      </c>
      <c r="H218" s="20">
        <v>0</v>
      </c>
    </row>
    <row r="219" spans="1:8" ht="14.45" customHeight="1">
      <c r="A219" s="21">
        <v>174</v>
      </c>
      <c r="B219" s="19" t="s">
        <v>380</v>
      </c>
      <c r="C219" s="19" t="s">
        <v>381</v>
      </c>
      <c r="D219" s="19" t="s">
        <v>100</v>
      </c>
      <c r="E219" s="20">
        <v>636</v>
      </c>
      <c r="F219" s="20"/>
      <c r="G219" s="20">
        <f t="shared" si="11"/>
        <v>0</v>
      </c>
      <c r="H219" s="20">
        <v>0</v>
      </c>
    </row>
    <row r="220" spans="1:8" ht="13.9" customHeight="1">
      <c r="A220" s="18">
        <v>175</v>
      </c>
      <c r="B220" s="19" t="s">
        <v>382</v>
      </c>
      <c r="C220" s="19" t="s">
        <v>383</v>
      </c>
      <c r="D220" s="19" t="s">
        <v>100</v>
      </c>
      <c r="E220" s="20">
        <v>309.01</v>
      </c>
      <c r="F220" s="20"/>
      <c r="G220" s="20">
        <f t="shared" si="11"/>
        <v>0</v>
      </c>
      <c r="H220" s="20">
        <v>0.769433904</v>
      </c>
    </row>
    <row r="221" spans="1:8" ht="22.9" customHeight="1">
      <c r="A221" s="21">
        <v>176</v>
      </c>
      <c r="B221" s="19" t="s">
        <v>384</v>
      </c>
      <c r="C221" s="19" t="s">
        <v>385</v>
      </c>
      <c r="D221" s="19" t="s">
        <v>100</v>
      </c>
      <c r="E221" s="20">
        <v>22.56</v>
      </c>
      <c r="F221" s="20"/>
      <c r="G221" s="20">
        <f t="shared" si="11"/>
        <v>0</v>
      </c>
      <c r="H221" s="20">
        <v>1.0152E-2</v>
      </c>
    </row>
    <row r="222" spans="1:8" ht="14.45" customHeight="1">
      <c r="A222" s="18">
        <v>177</v>
      </c>
      <c r="B222" s="22" t="s">
        <v>386</v>
      </c>
      <c r="C222" s="22" t="s">
        <v>387</v>
      </c>
      <c r="D222" s="22" t="s">
        <v>100</v>
      </c>
      <c r="E222" s="23">
        <v>348.13799999999998</v>
      </c>
      <c r="F222" s="23"/>
      <c r="G222" s="23">
        <f t="shared" si="11"/>
        <v>0</v>
      </c>
      <c r="H222" s="23">
        <v>0</v>
      </c>
    </row>
    <row r="223" spans="1:8" ht="24" customHeight="1">
      <c r="A223" s="21">
        <v>178</v>
      </c>
      <c r="B223" s="19" t="s">
        <v>388</v>
      </c>
      <c r="C223" s="19" t="s">
        <v>389</v>
      </c>
      <c r="D223" s="19" t="s">
        <v>53</v>
      </c>
      <c r="E223" s="20">
        <v>20.7</v>
      </c>
      <c r="F223" s="20"/>
      <c r="G223" s="20">
        <f t="shared" si="11"/>
        <v>0</v>
      </c>
      <c r="H223" s="20">
        <v>0</v>
      </c>
    </row>
    <row r="224" spans="1:8" ht="24" customHeight="1">
      <c r="A224" s="18">
        <v>179</v>
      </c>
      <c r="B224" s="22" t="s">
        <v>390</v>
      </c>
      <c r="C224" s="22" t="s">
        <v>391</v>
      </c>
      <c r="D224" s="22" t="s">
        <v>53</v>
      </c>
      <c r="E224" s="23">
        <v>22.302</v>
      </c>
      <c r="F224" s="23"/>
      <c r="G224" s="23">
        <f t="shared" si="11"/>
        <v>0</v>
      </c>
      <c r="H224" s="23">
        <v>0</v>
      </c>
    </row>
    <row r="225" spans="1:8" ht="15.6" customHeight="1">
      <c r="A225" s="21">
        <v>180</v>
      </c>
      <c r="B225" s="22" t="s">
        <v>392</v>
      </c>
      <c r="C225" s="22" t="s">
        <v>393</v>
      </c>
      <c r="D225" s="22" t="s">
        <v>109</v>
      </c>
      <c r="E225" s="23">
        <v>140</v>
      </c>
      <c r="F225" s="23"/>
      <c r="G225" s="23">
        <f t="shared" si="11"/>
        <v>0</v>
      </c>
      <c r="H225" s="23">
        <v>0</v>
      </c>
    </row>
    <row r="226" spans="1:8" ht="25.9" customHeight="1">
      <c r="A226" s="18">
        <v>181</v>
      </c>
      <c r="B226" s="19" t="s">
        <v>394</v>
      </c>
      <c r="C226" s="19" t="s">
        <v>395</v>
      </c>
      <c r="D226" s="19" t="s">
        <v>53</v>
      </c>
      <c r="E226" s="20">
        <v>352.33699999999999</v>
      </c>
      <c r="F226" s="20"/>
      <c r="G226" s="20">
        <f t="shared" si="11"/>
        <v>0</v>
      </c>
      <c r="H226" s="20">
        <v>1.1521413359999999</v>
      </c>
    </row>
    <row r="227" spans="1:8" ht="25.15" customHeight="1">
      <c r="A227" s="21">
        <v>182</v>
      </c>
      <c r="B227" s="22" t="s">
        <v>396</v>
      </c>
      <c r="C227" s="22" t="s">
        <v>397</v>
      </c>
      <c r="D227" s="22" t="s">
        <v>53</v>
      </c>
      <c r="E227" s="23">
        <v>362.90600000000001</v>
      </c>
      <c r="F227" s="23"/>
      <c r="G227" s="23">
        <f t="shared" si="11"/>
        <v>0</v>
      </c>
      <c r="H227" s="23">
        <v>7.2581280000000001</v>
      </c>
    </row>
    <row r="228" spans="1:8" ht="24" customHeight="1">
      <c r="A228" s="18">
        <v>183</v>
      </c>
      <c r="B228" s="19" t="s">
        <v>398</v>
      </c>
      <c r="C228" s="19" t="s">
        <v>399</v>
      </c>
      <c r="D228" s="19" t="s">
        <v>100</v>
      </c>
      <c r="E228" s="20">
        <v>162</v>
      </c>
      <c r="F228" s="20"/>
      <c r="G228" s="20">
        <f t="shared" si="11"/>
        <v>0</v>
      </c>
      <c r="H228" s="20">
        <v>0</v>
      </c>
    </row>
    <row r="229" spans="1:8" ht="24.6" customHeight="1">
      <c r="A229" s="21">
        <v>184</v>
      </c>
      <c r="B229" s="19" t="s">
        <v>398</v>
      </c>
      <c r="C229" s="19" t="s">
        <v>400</v>
      </c>
      <c r="D229" s="19" t="s">
        <v>100</v>
      </c>
      <c r="E229" s="20">
        <v>162</v>
      </c>
      <c r="F229" s="20"/>
      <c r="G229" s="20">
        <f t="shared" si="11"/>
        <v>0</v>
      </c>
      <c r="H229" s="20">
        <v>0</v>
      </c>
    </row>
    <row r="230" spans="1:8" ht="24" customHeight="1">
      <c r="A230" s="18">
        <v>185</v>
      </c>
      <c r="B230" s="22" t="s">
        <v>401</v>
      </c>
      <c r="C230" s="22" t="s">
        <v>402</v>
      </c>
      <c r="D230" s="22" t="s">
        <v>53</v>
      </c>
      <c r="E230" s="23">
        <v>93.1</v>
      </c>
      <c r="F230" s="23"/>
      <c r="G230" s="23">
        <f t="shared" si="11"/>
        <v>0</v>
      </c>
      <c r="H230" s="23">
        <v>1.1246400000000001</v>
      </c>
    </row>
    <row r="231" spans="1:8" ht="24" customHeight="1">
      <c r="A231" s="21">
        <v>186</v>
      </c>
      <c r="B231" s="19" t="s">
        <v>403</v>
      </c>
      <c r="C231" s="19" t="s">
        <v>404</v>
      </c>
      <c r="D231" s="19" t="s">
        <v>270</v>
      </c>
      <c r="E231" s="20">
        <v>0</v>
      </c>
      <c r="F231" s="20"/>
      <c r="G231" s="20">
        <f t="shared" si="11"/>
        <v>0</v>
      </c>
      <c r="H231" s="20">
        <v>0</v>
      </c>
    </row>
    <row r="232" spans="1:8" ht="19.899999999999999" customHeight="1">
      <c r="A232" s="18">
        <v>187</v>
      </c>
      <c r="B232" s="19" t="s">
        <v>405</v>
      </c>
      <c r="C232" s="19" t="s">
        <v>406</v>
      </c>
      <c r="D232" s="19" t="s">
        <v>100</v>
      </c>
      <c r="E232" s="20">
        <v>14.94</v>
      </c>
      <c r="F232" s="20"/>
      <c r="G232" s="20">
        <f t="shared" si="11"/>
        <v>0</v>
      </c>
      <c r="H232" s="20">
        <v>0.2081142</v>
      </c>
    </row>
    <row r="233" spans="1:8" ht="24" customHeight="1">
      <c r="A233" s="21">
        <v>188</v>
      </c>
      <c r="B233" s="22" t="s">
        <v>407</v>
      </c>
      <c r="C233" s="22" t="s">
        <v>408</v>
      </c>
      <c r="D233" s="22" t="s">
        <v>100</v>
      </c>
      <c r="E233" s="23">
        <v>14.94</v>
      </c>
      <c r="F233" s="23"/>
      <c r="G233" s="23">
        <f t="shared" si="11"/>
        <v>0</v>
      </c>
      <c r="H233" s="23">
        <v>0.11951999999999999</v>
      </c>
    </row>
    <row r="234" spans="1:8" ht="28.5" customHeight="1">
      <c r="A234" s="15"/>
      <c r="B234" s="16" t="s">
        <v>40</v>
      </c>
      <c r="C234" s="16" t="s">
        <v>41</v>
      </c>
      <c r="D234" s="16"/>
      <c r="E234" s="17"/>
      <c r="F234" s="17"/>
      <c r="G234" s="43">
        <f>ROUND(SUM(G235:G240),2)</f>
        <v>0</v>
      </c>
      <c r="H234" s="17">
        <f>SUM(H235:H240)</f>
        <v>2.7030530399999995</v>
      </c>
    </row>
    <row r="235" spans="1:8" ht="13.5" customHeight="1">
      <c r="A235" s="18">
        <v>189</v>
      </c>
      <c r="B235" s="19" t="s">
        <v>380</v>
      </c>
      <c r="C235" s="19" t="s">
        <v>381</v>
      </c>
      <c r="D235" s="19" t="s">
        <v>100</v>
      </c>
      <c r="E235" s="20">
        <v>60</v>
      </c>
      <c r="F235" s="20"/>
      <c r="G235" s="20">
        <f t="shared" ref="G235:G240" si="12">ROUND(E235*F235,2)</f>
        <v>0</v>
      </c>
      <c r="H235" s="20">
        <v>0</v>
      </c>
    </row>
    <row r="236" spans="1:8" ht="24" customHeight="1">
      <c r="A236" s="18">
        <v>190</v>
      </c>
      <c r="B236" s="19" t="s">
        <v>409</v>
      </c>
      <c r="C236" s="19" t="s">
        <v>410</v>
      </c>
      <c r="D236" s="19" t="s">
        <v>53</v>
      </c>
      <c r="E236" s="20">
        <v>205.066</v>
      </c>
      <c r="F236" s="20"/>
      <c r="G236" s="20">
        <f t="shared" si="12"/>
        <v>0</v>
      </c>
      <c r="H236" s="20">
        <v>0.42446663999999995</v>
      </c>
    </row>
    <row r="237" spans="1:8" ht="23.45" customHeight="1">
      <c r="A237" s="18">
        <v>191</v>
      </c>
      <c r="B237" s="22" t="s">
        <v>411</v>
      </c>
      <c r="C237" s="22" t="s">
        <v>412</v>
      </c>
      <c r="D237" s="22" t="s">
        <v>53</v>
      </c>
      <c r="E237" s="23">
        <v>208.21799999999999</v>
      </c>
      <c r="F237" s="23"/>
      <c r="G237" s="23">
        <f t="shared" si="12"/>
        <v>0</v>
      </c>
      <c r="H237" s="23">
        <v>2.2725863999999998</v>
      </c>
    </row>
    <row r="238" spans="1:8" ht="13.5" customHeight="1">
      <c r="A238" s="18">
        <v>192</v>
      </c>
      <c r="B238" s="19" t="s">
        <v>413</v>
      </c>
      <c r="C238" s="19" t="s">
        <v>414</v>
      </c>
      <c r="D238" s="19" t="s">
        <v>100</v>
      </c>
      <c r="E238" s="20">
        <v>12</v>
      </c>
      <c r="F238" s="20"/>
      <c r="G238" s="20">
        <f t="shared" si="12"/>
        <v>0</v>
      </c>
      <c r="H238" s="20">
        <v>6.0000000000000001E-3</v>
      </c>
    </row>
    <row r="239" spans="1:8" ht="18.600000000000001" customHeight="1">
      <c r="A239" s="18">
        <v>193</v>
      </c>
      <c r="B239" s="22" t="s">
        <v>415</v>
      </c>
      <c r="C239" s="22" t="s">
        <v>416</v>
      </c>
      <c r="D239" s="22" t="s">
        <v>100</v>
      </c>
      <c r="E239" s="23">
        <v>14.4</v>
      </c>
      <c r="F239" s="23"/>
      <c r="G239" s="23">
        <f t="shared" si="12"/>
        <v>0</v>
      </c>
      <c r="H239" s="23">
        <v>0</v>
      </c>
    </row>
    <row r="240" spans="1:8" ht="24" customHeight="1">
      <c r="A240" s="18">
        <v>194</v>
      </c>
      <c r="B240" s="19" t="s">
        <v>417</v>
      </c>
      <c r="C240" s="19" t="s">
        <v>418</v>
      </c>
      <c r="D240" s="19" t="s">
        <v>270</v>
      </c>
      <c r="E240" s="20">
        <v>0</v>
      </c>
      <c r="F240" s="20"/>
      <c r="G240" s="20">
        <f t="shared" si="12"/>
        <v>0</v>
      </c>
      <c r="H240" s="20">
        <v>0</v>
      </c>
    </row>
    <row r="241" spans="1:256" ht="24" customHeight="1">
      <c r="A241" s="15"/>
      <c r="B241" s="16">
        <v>783</v>
      </c>
      <c r="C241" s="16" t="s">
        <v>439</v>
      </c>
      <c r="D241" s="16"/>
      <c r="E241" s="17"/>
      <c r="F241" s="17"/>
      <c r="G241" s="43">
        <f>ROUND(SUM(G242:G243),2)</f>
        <v>0</v>
      </c>
      <c r="H241" s="17">
        <f>SUM(H242:H243)</f>
        <v>0.64604123999999996</v>
      </c>
    </row>
    <row r="242" spans="1:256" ht="24" customHeight="1">
      <c r="A242" s="18">
        <v>195</v>
      </c>
      <c r="B242" s="19" t="s">
        <v>419</v>
      </c>
      <c r="C242" s="19" t="s">
        <v>440</v>
      </c>
      <c r="D242" s="19" t="s">
        <v>53</v>
      </c>
      <c r="E242" s="20">
        <v>581.59040000000005</v>
      </c>
      <c r="F242" s="20"/>
      <c r="G242" s="20">
        <f>ROUND(F242*E242,2)</f>
        <v>0</v>
      </c>
      <c r="H242" s="20">
        <v>0.20407919999999999</v>
      </c>
    </row>
    <row r="243" spans="1:256" ht="24" customHeight="1">
      <c r="A243" s="18">
        <v>196</v>
      </c>
      <c r="B243" s="19" t="s">
        <v>419</v>
      </c>
      <c r="C243" s="19" t="s">
        <v>441</v>
      </c>
      <c r="D243" s="19" t="s">
        <v>53</v>
      </c>
      <c r="E243" s="20">
        <v>412.84199999999998</v>
      </c>
      <c r="F243" s="20"/>
      <c r="G243" s="20">
        <f>ROUND(F243*E243,2)</f>
        <v>0</v>
      </c>
      <c r="H243" s="20">
        <v>0.44196204</v>
      </c>
    </row>
    <row r="244" spans="1:256" ht="28.5" customHeight="1">
      <c r="A244" s="15"/>
      <c r="B244" s="16" t="s">
        <v>42</v>
      </c>
      <c r="C244" s="16" t="s">
        <v>43</v>
      </c>
      <c r="D244" s="16"/>
      <c r="E244" s="17"/>
      <c r="F244" s="17"/>
      <c r="G244" s="43">
        <f>ROUND(SUM(G245:G246),2)</f>
        <v>0</v>
      </c>
      <c r="H244" s="17">
        <f>SUM(H245:H246)</f>
        <v>0.64604123999999996</v>
      </c>
      <c r="K244" s="36"/>
      <c r="L244" s="36"/>
      <c r="M244" s="37"/>
      <c r="N244" s="37"/>
      <c r="O244" s="37"/>
      <c r="P244" s="37"/>
      <c r="Q244" s="35"/>
      <c r="R244" s="36"/>
      <c r="S244" s="36"/>
      <c r="T244" s="36"/>
      <c r="U244" s="37"/>
      <c r="V244" s="37"/>
      <c r="W244" s="37"/>
      <c r="X244" s="37"/>
      <c r="Y244" s="35"/>
      <c r="Z244" s="36"/>
      <c r="AA244" s="36"/>
      <c r="AB244" s="36"/>
      <c r="AC244" s="37"/>
      <c r="AD244" s="37"/>
      <c r="AE244" s="37"/>
      <c r="AF244" s="37"/>
      <c r="AG244" s="35"/>
      <c r="AH244" s="36"/>
      <c r="AI244" s="36"/>
      <c r="AJ244" s="36"/>
      <c r="AK244" s="37"/>
      <c r="AL244" s="37"/>
      <c r="AM244" s="37"/>
      <c r="AN244" s="37"/>
      <c r="AO244" s="35"/>
      <c r="AP244" s="36"/>
      <c r="AQ244" s="36"/>
      <c r="AR244" s="36"/>
      <c r="AS244" s="37"/>
      <c r="AT244" s="37"/>
      <c r="AU244" s="37"/>
      <c r="AV244" s="37"/>
      <c r="AW244" s="35"/>
      <c r="AX244" s="36"/>
      <c r="AY244" s="36"/>
      <c r="AZ244" s="36"/>
      <c r="BA244" s="37"/>
      <c r="BB244" s="37"/>
      <c r="BC244" s="37"/>
      <c r="BD244" s="37"/>
      <c r="BE244" s="35"/>
      <c r="BF244" s="36"/>
      <c r="BG244" s="36"/>
      <c r="BH244" s="36"/>
      <c r="BI244" s="37"/>
      <c r="BJ244" s="37"/>
      <c r="BK244" s="37"/>
      <c r="BL244" s="37"/>
      <c r="BM244" s="35"/>
      <c r="BN244" s="36"/>
      <c r="BO244" s="36"/>
      <c r="BP244" s="36"/>
      <c r="BQ244" s="37"/>
      <c r="BR244" s="37"/>
      <c r="BS244" s="37"/>
      <c r="BT244" s="37"/>
      <c r="BU244" s="35"/>
      <c r="BV244" s="36"/>
      <c r="BW244" s="36"/>
      <c r="BX244" s="36"/>
      <c r="BY244" s="37"/>
      <c r="BZ244" s="37"/>
      <c r="CA244" s="37"/>
      <c r="CB244" s="37"/>
      <c r="CC244" s="35"/>
      <c r="CD244" s="36"/>
      <c r="CE244" s="36"/>
      <c r="CF244" s="36"/>
      <c r="CG244" s="37"/>
      <c r="CH244" s="37"/>
      <c r="CI244" s="37"/>
      <c r="CJ244" s="37"/>
      <c r="CK244" s="35"/>
      <c r="CL244" s="36"/>
      <c r="CM244" s="36"/>
      <c r="CN244" s="36"/>
      <c r="CO244" s="37"/>
      <c r="CP244" s="37"/>
      <c r="CQ244" s="37"/>
      <c r="CR244" s="37"/>
      <c r="CS244" s="35"/>
      <c r="CT244" s="36"/>
      <c r="CU244" s="36"/>
      <c r="CV244" s="36"/>
      <c r="CW244" s="37"/>
      <c r="CX244" s="37"/>
      <c r="CY244" s="37"/>
      <c r="CZ244" s="37"/>
      <c r="DA244" s="35"/>
      <c r="DB244" s="36"/>
      <c r="DC244" s="36"/>
      <c r="DD244" s="36"/>
      <c r="DE244" s="37"/>
      <c r="DF244" s="37"/>
      <c r="DG244" s="37"/>
      <c r="DH244" s="37"/>
      <c r="DI244" s="35"/>
      <c r="DJ244" s="36"/>
      <c r="DK244" s="36"/>
      <c r="DL244" s="36"/>
      <c r="DM244" s="37"/>
      <c r="DN244" s="37"/>
      <c r="DO244" s="37"/>
      <c r="DP244" s="37"/>
      <c r="DQ244" s="35"/>
      <c r="DR244" s="36"/>
      <c r="DS244" s="36"/>
      <c r="DT244" s="36"/>
      <c r="DU244" s="37"/>
      <c r="DV244" s="37"/>
      <c r="DW244" s="37"/>
      <c r="DX244" s="37"/>
      <c r="DY244" s="35"/>
      <c r="DZ244" s="36"/>
      <c r="EA244" s="36"/>
      <c r="EB244" s="36"/>
      <c r="EC244" s="37"/>
      <c r="ED244" s="37"/>
      <c r="EE244" s="37"/>
      <c r="EF244" s="37"/>
      <c r="EG244" s="35"/>
      <c r="EH244" s="36"/>
      <c r="EI244" s="36"/>
      <c r="EJ244" s="36"/>
      <c r="EK244" s="37"/>
      <c r="EL244" s="37"/>
      <c r="EM244" s="37"/>
      <c r="EN244" s="37"/>
      <c r="EO244" s="35"/>
      <c r="EP244" s="36"/>
      <c r="EQ244" s="36"/>
      <c r="ER244" s="36"/>
      <c r="ES244" s="37"/>
      <c r="ET244" s="37"/>
      <c r="EU244" s="37"/>
      <c r="EV244" s="37"/>
      <c r="EW244" s="35"/>
      <c r="EX244" s="36"/>
      <c r="EY244" s="36"/>
      <c r="EZ244" s="36"/>
      <c r="FA244" s="37"/>
      <c r="FB244" s="37"/>
      <c r="FC244" s="37"/>
      <c r="FD244" s="37"/>
      <c r="FE244" s="35"/>
      <c r="FF244" s="36"/>
      <c r="FG244" s="36"/>
      <c r="FH244" s="36"/>
      <c r="FI244" s="37"/>
      <c r="FJ244" s="37"/>
      <c r="FK244" s="37"/>
      <c r="FL244" s="37"/>
      <c r="FM244" s="35"/>
      <c r="FN244" s="36"/>
      <c r="FO244" s="36"/>
      <c r="FP244" s="36"/>
      <c r="FQ244" s="37"/>
      <c r="FR244" s="37"/>
      <c r="FS244" s="37"/>
      <c r="FT244" s="37"/>
      <c r="FU244" s="35"/>
      <c r="FV244" s="36"/>
      <c r="FW244" s="36"/>
      <c r="FX244" s="36"/>
      <c r="FY244" s="37"/>
      <c r="FZ244" s="37"/>
      <c r="GA244" s="37"/>
      <c r="GB244" s="37"/>
      <c r="GC244" s="35"/>
      <c r="GD244" s="36"/>
      <c r="GE244" s="36"/>
      <c r="GF244" s="36"/>
      <c r="GG244" s="37"/>
      <c r="GH244" s="37"/>
      <c r="GI244" s="37"/>
      <c r="GJ244" s="37"/>
      <c r="GK244" s="35"/>
      <c r="GL244" s="36"/>
      <c r="GM244" s="36"/>
      <c r="GN244" s="36"/>
      <c r="GO244" s="37"/>
      <c r="GP244" s="37"/>
      <c r="GQ244" s="37"/>
      <c r="GR244" s="37"/>
      <c r="GS244" s="35"/>
      <c r="GT244" s="36"/>
      <c r="GU244" s="36"/>
      <c r="GV244" s="36"/>
      <c r="GW244" s="37"/>
      <c r="GX244" s="37"/>
      <c r="GY244" s="37"/>
      <c r="GZ244" s="37"/>
      <c r="HA244" s="35"/>
      <c r="HB244" s="36"/>
      <c r="HC244" s="36"/>
      <c r="HD244" s="36"/>
      <c r="HE244" s="37"/>
      <c r="HF244" s="37"/>
      <c r="HG244" s="37"/>
      <c r="HH244" s="37"/>
      <c r="HI244" s="35"/>
      <c r="HJ244" s="36"/>
      <c r="HK244" s="36"/>
      <c r="HL244" s="36"/>
      <c r="HM244" s="37"/>
      <c r="HN244" s="37"/>
      <c r="HO244" s="37"/>
      <c r="HP244" s="37"/>
      <c r="HQ244" s="35"/>
      <c r="HR244" s="36"/>
      <c r="HS244" s="36"/>
      <c r="HT244" s="36"/>
      <c r="HU244" s="37"/>
      <c r="HV244" s="37"/>
      <c r="HW244" s="37"/>
      <c r="HX244" s="37"/>
      <c r="HY244" s="35"/>
      <c r="HZ244" s="36"/>
      <c r="IA244" s="36"/>
      <c r="IB244" s="36"/>
      <c r="IC244" s="37"/>
      <c r="ID244" s="37"/>
      <c r="IE244" s="37"/>
      <c r="IF244" s="37"/>
      <c r="IG244" s="35"/>
      <c r="IH244" s="36"/>
      <c r="II244" s="36"/>
      <c r="IJ244" s="36"/>
      <c r="IK244" s="37"/>
      <c r="IL244" s="37"/>
      <c r="IM244" s="37"/>
      <c r="IN244" s="37"/>
      <c r="IO244" s="35"/>
      <c r="IP244" s="36"/>
      <c r="IQ244" s="36"/>
      <c r="IR244" s="36"/>
      <c r="IS244" s="37"/>
      <c r="IT244" s="37"/>
      <c r="IU244" s="37"/>
      <c r="IV244" s="37"/>
    </row>
    <row r="245" spans="1:256" ht="26.45" customHeight="1">
      <c r="A245" s="18">
        <v>197</v>
      </c>
      <c r="B245" s="19" t="s">
        <v>419</v>
      </c>
      <c r="C245" s="19" t="s">
        <v>420</v>
      </c>
      <c r="D245" s="19" t="s">
        <v>53</v>
      </c>
      <c r="E245" s="20">
        <v>1656.5119999999999</v>
      </c>
      <c r="F245" s="20"/>
      <c r="G245" s="20">
        <f>ROUND(F245*E245,2)</f>
        <v>0</v>
      </c>
      <c r="H245" s="20">
        <v>0.20407919999999999</v>
      </c>
    </row>
    <row r="246" spans="1:256" ht="26.45" customHeight="1">
      <c r="A246" s="18">
        <v>198</v>
      </c>
      <c r="B246" s="19" t="s">
        <v>419</v>
      </c>
      <c r="C246" s="19" t="s">
        <v>421</v>
      </c>
      <c r="D246" s="19" t="s">
        <v>53</v>
      </c>
      <c r="E246" s="20">
        <v>1712.8420000000001</v>
      </c>
      <c r="F246" s="20"/>
      <c r="G246" s="20">
        <f>ROUND(F246*E246,2)</f>
        <v>0</v>
      </c>
      <c r="H246" s="20">
        <v>0.44196204</v>
      </c>
    </row>
    <row r="247" spans="1:256" ht="24" customHeight="1">
      <c r="A247" s="27"/>
      <c r="B247" s="28"/>
      <c r="C247" s="28" t="s">
        <v>44</v>
      </c>
      <c r="D247" s="28"/>
      <c r="E247" s="29"/>
      <c r="F247" s="29"/>
      <c r="G247" s="29">
        <f>G13+G99</f>
        <v>0</v>
      </c>
      <c r="H247" s="29">
        <f>SUM(H99,H13)</f>
        <v>764.88266901999987</v>
      </c>
    </row>
    <row r="248" spans="1:256" ht="13.5" customHeight="1"/>
    <row r="249" spans="1:256" ht="22.15" customHeight="1"/>
    <row r="250" spans="1:256" ht="24" customHeight="1"/>
    <row r="251" spans="1:256" ht="13.5" customHeight="1"/>
    <row r="252" spans="1:256" ht="24" customHeight="1"/>
    <row r="253" spans="1:256" ht="24" customHeight="1"/>
    <row r="254" spans="1:256" ht="24" customHeight="1"/>
    <row r="255" spans="1:256" ht="24" customHeight="1"/>
    <row r="256" spans="1:256" ht="24" customHeight="1"/>
    <row r="257" ht="24" customHeight="1"/>
    <row r="258" ht="24" customHeight="1"/>
    <row r="259" ht="24" customHeight="1"/>
    <row r="260" ht="28.5" customHeight="1"/>
    <row r="261" ht="13.5" customHeight="1"/>
    <row r="262" ht="24" customHeight="1"/>
    <row r="263" ht="24" customHeight="1"/>
    <row r="264" ht="13.5" customHeight="1"/>
    <row r="265" ht="13.5" customHeight="1"/>
    <row r="266" ht="24" customHeight="1"/>
    <row r="267" ht="28.5" customHeight="1"/>
    <row r="268" ht="24" customHeight="1"/>
    <row r="269" ht="24" customHeight="1"/>
    <row r="270" ht="30.75" customHeight="1"/>
  </sheetData>
  <mergeCells count="3">
    <mergeCell ref="A1:H1"/>
    <mergeCell ref="A8:C8"/>
    <mergeCell ref="E7:G7"/>
  </mergeCells>
  <pageMargins left="0.39370079040527345" right="0.39370079040527345" top="0.7874015808105469" bottom="0.7874015808105469" header="0" footer="0"/>
  <pageSetup paperSize="9" scale="96" fitToHeight="100" orientation="portrait" blackAndWhite="1" horizontalDpi="0" verticalDpi="0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Rozpočet</vt:lpstr>
      <vt:lpstr>Rozpočet!Print_Titles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Calisto</cp:lastModifiedBy>
  <dcterms:created xsi:type="dcterms:W3CDTF">2020-02-05T21:48:43Z</dcterms:created>
  <dcterms:modified xsi:type="dcterms:W3CDTF">2021-03-25T11:31:01Z</dcterms:modified>
</cp:coreProperties>
</file>