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\VO-ŤČ\OZ Horehronie\DNS- OZ Beňuš 2021-2024\Výzva20- LS Beňuš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ponuka'!$A$1:$P$38</definedName>
  </definedNames>
  <calcPr calcId="162913"/>
</workbook>
</file>

<file path=xl/calcChain.xml><?xml version="1.0" encoding="utf-8"?>
<calcChain xmlns="http://schemas.openxmlformats.org/spreadsheetml/2006/main">
  <c r="P13" i="1" l="1"/>
  <c r="P11" i="1"/>
  <c r="P12" i="1"/>
  <c r="P14" i="1"/>
  <c r="P15" i="1"/>
  <c r="P16" i="1"/>
  <c r="P17" i="1"/>
  <c r="P19" i="1" l="1"/>
  <c r="P20" i="1"/>
  <c r="P21" i="1"/>
  <c r="P10" i="1"/>
  <c r="P18" i="1" l="1"/>
  <c r="H22" i="1" l="1"/>
  <c r="Q21" i="1" l="1"/>
  <c r="Q20" i="1"/>
  <c r="Q19" i="1"/>
  <c r="Q18" i="1"/>
  <c r="Q10" i="1"/>
  <c r="M23" i="1" l="1"/>
  <c r="P23" i="1" l="1"/>
  <c r="P25" i="1" s="1"/>
  <c r="Q23" i="1" l="1"/>
  <c r="P24" i="1"/>
</calcChain>
</file>

<file path=xl/sharedStrings.xml><?xml version="1.0" encoding="utf-8"?>
<sst xmlns="http://schemas.openxmlformats.org/spreadsheetml/2006/main" count="146" uniqueCount="100">
  <si>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</si>
  <si>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</si>
  <si>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</si>
  <si>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</si>
  <si>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</si>
  <si>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</si>
  <si>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</si>
  <si>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</si>
  <si>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</si>
  <si>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</si>
  <si>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</si>
  <si>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</si>
  <si>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</si>
  <si>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</si>
  <si>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</si>
  <si>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</si>
  <si>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</si>
  <si>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</si>
  <si>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</si>
  <si>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</si>
  <si>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</si>
  <si>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</si>
  <si>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</si>
  <si>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</si>
  <si>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</si>
  <si>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</si>
  <si>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</si>
  <si>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</si>
  <si>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</si>
  <si>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</si>
  <si>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</si>
  <si>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</si>
  <si>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</si>
  <si>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</si>
  <si>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</si>
  <si>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</si>
  <si>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</si>
  <si>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</si>
  <si>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</si>
  <si>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</si>
  <si>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</si>
  <si>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</si>
  <si>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</si>
  <si>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</si>
  <si>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</si>
  <si>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</si>
  <si>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</si>
  <si>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</si>
  <si>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</si>
  <si>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</si>
  <si>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</si>
  <si>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</si>
  <si>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</si>
  <si>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</si>
  <si>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</si>
  <si>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</si>
  <si>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</si>
  <si>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</si>
  <si>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</si>
  <si>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</si>
  <si>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</si>
  <si>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</si>
  <si>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</si>
  <si>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</si>
  <si>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</si>
  <si>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</si>
  <si>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</si>
  <si>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</si>
  <si>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Názov predmetu zákazky:</t>
  </si>
  <si>
    <t>Lesnícke služby v ťažbovom procese na OZ Beňuš na roky 2021-2024</t>
  </si>
  <si>
    <t>Objednávateľ:</t>
  </si>
  <si>
    <t>Lesy SR š.p. organizačná zložka OZ Horehronie</t>
  </si>
  <si>
    <t>Zmluva č.</t>
  </si>
  <si>
    <r>
      <t xml:space="preserve">Cena bez DPH (ponuka dodávateľa uviesť na dve desatiiné miesta)  v            </t>
    </r>
    <r>
      <rPr>
        <b/>
        <sz val="11"/>
        <rFont val="Arial"/>
        <family val="2"/>
        <charset val="238"/>
      </rPr>
      <t>€ /m³</t>
    </r>
  </si>
  <si>
    <t>Názov čiastkovej zákazky- výzvy:</t>
  </si>
  <si>
    <t>Ťažbová činnosť na OZ Horehronie, LS Beňuš - výzva č. 20- 14/9</t>
  </si>
  <si>
    <t>Tajch</t>
  </si>
  <si>
    <t>304C0</t>
  </si>
  <si>
    <t>308-1</t>
  </si>
  <si>
    <t>309-1</t>
  </si>
  <si>
    <t>312-1</t>
  </si>
  <si>
    <t>311A1</t>
  </si>
  <si>
    <t>311B0</t>
  </si>
  <si>
    <t>316-1</t>
  </si>
  <si>
    <t>317-1</t>
  </si>
  <si>
    <t>346-0</t>
  </si>
  <si>
    <t>Kyslá</t>
  </si>
  <si>
    <t>296B0</t>
  </si>
  <si>
    <t>300A0</t>
  </si>
  <si>
    <t>1.2.4 a 6,7</t>
  </si>
  <si>
    <t>1,2,4 a,6,7</t>
  </si>
  <si>
    <t>1,2,4b,4 a,6,7</t>
  </si>
  <si>
    <t>1,08/0,41</t>
  </si>
  <si>
    <t>2,10/1,48</t>
  </si>
  <si>
    <t>140/100</t>
  </si>
  <si>
    <t>2,40/1,50</t>
  </si>
  <si>
    <t>2,24/1,12</t>
  </si>
  <si>
    <t>1,85/0,21</t>
  </si>
  <si>
    <t>70/120</t>
  </si>
  <si>
    <t>1,99/1,52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</si>
</sst>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1" fillId="0" borderId="0" xfId="0" applyFont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/>
    <xf numFmtId="0" fontId="10" fillId="2" borderId="0" xfId="0" applyFont="1" applyFill="1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8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horizontal="center" vertical="center"/>
    </xf>
    <xf numFmtId="4" fontId="5" fillId="2" borderId="15" xfId="0" applyNumberFormat="1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3" fontId="8" fillId="2" borderId="24" xfId="0" applyNumberFormat="1" applyFont="1" applyFill="1" applyBorder="1" applyAlignment="1" applyProtection="1">
      <alignment horizontal="right" vertical="center"/>
    </xf>
    <xf numFmtId="0" fontId="8" fillId="2" borderId="24" xfId="0" applyFont="1" applyFill="1" applyBorder="1" applyAlignment="1" applyProtection="1">
      <alignment horizontal="center" vertical="center"/>
    </xf>
    <xf numFmtId="4" fontId="5" fillId="2" borderId="26" xfId="0" applyNumberFormat="1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vertical="center"/>
    </xf>
    <xf numFmtId="4" fontId="5" fillId="2" borderId="12" xfId="0" applyNumberFormat="1" applyFont="1" applyFill="1" applyBorder="1" applyAlignment="1" applyProtection="1">
      <alignment horizontal="center" vertical="center"/>
    </xf>
    <xf numFmtId="4" fontId="5" fillId="2" borderId="25" xfId="0" applyNumberFormat="1" applyFont="1" applyFill="1" applyBorder="1" applyAlignment="1" applyProtection="1">
      <alignment horizontal="center" vertical="center"/>
      <protection locked="0"/>
    </xf>
    <xf numFmtId="4" fontId="5" fillId="2" borderId="17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5" fillId="2" borderId="14" xfId="0" applyNumberFormat="1" applyFont="1" applyFill="1" applyBorder="1" applyAlignment="1" applyProtection="1">
      <alignment horizontal="center" vertical="center"/>
      <protection locked="0"/>
    </xf>
    <xf numFmtId="4" fontId="5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Protection="1"/>
    <xf numFmtId="0" fontId="0" fillId="2" borderId="23" xfId="0" applyFill="1" applyBorder="1" applyProtection="1"/>
    <xf numFmtId="2" fontId="5" fillId="2" borderId="15" xfId="0" applyNumberFormat="1" applyFont="1" applyFill="1" applyBorder="1" applyAlignment="1" applyProtection="1">
      <alignment horizontal="center" vertical="center"/>
    </xf>
    <xf numFmtId="2" fontId="5" fillId="2" borderId="21" xfId="0" applyNumberFormat="1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2" borderId="0" xfId="0" applyFont="1" applyFill="1" applyBorder="1" applyAlignment="1" applyProtection="1">
      <alignment horizontal="left" vertical="center"/>
    </xf>
    <xf numFmtId="14" fontId="5" fillId="2" borderId="33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 wrapText="1"/>
    </xf>
    <xf numFmtId="3" fontId="8" fillId="2" borderId="36" xfId="0" applyNumberFormat="1" applyFont="1" applyFill="1" applyBorder="1" applyAlignment="1" applyProtection="1">
      <alignment horizontal="right" vertical="center"/>
    </xf>
    <xf numFmtId="0" fontId="8" fillId="2" borderId="36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4" fontId="5" fillId="2" borderId="2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4" fontId="5" fillId="2" borderId="24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/>
    <xf numFmtId="0" fontId="4" fillId="0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3" fillId="2" borderId="19" xfId="0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horizontal="left"/>
    </xf>
    <xf numFmtId="0" fontId="3" fillId="2" borderId="19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right" vertical="center" indent="2"/>
    </xf>
    <xf numFmtId="0" fontId="5" fillId="2" borderId="6" xfId="0" applyFont="1" applyFill="1" applyBorder="1" applyAlignment="1" applyProtection="1">
      <alignment horizontal="right" vertical="center" indent="2"/>
    </xf>
    <xf numFmtId="0" fontId="5" fillId="2" borderId="7" xfId="0" applyFont="1" applyFill="1" applyBorder="1" applyAlignment="1" applyProtection="1">
      <alignment horizontal="right" vertical="center" indent="2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0" fontId="17" fillId="3" borderId="19" xfId="0" applyFont="1" applyFill="1" applyBorder="1" applyAlignment="1" applyProtection="1">
      <alignment horizontal="left"/>
      <protection locked="0"/>
    </xf>
    <xf numFmtId="0" fontId="17" fillId="3" borderId="14" xfId="0" applyFont="1" applyFill="1" applyBorder="1" applyAlignment="1" applyProtection="1">
      <alignment horizontal="left"/>
      <protection locked="0"/>
    </xf>
    <xf numFmtId="0" fontId="17" fillId="3" borderId="2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textRotation="90"/>
    </xf>
    <xf numFmtId="0" fontId="0" fillId="2" borderId="29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0" fillId="2" borderId="30" xfId="0" applyFill="1" applyBorder="1" applyAlignment="1">
      <alignment horizontal="center" vertical="top" wrapText="1"/>
    </xf>
    <xf numFmtId="0" fontId="0" fillId="2" borderId="27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0" fontId="0" fillId="2" borderId="32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4" fillId="2" borderId="10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Normal="100" zoomScaleSheetLayoutView="100" workbookViewId="0">
      <selection activeCell="O19" sqref="O19"/>
    </sheetView>
  </sheetViews>
  <sheetFormatPr defaultRowHeight="15" x14ac:dyDescent="0.25"/>
  <cols>
    <col min="1" max="1" width="11.5703125" customWidth="1"/>
    <col min="2" max="2" width="9" customWidth="1"/>
    <col min="3" max="3" width="14.85546875" customWidth="1"/>
    <col min="4" max="4" width="16" customWidth="1"/>
    <col min="5" max="5" width="12.28515625" customWidth="1"/>
    <col min="8" max="8" width="11.85546875" customWidth="1"/>
    <col min="9" max="9" width="9.7109375" customWidth="1"/>
    <col min="11" max="11" width="13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1" t="s">
        <v>61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6" t="s">
        <v>65</v>
      </c>
      <c r="P1" s="15"/>
    </row>
    <row r="2" spans="1:18" ht="18" x14ac:dyDescent="0.25">
      <c r="A2" s="17" t="s">
        <v>68</v>
      </c>
      <c r="B2" s="66"/>
      <c r="C2" s="68"/>
      <c r="D2" s="68" t="s">
        <v>69</v>
      </c>
      <c r="E2" s="69"/>
      <c r="F2" s="69"/>
      <c r="G2" s="69"/>
      <c r="H2" s="69"/>
      <c r="I2" s="69"/>
      <c r="J2" s="69"/>
      <c r="K2" s="69"/>
      <c r="L2" s="69"/>
      <c r="M2" s="13"/>
      <c r="N2" s="16" t="s">
        <v>66</v>
      </c>
      <c r="O2" s="14"/>
      <c r="P2" s="15"/>
    </row>
    <row r="3" spans="1:18" ht="19.5" customHeight="1" x14ac:dyDescent="0.3">
      <c r="A3" s="17" t="s">
        <v>74</v>
      </c>
      <c r="B3" s="66"/>
      <c r="C3" s="70"/>
      <c r="D3" s="76" t="s">
        <v>75</v>
      </c>
      <c r="E3" s="71"/>
      <c r="F3" s="71"/>
      <c r="G3" s="71"/>
      <c r="H3" s="71"/>
      <c r="I3" s="71"/>
      <c r="J3" s="71"/>
      <c r="K3" s="71"/>
      <c r="L3" s="71"/>
      <c r="M3" s="13"/>
      <c r="N3" s="13"/>
      <c r="O3" s="14"/>
      <c r="P3" s="15"/>
    </row>
    <row r="4" spans="1:18" ht="19.5" customHeight="1" x14ac:dyDescent="0.25">
      <c r="A4" s="73" t="s">
        <v>70</v>
      </c>
      <c r="B4" s="72"/>
      <c r="C4" s="72"/>
      <c r="D4" s="74" t="s">
        <v>71</v>
      </c>
      <c r="E4" s="72"/>
      <c r="F4" s="72"/>
      <c r="G4" s="72"/>
      <c r="H4" s="19"/>
      <c r="I4" s="18"/>
      <c r="J4" s="18"/>
      <c r="K4" s="20"/>
      <c r="L4" s="18"/>
      <c r="M4" s="18"/>
      <c r="N4" s="18"/>
      <c r="O4" s="18"/>
      <c r="P4" s="18"/>
    </row>
    <row r="5" spans="1:18" ht="2.25" customHeight="1" thickBot="1" x14ac:dyDescent="0.3">
      <c r="A5" s="21"/>
      <c r="B5" s="124"/>
      <c r="C5" s="124"/>
      <c r="D5" s="124"/>
      <c r="E5" s="124"/>
      <c r="F5" s="124"/>
      <c r="G5" s="124"/>
      <c r="H5" s="19"/>
      <c r="I5" s="18"/>
      <c r="J5" s="18"/>
      <c r="K5" s="18"/>
      <c r="L5" s="18"/>
      <c r="M5" s="18"/>
      <c r="N5" s="18"/>
      <c r="O5" s="18"/>
      <c r="P5" s="18"/>
    </row>
    <row r="6" spans="1:18" ht="16.5" customHeight="1" thickBot="1" x14ac:dyDescent="0.3">
      <c r="A6" s="122" t="s">
        <v>72</v>
      </c>
      <c r="B6" s="123"/>
      <c r="C6" s="22"/>
      <c r="D6" s="23"/>
      <c r="E6" s="23"/>
      <c r="F6" s="23"/>
      <c r="G6" s="23"/>
      <c r="H6" s="19"/>
      <c r="I6" s="18"/>
      <c r="J6" s="18"/>
      <c r="K6" s="18"/>
      <c r="L6" s="18"/>
      <c r="M6" s="18"/>
      <c r="N6" s="18"/>
      <c r="O6" s="18"/>
      <c r="P6" s="18"/>
    </row>
    <row r="7" spans="1:18" ht="21" customHeight="1" thickBot="1" x14ac:dyDescent="0.3">
      <c r="A7" s="48" t="s">
        <v>6</v>
      </c>
      <c r="B7" s="125" t="s">
        <v>0</v>
      </c>
      <c r="C7" s="134" t="s">
        <v>51</v>
      </c>
      <c r="D7" s="135"/>
      <c r="E7" s="113" t="s">
        <v>67</v>
      </c>
      <c r="F7" s="116" t="s">
        <v>1</v>
      </c>
      <c r="G7" s="117"/>
      <c r="H7" s="118"/>
      <c r="I7" s="128" t="s">
        <v>2</v>
      </c>
      <c r="J7" s="113" t="s">
        <v>3</v>
      </c>
      <c r="K7" s="128" t="s">
        <v>4</v>
      </c>
      <c r="L7" s="131" t="s">
        <v>5</v>
      </c>
      <c r="M7" s="113" t="s">
        <v>52</v>
      </c>
      <c r="N7" s="114" t="s">
        <v>57</v>
      </c>
      <c r="O7" s="100" t="s">
        <v>73</v>
      </c>
      <c r="P7" s="103" t="s">
        <v>56</v>
      </c>
    </row>
    <row r="8" spans="1:18" ht="21.75" customHeight="1" x14ac:dyDescent="0.25">
      <c r="A8" s="24"/>
      <c r="B8" s="126"/>
      <c r="C8" s="106" t="s">
        <v>64</v>
      </c>
      <c r="D8" s="107"/>
      <c r="E8" s="111"/>
      <c r="F8" s="110" t="s">
        <v>7</v>
      </c>
      <c r="G8" s="111" t="s">
        <v>8</v>
      </c>
      <c r="H8" s="113" t="s">
        <v>9</v>
      </c>
      <c r="I8" s="129"/>
      <c r="J8" s="111"/>
      <c r="K8" s="129"/>
      <c r="L8" s="132"/>
      <c r="M8" s="111"/>
      <c r="N8" s="115"/>
      <c r="O8" s="101"/>
      <c r="P8" s="104"/>
    </row>
    <row r="9" spans="1:18" ht="50.25" customHeight="1" thickBot="1" x14ac:dyDescent="0.3">
      <c r="A9" s="54"/>
      <c r="B9" s="127"/>
      <c r="C9" s="108"/>
      <c r="D9" s="109"/>
      <c r="E9" s="112"/>
      <c r="F9" s="108"/>
      <c r="G9" s="112"/>
      <c r="H9" s="112"/>
      <c r="I9" s="130"/>
      <c r="J9" s="112"/>
      <c r="K9" s="130"/>
      <c r="L9" s="133"/>
      <c r="M9" s="112"/>
      <c r="N9" s="109"/>
      <c r="O9" s="102"/>
      <c r="P9" s="105"/>
    </row>
    <row r="10" spans="1:18" ht="18" customHeight="1" x14ac:dyDescent="0.25">
      <c r="A10" s="25" t="s">
        <v>76</v>
      </c>
      <c r="B10" s="58" t="s">
        <v>77</v>
      </c>
      <c r="C10" s="119" t="s">
        <v>89</v>
      </c>
      <c r="D10" s="120"/>
      <c r="E10" s="57">
        <v>44926</v>
      </c>
      <c r="F10" s="59">
        <v>120</v>
      </c>
      <c r="G10" s="59">
        <v>9</v>
      </c>
      <c r="H10" s="59">
        <v>129</v>
      </c>
      <c r="I10" s="60" t="s">
        <v>35</v>
      </c>
      <c r="J10" s="58">
        <v>30</v>
      </c>
      <c r="K10" s="58" t="s">
        <v>92</v>
      </c>
      <c r="L10" s="75">
        <v>170</v>
      </c>
      <c r="M10" s="26">
        <v>1582.83</v>
      </c>
      <c r="N10" s="53" t="s">
        <v>58</v>
      </c>
      <c r="O10" s="46"/>
      <c r="P10" s="50">
        <f>H10*O10</f>
        <v>0</v>
      </c>
      <c r="Q10" s="12" t="str">
        <f t="shared" ref="Q10:Q21" si="0">IF( P10=0," ", IF(100-((M10/P10)*100)&gt;20,"viac ako 20%",0))</f>
        <v xml:space="preserve"> </v>
      </c>
      <c r="R10" s="55"/>
    </row>
    <row r="11" spans="1:18" ht="18" customHeight="1" x14ac:dyDescent="0.25">
      <c r="A11" s="25" t="s">
        <v>76</v>
      </c>
      <c r="B11" s="58" t="s">
        <v>78</v>
      </c>
      <c r="C11" s="119" t="s">
        <v>90</v>
      </c>
      <c r="D11" s="120"/>
      <c r="E11" s="57">
        <v>44926</v>
      </c>
      <c r="F11" s="59">
        <v>360</v>
      </c>
      <c r="G11" s="59">
        <v>0</v>
      </c>
      <c r="H11" s="59">
        <v>360</v>
      </c>
      <c r="I11" s="60" t="s">
        <v>35</v>
      </c>
      <c r="J11" s="58">
        <v>25</v>
      </c>
      <c r="K11" s="58">
        <v>2.1800000000000002</v>
      </c>
      <c r="L11" s="77">
        <v>250</v>
      </c>
      <c r="M11" s="26">
        <v>5202</v>
      </c>
      <c r="N11" s="52" t="s">
        <v>58</v>
      </c>
      <c r="O11" s="47"/>
      <c r="P11" s="51">
        <f t="shared" ref="P11:P17" si="1">H11*O11</f>
        <v>0</v>
      </c>
      <c r="Q11" s="12"/>
      <c r="R11" s="55"/>
    </row>
    <row r="12" spans="1:18" ht="18" customHeight="1" x14ac:dyDescent="0.25">
      <c r="A12" s="25" t="s">
        <v>76</v>
      </c>
      <c r="B12" s="58" t="s">
        <v>79</v>
      </c>
      <c r="C12" s="119" t="s">
        <v>91</v>
      </c>
      <c r="D12" s="120"/>
      <c r="E12" s="57">
        <v>44926</v>
      </c>
      <c r="F12" s="59">
        <v>1166</v>
      </c>
      <c r="G12" s="59">
        <v>24</v>
      </c>
      <c r="H12" s="59">
        <v>1190</v>
      </c>
      <c r="I12" s="60" t="s">
        <v>35</v>
      </c>
      <c r="J12" s="58">
        <v>40</v>
      </c>
      <c r="K12" s="58" t="s">
        <v>93</v>
      </c>
      <c r="L12" s="77" t="s">
        <v>94</v>
      </c>
      <c r="M12" s="26">
        <v>31630.2</v>
      </c>
      <c r="N12" s="26" t="s">
        <v>58</v>
      </c>
      <c r="O12" s="47"/>
      <c r="P12" s="51">
        <f t="shared" si="1"/>
        <v>0</v>
      </c>
      <c r="Q12" s="12"/>
      <c r="R12" s="55"/>
    </row>
    <row r="13" spans="1:18" ht="18" customHeight="1" x14ac:dyDescent="0.25">
      <c r="A13" s="25" t="s">
        <v>76</v>
      </c>
      <c r="B13" s="58" t="s">
        <v>80</v>
      </c>
      <c r="C13" s="119" t="s">
        <v>90</v>
      </c>
      <c r="D13" s="120"/>
      <c r="E13" s="57">
        <v>44926</v>
      </c>
      <c r="F13" s="59">
        <v>246</v>
      </c>
      <c r="G13" s="59">
        <v>25</v>
      </c>
      <c r="H13" s="59">
        <v>271</v>
      </c>
      <c r="I13" s="60" t="s">
        <v>35</v>
      </c>
      <c r="J13" s="58">
        <v>50</v>
      </c>
      <c r="K13" s="58" t="s">
        <v>95</v>
      </c>
      <c r="L13" s="77">
        <v>300</v>
      </c>
      <c r="M13" s="26">
        <v>3970.15</v>
      </c>
      <c r="N13" s="26" t="s">
        <v>58</v>
      </c>
      <c r="O13" s="47"/>
      <c r="P13" s="51">
        <f t="shared" si="1"/>
        <v>0</v>
      </c>
      <c r="Q13" s="12"/>
      <c r="R13" s="55"/>
    </row>
    <row r="14" spans="1:18" ht="18" customHeight="1" x14ac:dyDescent="0.25">
      <c r="A14" s="25" t="s">
        <v>76</v>
      </c>
      <c r="B14" s="58" t="s">
        <v>81</v>
      </c>
      <c r="C14" s="119" t="s">
        <v>90</v>
      </c>
      <c r="D14" s="120"/>
      <c r="E14" s="57">
        <v>44926</v>
      </c>
      <c r="F14" s="59">
        <v>88</v>
      </c>
      <c r="G14" s="59">
        <v>15</v>
      </c>
      <c r="H14" s="59">
        <v>103</v>
      </c>
      <c r="I14" s="60" t="s">
        <v>35</v>
      </c>
      <c r="J14" s="58">
        <v>30</v>
      </c>
      <c r="K14" s="58" t="s">
        <v>96</v>
      </c>
      <c r="L14" s="77">
        <v>500</v>
      </c>
      <c r="M14" s="26">
        <v>1359.6</v>
      </c>
      <c r="N14" s="52" t="s">
        <v>58</v>
      </c>
      <c r="O14" s="47"/>
      <c r="P14" s="51">
        <f t="shared" si="1"/>
        <v>0</v>
      </c>
      <c r="Q14" s="12"/>
      <c r="R14" s="55"/>
    </row>
    <row r="15" spans="1:18" ht="18" customHeight="1" x14ac:dyDescent="0.25">
      <c r="A15" s="25" t="s">
        <v>76</v>
      </c>
      <c r="B15" s="58" t="s">
        <v>82</v>
      </c>
      <c r="C15" s="119" t="s">
        <v>90</v>
      </c>
      <c r="D15" s="120"/>
      <c r="E15" s="57">
        <v>44926</v>
      </c>
      <c r="F15" s="59">
        <v>130</v>
      </c>
      <c r="G15" s="59">
        <v>0</v>
      </c>
      <c r="H15" s="59">
        <v>130</v>
      </c>
      <c r="I15" s="60" t="s">
        <v>35</v>
      </c>
      <c r="J15" s="58">
        <v>25</v>
      </c>
      <c r="K15" s="58">
        <v>1.77</v>
      </c>
      <c r="L15" s="77">
        <v>630</v>
      </c>
      <c r="M15" s="26">
        <v>1739.4</v>
      </c>
      <c r="N15" s="26" t="s">
        <v>58</v>
      </c>
      <c r="O15" s="47"/>
      <c r="P15" s="51">
        <f t="shared" si="1"/>
        <v>0</v>
      </c>
      <c r="Q15" s="12"/>
      <c r="R15" s="55"/>
    </row>
    <row r="16" spans="1:18" ht="18" customHeight="1" x14ac:dyDescent="0.25">
      <c r="A16" s="25" t="s">
        <v>76</v>
      </c>
      <c r="B16" s="58" t="s">
        <v>83</v>
      </c>
      <c r="C16" s="119" t="s">
        <v>91</v>
      </c>
      <c r="D16" s="120"/>
      <c r="E16" s="57">
        <v>44926</v>
      </c>
      <c r="F16" s="59">
        <v>318</v>
      </c>
      <c r="G16" s="59">
        <v>2</v>
      </c>
      <c r="H16" s="59">
        <v>320</v>
      </c>
      <c r="I16" s="60" t="s">
        <v>35</v>
      </c>
      <c r="J16" s="58">
        <v>45</v>
      </c>
      <c r="K16" s="58" t="s">
        <v>97</v>
      </c>
      <c r="L16" s="77" t="s">
        <v>98</v>
      </c>
      <c r="M16" s="26">
        <v>8656</v>
      </c>
      <c r="N16" s="52" t="s">
        <v>58</v>
      </c>
      <c r="O16" s="47"/>
      <c r="P16" s="51">
        <f t="shared" si="1"/>
        <v>0</v>
      </c>
      <c r="Q16" s="12"/>
      <c r="R16" s="55"/>
    </row>
    <row r="17" spans="1:18" ht="18" customHeight="1" x14ac:dyDescent="0.25">
      <c r="A17" s="25" t="s">
        <v>76</v>
      </c>
      <c r="B17" s="58" t="s">
        <v>84</v>
      </c>
      <c r="C17" s="119" t="s">
        <v>90</v>
      </c>
      <c r="D17" s="120"/>
      <c r="E17" s="57">
        <v>44926</v>
      </c>
      <c r="F17" s="59">
        <v>457</v>
      </c>
      <c r="G17" s="59">
        <v>0</v>
      </c>
      <c r="H17" s="59">
        <v>457</v>
      </c>
      <c r="I17" s="60" t="s">
        <v>35</v>
      </c>
      <c r="J17" s="58">
        <v>40</v>
      </c>
      <c r="K17" s="58">
        <v>36161</v>
      </c>
      <c r="L17" s="77">
        <v>300</v>
      </c>
      <c r="M17" s="26">
        <v>5292.06</v>
      </c>
      <c r="N17" s="26" t="s">
        <v>58</v>
      </c>
      <c r="O17" s="47"/>
      <c r="P17" s="51">
        <f t="shared" si="1"/>
        <v>0</v>
      </c>
      <c r="Q17" s="12"/>
      <c r="R17" s="55"/>
    </row>
    <row r="18" spans="1:18" ht="18" customHeight="1" x14ac:dyDescent="0.25">
      <c r="A18" s="25" t="s">
        <v>76</v>
      </c>
      <c r="B18" s="58" t="s">
        <v>84</v>
      </c>
      <c r="C18" s="119" t="s">
        <v>90</v>
      </c>
      <c r="D18" s="120"/>
      <c r="E18" s="57">
        <v>44926</v>
      </c>
      <c r="F18" s="59">
        <v>100</v>
      </c>
      <c r="G18" s="59">
        <v>45</v>
      </c>
      <c r="H18" s="59">
        <v>145</v>
      </c>
      <c r="I18" s="60" t="s">
        <v>35</v>
      </c>
      <c r="J18" s="58">
        <v>40</v>
      </c>
      <c r="K18" s="58" t="s">
        <v>99</v>
      </c>
      <c r="L18" s="75">
        <v>300</v>
      </c>
      <c r="M18" s="26">
        <v>2380.9</v>
      </c>
      <c r="N18" s="52" t="s">
        <v>58</v>
      </c>
      <c r="O18" s="47"/>
      <c r="P18" s="51">
        <f>H18*O18</f>
        <v>0</v>
      </c>
      <c r="Q18" s="12" t="str">
        <f t="shared" si="0"/>
        <v xml:space="preserve"> </v>
      </c>
      <c r="R18" s="55"/>
    </row>
    <row r="19" spans="1:18" ht="18" customHeight="1" x14ac:dyDescent="0.25">
      <c r="A19" s="25" t="s">
        <v>76</v>
      </c>
      <c r="B19" s="58" t="s">
        <v>85</v>
      </c>
      <c r="C19" s="119" t="s">
        <v>90</v>
      </c>
      <c r="D19" s="120"/>
      <c r="E19" s="57">
        <v>44926</v>
      </c>
      <c r="F19" s="59">
        <v>2025</v>
      </c>
      <c r="G19" s="59">
        <v>0</v>
      </c>
      <c r="H19" s="59">
        <v>2025</v>
      </c>
      <c r="I19" s="60" t="s">
        <v>35</v>
      </c>
      <c r="J19" s="58">
        <v>20</v>
      </c>
      <c r="K19" s="58">
        <v>1.48</v>
      </c>
      <c r="L19" s="75">
        <v>555</v>
      </c>
      <c r="M19" s="26">
        <v>32764.5</v>
      </c>
      <c r="N19" s="26" t="s">
        <v>58</v>
      </c>
      <c r="O19" s="47"/>
      <c r="P19" s="51">
        <f t="shared" ref="P19:P21" si="2">H19*O19</f>
        <v>0</v>
      </c>
      <c r="Q19" s="12" t="str">
        <f t="shared" si="0"/>
        <v xml:space="preserve"> </v>
      </c>
      <c r="R19" s="55"/>
    </row>
    <row r="20" spans="1:18" ht="18" customHeight="1" x14ac:dyDescent="0.25">
      <c r="A20" s="25" t="s">
        <v>86</v>
      </c>
      <c r="B20" s="58" t="s">
        <v>87</v>
      </c>
      <c r="C20" s="119" t="s">
        <v>90</v>
      </c>
      <c r="D20" s="120"/>
      <c r="E20" s="57">
        <v>44926</v>
      </c>
      <c r="F20" s="59">
        <v>100</v>
      </c>
      <c r="G20" s="59">
        <v>0</v>
      </c>
      <c r="H20" s="59">
        <v>100</v>
      </c>
      <c r="I20" s="60" t="s">
        <v>35</v>
      </c>
      <c r="J20" s="58">
        <v>15</v>
      </c>
      <c r="K20" s="58">
        <v>1.04</v>
      </c>
      <c r="L20" s="75">
        <v>630</v>
      </c>
      <c r="M20" s="26">
        <v>1065</v>
      </c>
      <c r="N20" s="53" t="s">
        <v>58</v>
      </c>
      <c r="O20" s="47"/>
      <c r="P20" s="51">
        <f t="shared" si="2"/>
        <v>0</v>
      </c>
      <c r="Q20" s="12" t="str">
        <f t="shared" si="0"/>
        <v xml:space="preserve"> </v>
      </c>
      <c r="R20" s="55"/>
    </row>
    <row r="21" spans="1:18" ht="18" customHeight="1" x14ac:dyDescent="0.25">
      <c r="A21" s="25" t="s">
        <v>86</v>
      </c>
      <c r="B21" s="61" t="s">
        <v>88</v>
      </c>
      <c r="C21" s="119" t="s">
        <v>90</v>
      </c>
      <c r="D21" s="120"/>
      <c r="E21" s="57">
        <v>44926</v>
      </c>
      <c r="F21" s="62">
        <v>250</v>
      </c>
      <c r="G21" s="62">
        <v>0</v>
      </c>
      <c r="H21" s="59">
        <v>250</v>
      </c>
      <c r="I21" s="63" t="s">
        <v>35</v>
      </c>
      <c r="J21" s="61">
        <v>25</v>
      </c>
      <c r="K21" s="61">
        <v>0.93</v>
      </c>
      <c r="L21" s="64">
        <v>600</v>
      </c>
      <c r="M21" s="65">
        <v>3117.5</v>
      </c>
      <c r="N21" s="53" t="s">
        <v>58</v>
      </c>
      <c r="O21" s="47"/>
      <c r="P21" s="51">
        <f t="shared" si="2"/>
        <v>0</v>
      </c>
      <c r="Q21" s="12" t="str">
        <f t="shared" si="0"/>
        <v xml:space="preserve"> </v>
      </c>
      <c r="R21" s="55"/>
    </row>
    <row r="22" spans="1:18" ht="15.75" thickBot="1" x14ac:dyDescent="0.3">
      <c r="A22" s="27"/>
      <c r="B22" s="28"/>
      <c r="C22" s="29"/>
      <c r="D22" s="30"/>
      <c r="E22" s="30"/>
      <c r="F22" s="31"/>
      <c r="G22" s="31"/>
      <c r="H22" s="67">
        <f>SUM(H10:H21)</f>
        <v>5480</v>
      </c>
      <c r="I22" s="32"/>
      <c r="J22" s="28"/>
      <c r="K22" s="28"/>
      <c r="L22" s="29"/>
      <c r="M22" s="38"/>
      <c r="N22" s="34"/>
      <c r="O22" s="37"/>
      <c r="P22" s="38"/>
      <c r="Q22" s="12"/>
    </row>
    <row r="23" spans="1:18" ht="15.75" thickBot="1" x14ac:dyDescent="0.3">
      <c r="A23" s="49"/>
      <c r="B23" s="35"/>
      <c r="C23" s="35"/>
      <c r="D23" s="35"/>
      <c r="E23" s="35"/>
      <c r="F23" s="35"/>
      <c r="G23" s="35"/>
      <c r="H23" s="35"/>
      <c r="I23" s="35"/>
      <c r="J23" s="35"/>
      <c r="K23" s="82" t="s">
        <v>11</v>
      </c>
      <c r="L23" s="82"/>
      <c r="M23" s="38">
        <f>SUM(M10:M21)</f>
        <v>98760.14</v>
      </c>
      <c r="N23" s="36"/>
      <c r="O23" s="39" t="s">
        <v>12</v>
      </c>
      <c r="P23" s="33">
        <f>SUM(P10:P21)</f>
        <v>0</v>
      </c>
      <c r="Q23" s="12" t="str">
        <f>IF(P23&gt;M23,"prekročená cena","nižšia ako stanovená")</f>
        <v>nižšia ako stanovená</v>
      </c>
    </row>
    <row r="24" spans="1:18" ht="15.75" thickBot="1" x14ac:dyDescent="0.3">
      <c r="A24" s="78" t="s">
        <v>13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  <c r="P24" s="33">
        <f>P25-P23</f>
        <v>0</v>
      </c>
    </row>
    <row r="25" spans="1:18" ht="15.75" thickBot="1" x14ac:dyDescent="0.3">
      <c r="A25" s="78" t="s">
        <v>14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  <c r="P25" s="33">
        <f>IF("nie"=MID(I33,1,3),P23,(P23*1.2))</f>
        <v>0</v>
      </c>
    </row>
    <row r="26" spans="1:18" x14ac:dyDescent="0.25">
      <c r="A26" s="86" t="s">
        <v>15</v>
      </c>
      <c r="B26" s="86"/>
      <c r="C26" s="86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8" x14ac:dyDescent="0.25">
      <c r="A27" s="81" t="s">
        <v>62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spans="1:18" ht="15.75" customHeight="1" x14ac:dyDescent="0.25">
      <c r="A28" s="41" t="s">
        <v>55</v>
      </c>
      <c r="B28" s="41"/>
      <c r="C28" s="41"/>
      <c r="D28" s="41"/>
      <c r="E28" s="56"/>
      <c r="F28" s="41"/>
      <c r="G28" s="41"/>
      <c r="H28" s="42" t="s">
        <v>53</v>
      </c>
      <c r="I28" s="41"/>
      <c r="J28" s="41"/>
      <c r="K28" s="43"/>
      <c r="L28" s="43"/>
      <c r="M28" s="43"/>
      <c r="N28" s="43"/>
      <c r="O28" s="43"/>
      <c r="P28" s="43"/>
    </row>
    <row r="29" spans="1:18" ht="18.75" customHeight="1" x14ac:dyDescent="0.25">
      <c r="A29" s="88" t="s">
        <v>63</v>
      </c>
      <c r="B29" s="89"/>
      <c r="C29" s="89"/>
      <c r="D29" s="89"/>
      <c r="E29" s="89"/>
      <c r="F29" s="90"/>
      <c r="G29" s="87" t="s">
        <v>54</v>
      </c>
      <c r="H29" s="44" t="s">
        <v>16</v>
      </c>
      <c r="I29" s="83"/>
      <c r="J29" s="84"/>
      <c r="K29" s="84"/>
      <c r="L29" s="84"/>
      <c r="M29" s="84"/>
      <c r="N29" s="84"/>
      <c r="O29" s="84"/>
      <c r="P29" s="85"/>
    </row>
    <row r="30" spans="1:18" ht="18.75" customHeight="1" x14ac:dyDescent="0.25">
      <c r="A30" s="91"/>
      <c r="B30" s="92"/>
      <c r="C30" s="92"/>
      <c r="D30" s="92"/>
      <c r="E30" s="92"/>
      <c r="F30" s="93"/>
      <c r="G30" s="87"/>
      <c r="H30" s="44" t="s">
        <v>17</v>
      </c>
      <c r="I30" s="83"/>
      <c r="J30" s="84"/>
      <c r="K30" s="84"/>
      <c r="L30" s="84"/>
      <c r="M30" s="84"/>
      <c r="N30" s="84"/>
      <c r="O30" s="84"/>
      <c r="P30" s="85"/>
    </row>
    <row r="31" spans="1:18" ht="18.75" customHeight="1" x14ac:dyDescent="0.25">
      <c r="A31" s="91"/>
      <c r="B31" s="92"/>
      <c r="C31" s="92"/>
      <c r="D31" s="92"/>
      <c r="E31" s="92"/>
      <c r="F31" s="93"/>
      <c r="G31" s="87"/>
      <c r="H31" s="44" t="s">
        <v>18</v>
      </c>
      <c r="I31" s="83"/>
      <c r="J31" s="84"/>
      <c r="K31" s="84"/>
      <c r="L31" s="84"/>
      <c r="M31" s="84"/>
      <c r="N31" s="84"/>
      <c r="O31" s="84"/>
      <c r="P31" s="85"/>
    </row>
    <row r="32" spans="1:18" ht="18.75" customHeight="1" x14ac:dyDescent="0.25">
      <c r="A32" s="91"/>
      <c r="B32" s="92"/>
      <c r="C32" s="92"/>
      <c r="D32" s="92"/>
      <c r="E32" s="92"/>
      <c r="F32" s="93"/>
      <c r="G32" s="87"/>
      <c r="H32" s="44" t="s">
        <v>19</v>
      </c>
      <c r="I32" s="83"/>
      <c r="J32" s="84"/>
      <c r="K32" s="84"/>
      <c r="L32" s="84"/>
      <c r="M32" s="84"/>
      <c r="N32" s="84"/>
      <c r="O32" s="84"/>
      <c r="P32" s="85"/>
    </row>
    <row r="33" spans="1:16" ht="18.75" customHeight="1" x14ac:dyDescent="0.25">
      <c r="A33" s="91"/>
      <c r="B33" s="92"/>
      <c r="C33" s="92"/>
      <c r="D33" s="92"/>
      <c r="E33" s="92"/>
      <c r="F33" s="93"/>
      <c r="G33" s="87"/>
      <c r="H33" s="44" t="s">
        <v>20</v>
      </c>
      <c r="I33" s="83"/>
      <c r="J33" s="84"/>
      <c r="K33" s="84"/>
      <c r="L33" s="84"/>
      <c r="M33" s="84"/>
      <c r="N33" s="84"/>
      <c r="O33" s="84"/>
      <c r="P33" s="85"/>
    </row>
    <row r="34" spans="1:16" x14ac:dyDescent="0.25">
      <c r="A34" s="91"/>
      <c r="B34" s="92"/>
      <c r="C34" s="92"/>
      <c r="D34" s="92"/>
      <c r="E34" s="92"/>
      <c r="F34" s="9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x14ac:dyDescent="0.25">
      <c r="A35" s="91"/>
      <c r="B35" s="92"/>
      <c r="C35" s="92"/>
      <c r="D35" s="92"/>
      <c r="E35" s="92"/>
      <c r="F35" s="9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ht="30.75" customHeight="1" x14ac:dyDescent="0.25">
      <c r="A36" s="94"/>
      <c r="B36" s="95"/>
      <c r="C36" s="95"/>
      <c r="D36" s="95"/>
      <c r="E36" s="95"/>
      <c r="F36" s="96"/>
      <c r="G36" s="43"/>
      <c r="H36" s="23"/>
      <c r="I36" s="18"/>
      <c r="J36" s="23"/>
      <c r="K36" s="23" t="s">
        <v>21</v>
      </c>
      <c r="L36" s="23"/>
      <c r="M36" s="97"/>
      <c r="N36" s="98"/>
      <c r="O36" s="99"/>
      <c r="P36" s="23"/>
    </row>
    <row r="37" spans="1:16" x14ac:dyDescent="0.25">
      <c r="A37" s="43"/>
      <c r="B37" s="43"/>
      <c r="C37" s="43"/>
      <c r="D37" s="43"/>
      <c r="E37" s="43"/>
      <c r="F37" s="43"/>
      <c r="G37" s="43"/>
      <c r="H37" s="23"/>
      <c r="I37" s="23"/>
      <c r="J37" s="23"/>
      <c r="K37" s="23"/>
      <c r="L37" s="23"/>
      <c r="M37" s="23"/>
      <c r="N37" s="23"/>
      <c r="O37" s="23"/>
      <c r="P37" s="23"/>
    </row>
    <row r="38" spans="1:16" x14ac:dyDescent="0.25">
      <c r="A38" s="20"/>
      <c r="B38" s="20"/>
      <c r="C38" s="20"/>
      <c r="D38" s="20"/>
      <c r="E38" s="20"/>
      <c r="F38" s="20"/>
      <c r="G38" s="20"/>
      <c r="H38" s="23"/>
      <c r="I38" s="23"/>
      <c r="J38" s="23"/>
      <c r="K38" s="23"/>
      <c r="L38" s="23"/>
      <c r="M38" s="23"/>
      <c r="N38" s="23"/>
      <c r="O38" s="23"/>
      <c r="P38" s="23"/>
    </row>
  </sheetData>
  <sheetProtection algorithmName="SHA-512" hashValue="WAiNU4xBTUu7xiW0KwSWv4nH97u6OpHI2g5PnEx16CW1CTulECMOYZVp91ke33n7m0AEpQvBm+aib/OERLTBqw==" saltValue="UaorvmbZiL9jBzrD89yQmA==" spinCount="100000" sheet="1" selectLockedCells="1"/>
  <protectedRanges>
    <protectedRange sqref="M36:O36" name="Rozsah3"/>
    <protectedRange sqref="I29:P33" name="Rozsah2"/>
    <protectedRange sqref="O10:O21" name="Rozsah1"/>
  </protectedRanges>
  <mergeCells count="44">
    <mergeCell ref="C17:D17"/>
    <mergeCell ref="C12:D12"/>
    <mergeCell ref="C13:D13"/>
    <mergeCell ref="C14:D14"/>
    <mergeCell ref="C15:D15"/>
    <mergeCell ref="C16:D16"/>
    <mergeCell ref="C18:D18"/>
    <mergeCell ref="C19:D19"/>
    <mergeCell ref="C20:D20"/>
    <mergeCell ref="C21:D21"/>
    <mergeCell ref="A1:M1"/>
    <mergeCell ref="C10:D10"/>
    <mergeCell ref="A6:B6"/>
    <mergeCell ref="B5:G5"/>
    <mergeCell ref="B7:B9"/>
    <mergeCell ref="M7:M9"/>
    <mergeCell ref="I7:I9"/>
    <mergeCell ref="J7:J9"/>
    <mergeCell ref="K7:K9"/>
    <mergeCell ref="L7:L9"/>
    <mergeCell ref="C7:D7"/>
    <mergeCell ref="C11:D11"/>
    <mergeCell ref="O7:O9"/>
    <mergeCell ref="P7:P9"/>
    <mergeCell ref="C8:D9"/>
    <mergeCell ref="F8:F9"/>
    <mergeCell ref="G8:G9"/>
    <mergeCell ref="H8:H9"/>
    <mergeCell ref="N7:N9"/>
    <mergeCell ref="F7:H7"/>
    <mergeCell ref="E7:E9"/>
    <mergeCell ref="A25:O25"/>
    <mergeCell ref="A27:P27"/>
    <mergeCell ref="K23:L23"/>
    <mergeCell ref="A24:O24"/>
    <mergeCell ref="I33:P33"/>
    <mergeCell ref="A26:C26"/>
    <mergeCell ref="G29:G33"/>
    <mergeCell ref="I29:P29"/>
    <mergeCell ref="I30:P30"/>
    <mergeCell ref="I31:P31"/>
    <mergeCell ref="I32:P32"/>
    <mergeCell ref="A29:F36"/>
    <mergeCell ref="M36:O36"/>
  </mergeCells>
  <pageMargins left="0.23622047244094491" right="0.23622047244094491" top="0.55118110236220474" bottom="0.55118110236220474" header="0.31496062992125984" footer="0.31496062992125984"/>
  <pageSetup paperSize="9" scale="75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38" t="s">
        <v>49</v>
      </c>
      <c r="M2" s="138"/>
    </row>
    <row r="3" spans="1:14" x14ac:dyDescent="0.25">
      <c r="A3" s="5" t="s">
        <v>23</v>
      </c>
      <c r="B3" s="139" t="s">
        <v>24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5" t="s">
        <v>25</v>
      </c>
      <c r="B4" s="139" t="s">
        <v>26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5" t="s">
        <v>6</v>
      </c>
      <c r="B5" s="139" t="s">
        <v>27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5" t="s">
        <v>0</v>
      </c>
      <c r="B6" s="139" t="s">
        <v>28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25">
      <c r="A7" s="6" t="s">
        <v>29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7"/>
    </row>
    <row r="8" spans="1:14" x14ac:dyDescent="0.25">
      <c r="A8" s="5" t="s">
        <v>10</v>
      </c>
      <c r="B8" s="139" t="s">
        <v>30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25">
      <c r="A9" s="7" t="s">
        <v>31</v>
      </c>
      <c r="B9" s="139" t="s">
        <v>32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4" x14ac:dyDescent="0.25">
      <c r="A10" s="7" t="s">
        <v>33</v>
      </c>
      <c r="B10" s="139" t="s">
        <v>34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25">
      <c r="A11" s="8" t="s">
        <v>35</v>
      </c>
      <c r="B11" s="139" t="s">
        <v>36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25">
      <c r="A12" s="9" t="s">
        <v>37</v>
      </c>
      <c r="B12" s="139" t="s">
        <v>38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  <row r="13" spans="1:14" ht="24" customHeight="1" x14ac:dyDescent="0.25">
      <c r="A13" s="8" t="s">
        <v>39</v>
      </c>
      <c r="B13" s="139" t="s">
        <v>40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</row>
    <row r="14" spans="1:14" ht="16.5" customHeight="1" x14ac:dyDescent="0.25">
      <c r="A14" s="8" t="s">
        <v>3</v>
      </c>
      <c r="B14" s="139" t="s">
        <v>50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</row>
    <row r="15" spans="1:14" x14ac:dyDescent="0.25">
      <c r="A15" s="8" t="s">
        <v>41</v>
      </c>
      <c r="B15" s="139" t="s">
        <v>42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</row>
    <row r="16" spans="1:14" ht="38.25" x14ac:dyDescent="0.25">
      <c r="A16" s="10" t="s">
        <v>43</v>
      </c>
      <c r="B16" s="139" t="s">
        <v>44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</row>
    <row r="17" spans="1:14" ht="28.5" customHeight="1" x14ac:dyDescent="0.25">
      <c r="A17" s="10" t="s">
        <v>45</v>
      </c>
      <c r="B17" s="139" t="s">
        <v>46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ht="27" customHeight="1" x14ac:dyDescent="0.25">
      <c r="A18" s="11" t="s">
        <v>47</v>
      </c>
      <c r="B18" s="139" t="s">
        <v>48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 ht="75" customHeight="1" x14ac:dyDescent="0.25">
      <c r="A19" s="45" t="s">
        <v>59</v>
      </c>
      <c r="B19" s="140" t="s">
        <v>60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martin.bystriansky</cp:lastModifiedBy>
  <cp:lastPrinted>2022-07-11T05:41:27Z</cp:lastPrinted>
  <dcterms:created xsi:type="dcterms:W3CDTF">2012-08-13T12:29:09Z</dcterms:created>
  <dcterms:modified xsi:type="dcterms:W3CDTF">2022-07-14T10:58:27Z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