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Dutka 2023-2026\"/>
    </mc:Choice>
  </mc:AlternateContent>
  <bookViews>
    <workbookView xWindow="0" yWindow="0" windowWidth="28800" windowHeight="12300" firstSheet="22" activeTab="23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ka" sheetId="49" r:id="rId47"/>
    <sheet name="VC48 Obora" sheetId="50" r:id="rId48"/>
    <sheet name="VC49 Ciganov" sheetId="51" r:id="rId49"/>
    <sheet name="VC50 Domaša" sheetId="52" r:id="rId50"/>
    <sheet name="VC51 Inoc" sheetId="53" r:id="rId51"/>
  </sheets>
  <definedNames>
    <definedName name="_Toc336189154" localSheetId="0">'VC1 -Zubenské'!#REF!</definedName>
  </definedNames>
  <calcPr calcId="162913"/>
</workbook>
</file>

<file path=xl/calcChain.xml><?xml version="1.0" encoding="utf-8"?>
<calcChain xmlns="http://schemas.openxmlformats.org/spreadsheetml/2006/main">
  <c r="H11" i="53" l="1"/>
  <c r="G11" i="53"/>
  <c r="H10" i="53"/>
  <c r="G10" i="53"/>
  <c r="H9" i="53"/>
  <c r="G9" i="53"/>
  <c r="H8" i="53"/>
  <c r="H12" i="53" s="1"/>
  <c r="D19" i="53" s="1"/>
  <c r="G8" i="53"/>
  <c r="H11" i="52"/>
  <c r="G11" i="52"/>
  <c r="H10" i="52"/>
  <c r="G10" i="52"/>
  <c r="H9" i="52"/>
  <c r="G9" i="52"/>
  <c r="H8" i="52"/>
  <c r="H12" i="52" s="1"/>
  <c r="D19" i="52" s="1"/>
  <c r="G8" i="52"/>
  <c r="H11" i="51"/>
  <c r="G11" i="51"/>
  <c r="H10" i="51"/>
  <c r="G10" i="51"/>
  <c r="H9" i="51"/>
  <c r="G9" i="51"/>
  <c r="H8" i="51"/>
  <c r="H12" i="51" s="1"/>
  <c r="D19" i="51" s="1"/>
  <c r="G8" i="51"/>
  <c r="H11" i="50"/>
  <c r="G11" i="50"/>
  <c r="H10" i="50"/>
  <c r="G10" i="50"/>
  <c r="H9" i="50"/>
  <c r="G9" i="50"/>
  <c r="H8" i="50"/>
  <c r="H12" i="50" s="1"/>
  <c r="D19" i="50" s="1"/>
  <c r="G8" i="50"/>
  <c r="H11" i="49"/>
  <c r="G11" i="49"/>
  <c r="H10" i="49"/>
  <c r="G10" i="49"/>
  <c r="H9" i="49"/>
  <c r="G9" i="49"/>
  <c r="H8" i="49"/>
  <c r="G8" i="49"/>
  <c r="H11" i="48"/>
  <c r="G11" i="48"/>
  <c r="H10" i="48"/>
  <c r="G10" i="48"/>
  <c r="H9" i="48"/>
  <c r="G9" i="48"/>
  <c r="H8" i="48"/>
  <c r="G8" i="48"/>
  <c r="H11" i="47"/>
  <c r="G11" i="47"/>
  <c r="H10" i="47"/>
  <c r="G10" i="47"/>
  <c r="H9" i="47"/>
  <c r="G9" i="47"/>
  <c r="H8" i="47"/>
  <c r="H12" i="47" s="1"/>
  <c r="D19" i="47" s="1"/>
  <c r="G8" i="47"/>
  <c r="H11" i="46"/>
  <c r="G11" i="46"/>
  <c r="H10" i="46"/>
  <c r="G10" i="46"/>
  <c r="H9" i="46"/>
  <c r="G9" i="46"/>
  <c r="H8" i="46"/>
  <c r="G8" i="46"/>
  <c r="H11" i="45"/>
  <c r="G11" i="45"/>
  <c r="H10" i="45"/>
  <c r="G10" i="45"/>
  <c r="H9" i="45"/>
  <c r="G9" i="45"/>
  <c r="H8" i="45"/>
  <c r="G8" i="45"/>
  <c r="H11" i="44"/>
  <c r="G11" i="44"/>
  <c r="H10" i="44"/>
  <c r="G10" i="44"/>
  <c r="H9" i="44"/>
  <c r="G9" i="44"/>
  <c r="H8" i="44"/>
  <c r="H12" i="44" s="1"/>
  <c r="D19" i="44" s="1"/>
  <c r="G8" i="44"/>
  <c r="H11" i="43"/>
  <c r="G11" i="43"/>
  <c r="H10" i="43"/>
  <c r="G10" i="43"/>
  <c r="H9" i="43"/>
  <c r="G9" i="43"/>
  <c r="H8" i="43"/>
  <c r="G8" i="43"/>
  <c r="H11" i="42"/>
  <c r="G11" i="42"/>
  <c r="H10" i="42"/>
  <c r="G10" i="42"/>
  <c r="H9" i="42"/>
  <c r="G9" i="42"/>
  <c r="H8" i="42"/>
  <c r="G8" i="42"/>
  <c r="H11" i="41"/>
  <c r="G11" i="41"/>
  <c r="H10" i="41"/>
  <c r="G10" i="41"/>
  <c r="H9" i="41"/>
  <c r="G9" i="41"/>
  <c r="H8" i="41"/>
  <c r="G8" i="41"/>
  <c r="H11" i="40"/>
  <c r="G11" i="40"/>
  <c r="H10" i="40"/>
  <c r="G10" i="40"/>
  <c r="H9" i="40"/>
  <c r="G9" i="40"/>
  <c r="H8" i="40"/>
  <c r="G8" i="40"/>
  <c r="H11" i="39"/>
  <c r="G11" i="39"/>
  <c r="H10" i="39"/>
  <c r="G10" i="39"/>
  <c r="H9" i="39"/>
  <c r="G9" i="39"/>
  <c r="H8" i="39"/>
  <c r="H12" i="39" s="1"/>
  <c r="D19" i="39" s="1"/>
  <c r="G8" i="39"/>
  <c r="H11" i="38"/>
  <c r="G11" i="38"/>
  <c r="H10" i="38"/>
  <c r="G10" i="38"/>
  <c r="H9" i="38"/>
  <c r="G9" i="38"/>
  <c r="H8" i="38"/>
  <c r="H12" i="38" s="1"/>
  <c r="D19" i="38" s="1"/>
  <c r="G8" i="38"/>
  <c r="H11" i="37"/>
  <c r="G11" i="37"/>
  <c r="H10" i="37"/>
  <c r="G10" i="37"/>
  <c r="H9" i="37"/>
  <c r="G9" i="37"/>
  <c r="H8" i="37"/>
  <c r="G8" i="37"/>
  <c r="H11" i="36"/>
  <c r="G11" i="36"/>
  <c r="H10" i="36"/>
  <c r="G10" i="36"/>
  <c r="H9" i="36"/>
  <c r="G9" i="36"/>
  <c r="H8" i="36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H11" i="28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2" i="49" l="1"/>
  <c r="D19" i="49" s="1"/>
  <c r="E19" i="49" s="1"/>
  <c r="G19" i="49" s="1"/>
  <c r="H12" i="48"/>
  <c r="D19" i="48" s="1"/>
  <c r="H12" i="46"/>
  <c r="D19" i="46" s="1"/>
  <c r="H12" i="45"/>
  <c r="D19" i="45" s="1"/>
  <c r="H12" i="43"/>
  <c r="D19" i="43" s="1"/>
  <c r="H12" i="42"/>
  <c r="D19" i="42" s="1"/>
  <c r="H12" i="41"/>
  <c r="D19" i="41" s="1"/>
  <c r="H12" i="40"/>
  <c r="D19" i="40" s="1"/>
  <c r="H12" i="37"/>
  <c r="D19" i="37" s="1"/>
  <c r="H12" i="36"/>
  <c r="D19" i="36" s="1"/>
  <c r="H12" i="35"/>
  <c r="D19" i="35" s="1"/>
  <c r="H12" i="34"/>
  <c r="D19" i="34" s="1"/>
  <c r="H12" i="33"/>
  <c r="D19" i="33" s="1"/>
  <c r="H12" i="31"/>
  <c r="D19" i="31" s="1"/>
  <c r="H12" i="30"/>
  <c r="D19" i="30" s="1"/>
  <c r="H12" i="29"/>
  <c r="D19" i="29" s="1"/>
  <c r="H12" i="28"/>
  <c r="D19" i="28" s="1"/>
  <c r="H12" i="27"/>
  <c r="D19" i="27" s="1"/>
  <c r="H12" i="26"/>
  <c r="D19" i="26" s="1"/>
  <c r="H12" i="25"/>
  <c r="D19" i="25" s="1"/>
  <c r="H12" i="22"/>
  <c r="D19" i="22" s="1"/>
  <c r="H12" i="21"/>
  <c r="D19" i="21" s="1"/>
  <c r="E19" i="53"/>
  <c r="G19" i="53" s="1"/>
  <c r="E19" i="52"/>
  <c r="G19" i="52" s="1"/>
  <c r="E19" i="51"/>
  <c r="G19" i="51" s="1"/>
  <c r="E19" i="50"/>
  <c r="G19" i="50" s="1"/>
  <c r="E19" i="48"/>
  <c r="G19" i="48" s="1"/>
  <c r="E19" i="47"/>
  <c r="G19" i="47" s="1"/>
  <c r="E19" i="46"/>
  <c r="G19" i="46" s="1"/>
  <c r="E19" i="45"/>
  <c r="G19" i="45" s="1"/>
  <c r="E19" i="44"/>
  <c r="G19" i="44" s="1"/>
  <c r="E19" i="43"/>
  <c r="G19" i="43" s="1"/>
  <c r="E19" i="42"/>
  <c r="G19" i="42" s="1"/>
  <c r="E19" i="41"/>
  <c r="G19" i="41" s="1"/>
  <c r="E19" i="40"/>
  <c r="G19" i="40" s="1"/>
  <c r="E19" i="39"/>
  <c r="G19" i="39" s="1"/>
  <c r="E19" i="38"/>
  <c r="G19" i="38" s="1"/>
  <c r="E19" i="37"/>
  <c r="G19" i="37" s="1"/>
  <c r="E19" i="36"/>
  <c r="G19" i="36" s="1"/>
  <c r="E19" i="35"/>
  <c r="G19" i="35" s="1"/>
  <c r="E19" i="34"/>
  <c r="G19" i="34" s="1"/>
  <c r="E19" i="33"/>
  <c r="G19" i="33" s="1"/>
  <c r="E19" i="32"/>
  <c r="G19" i="32" s="1"/>
  <c r="E19" i="31"/>
  <c r="G19" i="31" s="1"/>
  <c r="E19" i="30"/>
  <c r="E19" i="29"/>
  <c r="G19" i="29" s="1"/>
  <c r="E19" i="28"/>
  <c r="G19" i="28" s="1"/>
  <c r="E19" i="27"/>
  <c r="G19" i="27" s="1"/>
  <c r="E19" i="26"/>
  <c r="G19" i="26" s="1"/>
  <c r="E19" i="25"/>
  <c r="G19" i="25" s="1"/>
  <c r="E19" i="24"/>
  <c r="G19" i="24" s="1"/>
  <c r="E19" i="23"/>
  <c r="G19" i="23" s="1"/>
  <c r="E19" i="22"/>
  <c r="G19" i="22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H12" i="18" s="1"/>
  <c r="D19" i="18" s="1"/>
  <c r="G10" i="18"/>
  <c r="H9" i="18"/>
  <c r="G9" i="18"/>
  <c r="H8" i="18"/>
  <c r="G8" i="18"/>
  <c r="H11" i="17"/>
  <c r="G11" i="17"/>
  <c r="H10" i="17"/>
  <c r="H12" i="17" s="1"/>
  <c r="D19" i="17" s="1"/>
  <c r="G10" i="17"/>
  <c r="H9" i="17"/>
  <c r="G9" i="17"/>
  <c r="H8" i="17"/>
  <c r="G8" i="17"/>
  <c r="H11" i="16"/>
  <c r="G11" i="16"/>
  <c r="H10" i="16"/>
  <c r="H12" i="16" s="1"/>
  <c r="D19" i="16" s="1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H12" i="14" s="1"/>
  <c r="D19" i="14" s="1"/>
  <c r="G10" i="14"/>
  <c r="H9" i="14"/>
  <c r="G9" i="14"/>
  <c r="H8" i="14"/>
  <c r="G8" i="14"/>
  <c r="H11" i="13"/>
  <c r="G11" i="13"/>
  <c r="H10" i="13"/>
  <c r="H12" i="13" s="1"/>
  <c r="D19" i="13" s="1"/>
  <c r="G10" i="13"/>
  <c r="H9" i="13"/>
  <c r="G9" i="13"/>
  <c r="H8" i="13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H12" i="4" s="1"/>
  <c r="D19" i="4" s="1"/>
  <c r="G10" i="4"/>
  <c r="H9" i="4"/>
  <c r="G9" i="4"/>
  <c r="H8" i="4"/>
  <c r="G8" i="4"/>
  <c r="G19" i="30" l="1"/>
  <c r="H12" i="20"/>
  <c r="D19" i="20" s="1"/>
  <c r="H12" i="19"/>
  <c r="D19" i="19" s="1"/>
  <c r="H12" i="15"/>
  <c r="D19" i="15" s="1"/>
  <c r="H12" i="12"/>
  <c r="D19" i="12" s="1"/>
  <c r="H12" i="11"/>
  <c r="D19" i="11" s="1"/>
  <c r="H12" i="10"/>
  <c r="D19" i="10" s="1"/>
  <c r="H12" i="9"/>
  <c r="D19" i="9" s="1"/>
  <c r="H12" i="8"/>
  <c r="D19" i="8" s="1"/>
  <c r="H12" i="7"/>
  <c r="D19" i="7" s="1"/>
  <c r="H12" i="6"/>
  <c r="D19" i="6" s="1"/>
  <c r="H12" i="5"/>
  <c r="D19" i="5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<sst xmlns="http://schemas.openxmlformats.org/spreadsheetml/2006/main" count="2150" uniqueCount="95">
  <si>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</si>
  <si>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</si>
  <si>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</si>
  <si>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</si>
  <si>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</si>
  <si>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</si>
  <si>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</si>
  <si>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</si>
  <si>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</si>
  <si>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</si>
  <si>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</si>
  <si>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</si>
  <si>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</si>
  <si>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</si>
  <si>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</si>
  <si>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</si>
  <si>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</si>
  <si>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</si>
  <si>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</si>
  <si>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</si>
  <si>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</si>
  <si>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</si>
  <si>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</si>
  <si>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</si>
  <si>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</si>
  <si>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</si>
  <si>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</si>
  <si>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</si>
  <si>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</si>
  <si>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</si>
  <si>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</si>
  <si>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</si>
  <si>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</si>
  <si>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</si>
  <si>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</si>
  <si>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</si>
  <si>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</si>
  <si>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</si>
  <si>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</si>
  <si>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</si>
  <si>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</si>
  <si>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</si>
  <si>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</si>
  <si>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</si>
  <si>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</si>
  <si>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</si>
  <si>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</si>
  <si>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</si>
  <si>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</si>
  <si>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</si>
  <si>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</si>
  <si>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</si>
  <si>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</si>
  <si>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</si>
  <si>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</si>
  <si>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</si>
  <si>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</si>
  <si>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</si>
  <si>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</si>
  <si>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</si>
  <si>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</si>
  <si>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</si>
  <si>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</si>
  <si>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</si>
  <si>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</si>
  <si>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</si>
  <si>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</si>
  <si>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</si>
  <si>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</si>
  <si>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</si>
  <si>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</si>
  <si>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</si>
  <si>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</si>
  <si>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</si>
  <si>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</si>
  <si>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</si>
  <si>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</si>
  <si>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</si>
  <si>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</si>
  <si>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</si>
  <si>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</si>
  <si>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</si>
  <si>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</si>
  <si>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</si>
  <si>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</si>
  <si>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</si>
  <si>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</si>
  <si>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</si>
  <si>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</si>
  <si>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Názov predmetu zákazky:Lesnícke služby v ťažbovom procese na organizačnej zložke OZ Vihorlat  na obdobie 2023 - 2026  časť „47“ - VC 47 Oľšavka</t>
  </si>
  <si>
    <t>Jozef Dutka</t>
  </si>
  <si>
    <t>Kolonica 12, 067 61 Kolonica</t>
  </si>
  <si>
    <t>SK30 0200 0000 0029 9196 9451</t>
  </si>
  <si>
    <t>SK10 2071 8908</t>
  </si>
  <si>
    <t>jozefdutka7@gmail.com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</si>
</sst>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left"/>
    </xf>
    <xf numFmtId="0" fontId="6" fillId="3" borderId="0" xfId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34</xdr:row>
      <xdr:rowOff>114300</xdr:rowOff>
    </xdr:from>
    <xdr:to>
      <xdr:col>4</xdr:col>
      <xdr:colOff>466725</xdr:colOff>
      <xdr:row>52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ozefdutka7@gmail.com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  <c r="I12" s="19"/>
    </row>
    <row r="13" spans="1:11" x14ac:dyDescent="0.2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25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25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7"/>
      <c r="D21" s="57"/>
      <c r="E21" s="57"/>
      <c r="F21" s="57"/>
      <c r="G21" s="57"/>
      <c r="H21" s="57"/>
    </row>
    <row r="22" spans="2:8" ht="22.5" customHeight="1" x14ac:dyDescent="0.25">
      <c r="B22" s="30" t="s">
        <v>3</v>
      </c>
      <c r="C22" s="57"/>
      <c r="D22" s="57"/>
      <c r="E22" s="57"/>
      <c r="F22" s="57"/>
      <c r="G22" s="57"/>
      <c r="H22" s="57"/>
    </row>
    <row r="23" spans="2:8" ht="22.5" customHeight="1" x14ac:dyDescent="0.25">
      <c r="B23" s="25" t="s">
        <v>9</v>
      </c>
      <c r="C23" s="57"/>
      <c r="D23" s="57"/>
      <c r="E23" s="57"/>
      <c r="F23" s="57"/>
      <c r="G23" s="57"/>
      <c r="H23" s="57"/>
    </row>
    <row r="24" spans="2:8" ht="22.5" customHeight="1" x14ac:dyDescent="0.25">
      <c r="B24" s="17" t="s">
        <v>17</v>
      </c>
      <c r="C24" s="57"/>
      <c r="D24" s="57"/>
      <c r="E24" s="57"/>
      <c r="F24" s="57"/>
      <c r="G24" s="57"/>
      <c r="H24" s="57"/>
    </row>
    <row r="25" spans="2:8" ht="22.5" customHeight="1" x14ac:dyDescent="0.25">
      <c r="B25" s="17" t="s">
        <v>18</v>
      </c>
      <c r="C25" s="57"/>
      <c r="D25" s="57"/>
      <c r="E25" s="57"/>
      <c r="F25" s="57"/>
      <c r="G25" s="57"/>
      <c r="H25" s="57"/>
    </row>
    <row r="26" spans="2:8" ht="22.5" customHeight="1" x14ac:dyDescent="0.25">
      <c r="B26" s="17" t="s">
        <v>19</v>
      </c>
      <c r="C26" s="57"/>
      <c r="D26" s="57"/>
      <c r="E26" s="57"/>
      <c r="F26" s="57"/>
      <c r="G26" s="57"/>
      <c r="H26" s="57"/>
    </row>
    <row r="27" spans="2:8" ht="22.5" customHeight="1" x14ac:dyDescent="0.25">
      <c r="B27" s="17" t="s">
        <v>20</v>
      </c>
      <c r="C27" s="57"/>
      <c r="D27" s="57"/>
      <c r="E27" s="57"/>
      <c r="F27" s="57"/>
      <c r="G27" s="57"/>
      <c r="H27" s="57"/>
    </row>
    <row r="28" spans="2:8" ht="22.5" customHeight="1" x14ac:dyDescent="0.25">
      <c r="B28" s="17" t="s">
        <v>15</v>
      </c>
      <c r="C28" s="57"/>
      <c r="D28" s="57"/>
      <c r="E28" s="57"/>
      <c r="F28" s="57"/>
      <c r="G28" s="57"/>
      <c r="H28" s="57"/>
    </row>
    <row r="29" spans="2:8" ht="22.5" customHeight="1" x14ac:dyDescent="0.25">
      <c r="B29" s="17" t="s">
        <v>16</v>
      </c>
      <c r="C29" s="57"/>
      <c r="D29" s="57"/>
      <c r="E29" s="57"/>
      <c r="F29" s="57"/>
      <c r="G29" s="57"/>
      <c r="H29" s="57"/>
    </row>
    <row r="30" spans="2:8" ht="22.5" customHeight="1" x14ac:dyDescent="0.25">
      <c r="B30" s="17" t="s">
        <v>21</v>
      </c>
      <c r="C30" s="57"/>
      <c r="D30" s="57"/>
      <c r="E30" s="57"/>
      <c r="F30" s="57"/>
      <c r="G30" s="57"/>
      <c r="H30" s="57"/>
    </row>
    <row r="31" spans="2:8" ht="22.5" customHeight="1" x14ac:dyDescent="0.25">
      <c r="B31" s="25" t="s">
        <v>8</v>
      </c>
      <c r="C31" s="57"/>
      <c r="D31" s="57"/>
      <c r="E31" s="57"/>
      <c r="F31" s="57"/>
      <c r="G31" s="57"/>
      <c r="H31" s="57"/>
    </row>
    <row r="32" spans="2:8" ht="22.5" customHeight="1" x14ac:dyDescent="0.25">
      <c r="B32" s="25" t="s">
        <v>10</v>
      </c>
      <c r="C32" s="57"/>
      <c r="D32" s="57"/>
      <c r="E32" s="57"/>
      <c r="F32" s="57"/>
      <c r="G32" s="57"/>
      <c r="H32" s="57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17700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800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4321.72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265.2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28573.48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M23" sqref="M23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2600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5720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28600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2354.56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703.04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25592.84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32.418999999999997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25000</v>
      </c>
      <c r="D10" s="28">
        <v>22.116999999999997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20.791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C32" sqref="C32:H3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13" workbookViewId="0">
      <selection activeCell="G44" sqref="G4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20000</v>
      </c>
      <c r="D8" s="28">
        <v>42.72</v>
      </c>
      <c r="E8" s="36">
        <v>44.85</v>
      </c>
      <c r="F8" s="37" t="s">
        <v>30</v>
      </c>
      <c r="G8" s="38">
        <f t="shared" ref="G8:G11" si="0">IFERROR( ROUND(E8/D8,3)," ")</f>
        <v>1.05</v>
      </c>
      <c r="H8" s="39">
        <f>C8*E8</f>
        <v>897000</v>
      </c>
    </row>
    <row r="9" spans="1:8" ht="18.75" x14ac:dyDescent="0.25">
      <c r="A9" s="16">
        <v>2</v>
      </c>
      <c r="B9" s="17" t="s">
        <v>26</v>
      </c>
      <c r="C9" s="29">
        <v>20000</v>
      </c>
      <c r="D9" s="28">
        <v>34.049999999999997</v>
      </c>
      <c r="E9" s="36">
        <v>34.049999999999997</v>
      </c>
      <c r="F9" s="37" t="s">
        <v>31</v>
      </c>
      <c r="G9" s="38">
        <f t="shared" si="0"/>
        <v>1</v>
      </c>
      <c r="H9" s="39">
        <f t="shared" ref="H9:H11" si="1">C9*E9</f>
        <v>681000</v>
      </c>
    </row>
    <row r="10" spans="1:8" ht="18.75" x14ac:dyDescent="0.25">
      <c r="A10" s="16">
        <v>3</v>
      </c>
      <c r="B10" s="17" t="s">
        <v>24</v>
      </c>
      <c r="C10" s="29">
        <v>136000</v>
      </c>
      <c r="D10" s="28">
        <v>21.96</v>
      </c>
      <c r="E10" s="36">
        <v>21.96</v>
      </c>
      <c r="F10" s="37" t="s">
        <v>32</v>
      </c>
      <c r="G10" s="38">
        <f t="shared" si="0"/>
        <v>1</v>
      </c>
      <c r="H10" s="39">
        <f t="shared" si="1"/>
        <v>2986560</v>
      </c>
    </row>
    <row r="11" spans="1:8" ht="18.75" x14ac:dyDescent="0.25">
      <c r="A11" s="16">
        <v>4</v>
      </c>
      <c r="B11" s="17" t="s">
        <v>34</v>
      </c>
      <c r="C11" s="29">
        <v>20000</v>
      </c>
      <c r="D11" s="28">
        <v>23.65</v>
      </c>
      <c r="E11" s="36">
        <v>23.65</v>
      </c>
      <c r="F11" s="37" t="s">
        <v>33</v>
      </c>
      <c r="G11" s="38">
        <f t="shared" si="0"/>
        <v>1</v>
      </c>
      <c r="H11" s="39">
        <f t="shared" si="1"/>
        <v>473000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5037560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 t="s">
        <v>90</v>
      </c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5037560</v>
      </c>
      <c r="E19" s="42">
        <f>IF(OR(C16="áno",C16="ano"),D19*0.2,0)</f>
        <v>1007512</v>
      </c>
      <c r="F19" s="43"/>
      <c r="G19" s="44">
        <f>D19+E19</f>
        <v>6045072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 t="s">
        <v>90</v>
      </c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 t="s">
        <v>91</v>
      </c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 t="s">
        <v>90</v>
      </c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 t="s">
        <v>92</v>
      </c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68">
        <v>33668434</v>
      </c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 t="s">
        <v>93</v>
      </c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68">
        <v>1020718908</v>
      </c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 t="s">
        <v>90</v>
      </c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68">
        <v>421905848997</v>
      </c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69" t="s">
        <v>94</v>
      </c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70">
        <v>44840</v>
      </c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ht="15.75" x14ac:dyDescent="0.25">
      <c r="A33" s="6"/>
      <c r="B33" s="71"/>
      <c r="C33" s="72"/>
      <c r="D33" s="72"/>
      <c r="E33" s="72"/>
      <c r="F33" s="72"/>
      <c r="G33" s="72"/>
      <c r="H33" s="72"/>
    </row>
    <row r="34" spans="1:8" x14ac:dyDescent="0.25">
      <c r="A34" s="6"/>
      <c r="H34" s="6"/>
    </row>
    <row r="35" spans="1:8" x14ac:dyDescent="0.25">
      <c r="A35" s="6"/>
      <c r="E35" s="23"/>
      <c r="F35" s="23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  <row r="53" spans="1:8" x14ac:dyDescent="0.25">
      <c r="A53" s="6"/>
      <c r="B53" s="6"/>
      <c r="C53" s="6"/>
      <c r="D53" s="7"/>
      <c r="E53" s="6"/>
      <c r="F53" s="6"/>
      <c r="G53" s="6"/>
      <c r="H53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0866141732283472" right="0.70866141732283472" top="0.74803149606299213" bottom="0.74803149606299213" header="0.31496062992125984" footer="0.31496062992125984"/>
  <pageSetup paperSize="9" scale="85" orientation="landscape" r:id="rId2"/>
  <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3817</v>
      </c>
      <c r="D8" s="28">
        <v>39.15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2572</v>
      </c>
      <c r="D9" s="28">
        <v>24.5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31564</v>
      </c>
      <c r="D10" s="28">
        <v>22.58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2418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353</v>
      </c>
      <c r="D9" s="28">
        <v>25.11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23390</v>
      </c>
      <c r="D10" s="28">
        <v>24.26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</v>
      </c>
      <c r="D11" s="28">
        <v>25.6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1471</v>
      </c>
      <c r="D8" s="28">
        <v>36.36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1430</v>
      </c>
      <c r="D9" s="28">
        <v>25.84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19427</v>
      </c>
      <c r="D10" s="28">
        <v>22.66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5400</v>
      </c>
      <c r="D8" s="28">
        <v>49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12000</v>
      </c>
      <c r="D10" s="28">
        <v>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50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6500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20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2500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27000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1800</v>
      </c>
      <c r="D11" s="28">
        <v>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19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3700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71400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2900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4" workbookViewId="0">
      <selection activeCell="E8" sqref="E8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37.369999999999997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2080</v>
      </c>
      <c r="D9" s="28">
        <v>30.01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22.56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24.26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5200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27.4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22.24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19.62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3150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20800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4680</v>
      </c>
      <c r="D8" s="28">
        <v>43.67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21.62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8320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36.299999999999997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5" sqref="J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2340</v>
      </c>
      <c r="D8" s="28">
        <v>43.35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4420</v>
      </c>
      <c r="D9" s="28">
        <v>25.72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19.14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22.41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1300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16200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Oľšavka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jan.slivka</cp:lastModifiedBy>
  <cp:lastPrinted>2022-10-05T10:25:35Z</cp:lastPrinted>
  <dcterms:created xsi:type="dcterms:W3CDTF">2012-03-14T10:26:47Z</dcterms:created>
  <dcterms:modified xsi:type="dcterms:W3CDTF">2022-10-05T10:26:02Z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