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pe_DOMA\Valtrovice - fotbalové šatny\"/>
    </mc:Choice>
  </mc:AlternateContent>
  <bookViews>
    <workbookView xWindow="-12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01 2205_01 Pol" sheetId="12" r:id="rId4"/>
    <sheet name="02 2205_02 Pol" sheetId="13" r:id="rId5"/>
    <sheet name="03 2205_03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2205_01 Pol'!$1:$7</definedName>
    <definedName name="_xlnm.Print_Titles" localSheetId="4">'02 2205_02 Pol'!$1:$7</definedName>
    <definedName name="_xlnm.Print_Titles" localSheetId="5">'03 2205_03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2205_01 Pol'!$A$1:$X$33</definedName>
    <definedName name="_xlnm.Print_Area" localSheetId="4">'02 2205_02 Pol'!$A$1:$X$603</definedName>
    <definedName name="_xlnm.Print_Area" localSheetId="5">'03 2205_03 Pol'!$A$1:$X$225</definedName>
    <definedName name="_xlnm.Print_Area" localSheetId="1">Stavba!$A$1:$J$99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98" i="1" l="1"/>
  <c r="I19" i="1" s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5" i="1"/>
  <c r="F45" i="1"/>
  <c r="G44" i="1"/>
  <c r="F44" i="1"/>
  <c r="G41" i="1"/>
  <c r="H41" i="1" s="1"/>
  <c r="I41" i="1" s="1"/>
  <c r="F41" i="1"/>
  <c r="G40" i="1"/>
  <c r="F40" i="1"/>
  <c r="G215" i="14"/>
  <c r="G9" i="14"/>
  <c r="G8" i="14" s="1"/>
  <c r="I9" i="14"/>
  <c r="K9" i="14"/>
  <c r="K8" i="14" s="1"/>
  <c r="M9" i="14"/>
  <c r="O9" i="14"/>
  <c r="Q9" i="14"/>
  <c r="Q8" i="14" s="1"/>
  <c r="V9" i="14"/>
  <c r="V8" i="14" s="1"/>
  <c r="G10" i="14"/>
  <c r="I10" i="14"/>
  <c r="I8" i="14" s="1"/>
  <c r="K10" i="14"/>
  <c r="M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O8" i="14" s="1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5" i="14"/>
  <c r="M25" i="14" s="1"/>
  <c r="I25" i="14"/>
  <c r="I24" i="14" s="1"/>
  <c r="K25" i="14"/>
  <c r="K24" i="14" s="1"/>
  <c r="O25" i="14"/>
  <c r="O24" i="14" s="1"/>
  <c r="Q25" i="14"/>
  <c r="Q24" i="14" s="1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3" i="14"/>
  <c r="M33" i="14" s="1"/>
  <c r="I33" i="14"/>
  <c r="K33" i="14"/>
  <c r="O33" i="14"/>
  <c r="Q33" i="14"/>
  <c r="V33" i="14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1" i="14"/>
  <c r="I71" i="14"/>
  <c r="K71" i="14"/>
  <c r="M71" i="14"/>
  <c r="O71" i="14"/>
  <c r="Q71" i="14"/>
  <c r="V71" i="14"/>
  <c r="G74" i="14"/>
  <c r="I74" i="14"/>
  <c r="K74" i="14"/>
  <c r="M74" i="14"/>
  <c r="O74" i="14"/>
  <c r="Q74" i="14"/>
  <c r="V74" i="14"/>
  <c r="G77" i="14"/>
  <c r="I77" i="14"/>
  <c r="K77" i="14"/>
  <c r="M77" i="14"/>
  <c r="O77" i="14"/>
  <c r="Q77" i="14"/>
  <c r="V77" i="14"/>
  <c r="G80" i="14"/>
  <c r="M80" i="14" s="1"/>
  <c r="I80" i="14"/>
  <c r="K80" i="14"/>
  <c r="O80" i="14"/>
  <c r="Q80" i="14"/>
  <c r="V80" i="14"/>
  <c r="G83" i="14"/>
  <c r="M83" i="14" s="1"/>
  <c r="I83" i="14"/>
  <c r="K83" i="14"/>
  <c r="O83" i="14"/>
  <c r="Q83" i="14"/>
  <c r="V83" i="14"/>
  <c r="G86" i="14"/>
  <c r="M86" i="14" s="1"/>
  <c r="I86" i="14"/>
  <c r="K86" i="14"/>
  <c r="O86" i="14"/>
  <c r="Q86" i="14"/>
  <c r="V86" i="14"/>
  <c r="V24" i="14" s="1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5" i="14"/>
  <c r="M95" i="14" s="1"/>
  <c r="I95" i="14"/>
  <c r="K95" i="14"/>
  <c r="O95" i="14"/>
  <c r="Q95" i="14"/>
  <c r="V95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I108" i="14"/>
  <c r="K108" i="14"/>
  <c r="M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I124" i="14"/>
  <c r="K124" i="14"/>
  <c r="M124" i="14"/>
  <c r="O124" i="14"/>
  <c r="Q124" i="14"/>
  <c r="V124" i="14"/>
  <c r="G125" i="14"/>
  <c r="I125" i="14"/>
  <c r="K125" i="14"/>
  <c r="M125" i="14"/>
  <c r="O125" i="14"/>
  <c r="Q125" i="14"/>
  <c r="V125" i="14"/>
  <c r="G126" i="14"/>
  <c r="I126" i="14"/>
  <c r="K126" i="14"/>
  <c r="M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I131" i="14"/>
  <c r="K131" i="14"/>
  <c r="M131" i="14"/>
  <c r="O131" i="14"/>
  <c r="Q131" i="14"/>
  <c r="V131" i="14"/>
  <c r="G132" i="14"/>
  <c r="I132" i="14"/>
  <c r="K132" i="14"/>
  <c r="M132" i="14"/>
  <c r="O132" i="14"/>
  <c r="Q132" i="14"/>
  <c r="V132" i="14"/>
  <c r="G135" i="14"/>
  <c r="M135" i="14" s="1"/>
  <c r="I135" i="14"/>
  <c r="K135" i="14"/>
  <c r="O135" i="14"/>
  <c r="Q135" i="14"/>
  <c r="V135" i="14"/>
  <c r="G138" i="14"/>
  <c r="M138" i="14" s="1"/>
  <c r="I138" i="14"/>
  <c r="K138" i="14"/>
  <c r="O138" i="14"/>
  <c r="Q138" i="14"/>
  <c r="V138" i="14"/>
  <c r="G141" i="14"/>
  <c r="M141" i="14" s="1"/>
  <c r="I141" i="14"/>
  <c r="K141" i="14"/>
  <c r="O141" i="14"/>
  <c r="Q141" i="14"/>
  <c r="V141" i="14"/>
  <c r="G142" i="14"/>
  <c r="I142" i="14"/>
  <c r="K142" i="14"/>
  <c r="M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I148" i="14"/>
  <c r="K148" i="14"/>
  <c r="M148" i="14"/>
  <c r="O148" i="14"/>
  <c r="Q148" i="14"/>
  <c r="V148" i="14"/>
  <c r="G149" i="14"/>
  <c r="I149" i="14"/>
  <c r="K149" i="14"/>
  <c r="M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I154" i="14"/>
  <c r="K154" i="14"/>
  <c r="M154" i="14"/>
  <c r="O154" i="14"/>
  <c r="Q154" i="14"/>
  <c r="V154" i="14"/>
  <c r="G155" i="14"/>
  <c r="I155" i="14"/>
  <c r="K155" i="14"/>
  <c r="M155" i="14"/>
  <c r="O155" i="14"/>
  <c r="Q155" i="14"/>
  <c r="V155" i="14"/>
  <c r="G157" i="14"/>
  <c r="M157" i="14" s="1"/>
  <c r="I157" i="14"/>
  <c r="I156" i="14" s="1"/>
  <c r="K157" i="14"/>
  <c r="O157" i="14"/>
  <c r="O156" i="14" s="1"/>
  <c r="Q157" i="14"/>
  <c r="V157" i="14"/>
  <c r="V156" i="14" s="1"/>
  <c r="G158" i="14"/>
  <c r="M158" i="14" s="1"/>
  <c r="I158" i="14"/>
  <c r="K158" i="14"/>
  <c r="O158" i="14"/>
  <c r="Q158" i="14"/>
  <c r="Q156" i="14" s="1"/>
  <c r="V158" i="14"/>
  <c r="G159" i="14"/>
  <c r="I159" i="14"/>
  <c r="K159" i="14"/>
  <c r="M159" i="14"/>
  <c r="O159" i="14"/>
  <c r="Q159" i="14"/>
  <c r="V159" i="14"/>
  <c r="G160" i="14"/>
  <c r="I160" i="14"/>
  <c r="K160" i="14"/>
  <c r="M160" i="14"/>
  <c r="O160" i="14"/>
  <c r="Q160" i="14"/>
  <c r="V160" i="14"/>
  <c r="G161" i="14"/>
  <c r="I161" i="14"/>
  <c r="K161" i="14"/>
  <c r="M161" i="14"/>
  <c r="O161" i="14"/>
  <c r="Q161" i="14"/>
  <c r="V161" i="14"/>
  <c r="G162" i="14"/>
  <c r="M162" i="14" s="1"/>
  <c r="I162" i="14"/>
  <c r="K162" i="14"/>
  <c r="K156" i="14" s="1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I165" i="14"/>
  <c r="K165" i="14"/>
  <c r="M165" i="14"/>
  <c r="O165" i="14"/>
  <c r="Q165" i="14"/>
  <c r="V165" i="14"/>
  <c r="G166" i="14"/>
  <c r="I166" i="14"/>
  <c r="K166" i="14"/>
  <c r="M166" i="14"/>
  <c r="O166" i="14"/>
  <c r="Q166" i="14"/>
  <c r="V166" i="14"/>
  <c r="G167" i="14"/>
  <c r="I167" i="14"/>
  <c r="K167" i="14"/>
  <c r="M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G171" i="14"/>
  <c r="I171" i="14"/>
  <c r="I170" i="14" s="1"/>
  <c r="K171" i="14"/>
  <c r="K170" i="14" s="1"/>
  <c r="M171" i="14"/>
  <c r="O171" i="14"/>
  <c r="O170" i="14" s="1"/>
  <c r="Q171" i="14"/>
  <c r="Q170" i="14" s="1"/>
  <c r="V171" i="14"/>
  <c r="G172" i="14"/>
  <c r="I172" i="14"/>
  <c r="K172" i="14"/>
  <c r="M172" i="14"/>
  <c r="M170" i="14" s="1"/>
  <c r="O172" i="14"/>
  <c r="Q172" i="14"/>
  <c r="V172" i="14"/>
  <c r="G173" i="14"/>
  <c r="I173" i="14"/>
  <c r="K173" i="14"/>
  <c r="M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V170" i="14" s="1"/>
  <c r="G177" i="14"/>
  <c r="I177" i="14"/>
  <c r="K177" i="14"/>
  <c r="M177" i="14"/>
  <c r="O177" i="14"/>
  <c r="Q177" i="14"/>
  <c r="V177" i="14"/>
  <c r="G178" i="14"/>
  <c r="I178" i="14"/>
  <c r="K178" i="14"/>
  <c r="M178" i="14"/>
  <c r="O178" i="14"/>
  <c r="Q178" i="14"/>
  <c r="V178" i="14"/>
  <c r="G179" i="14"/>
  <c r="I179" i="14"/>
  <c r="K179" i="14"/>
  <c r="M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I183" i="14"/>
  <c r="K183" i="14"/>
  <c r="M183" i="14"/>
  <c r="O183" i="14"/>
  <c r="Q183" i="14"/>
  <c r="V183" i="14"/>
  <c r="G184" i="14"/>
  <c r="I184" i="14"/>
  <c r="K184" i="14"/>
  <c r="M184" i="14"/>
  <c r="O184" i="14"/>
  <c r="Q184" i="14"/>
  <c r="V184" i="14"/>
  <c r="G185" i="14"/>
  <c r="I185" i="14"/>
  <c r="K185" i="14"/>
  <c r="M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0" i="14"/>
  <c r="I190" i="14"/>
  <c r="K190" i="14"/>
  <c r="M190" i="14"/>
  <c r="O190" i="14"/>
  <c r="Q190" i="14"/>
  <c r="V190" i="14"/>
  <c r="G191" i="14"/>
  <c r="I191" i="14"/>
  <c r="K191" i="14"/>
  <c r="M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I195" i="14"/>
  <c r="K195" i="14"/>
  <c r="M195" i="14"/>
  <c r="O195" i="14"/>
  <c r="Q195" i="14"/>
  <c r="V195" i="14"/>
  <c r="G196" i="14"/>
  <c r="I196" i="14"/>
  <c r="K196" i="14"/>
  <c r="M196" i="14"/>
  <c r="O196" i="14"/>
  <c r="Q196" i="14"/>
  <c r="V196" i="14"/>
  <c r="G197" i="14"/>
  <c r="I197" i="14"/>
  <c r="K197" i="14"/>
  <c r="M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I201" i="14"/>
  <c r="K201" i="14"/>
  <c r="M201" i="14"/>
  <c r="O201" i="14"/>
  <c r="Q201" i="14"/>
  <c r="V201" i="14"/>
  <c r="G202" i="14"/>
  <c r="I202" i="14"/>
  <c r="K202" i="14"/>
  <c r="M202" i="14"/>
  <c r="O202" i="14"/>
  <c r="Q202" i="14"/>
  <c r="V202" i="14"/>
  <c r="G203" i="14"/>
  <c r="I203" i="14"/>
  <c r="K203" i="14"/>
  <c r="M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M206" i="14" s="1"/>
  <c r="I206" i="14"/>
  <c r="K206" i="14"/>
  <c r="O206" i="14"/>
  <c r="Q206" i="14"/>
  <c r="V206" i="14"/>
  <c r="G207" i="14"/>
  <c r="I207" i="14"/>
  <c r="K207" i="14"/>
  <c r="M207" i="14"/>
  <c r="O207" i="14"/>
  <c r="Q207" i="14"/>
  <c r="V207" i="14"/>
  <c r="G208" i="14"/>
  <c r="I208" i="14"/>
  <c r="K208" i="14"/>
  <c r="M208" i="14"/>
  <c r="O208" i="14"/>
  <c r="Q208" i="14"/>
  <c r="V208" i="14"/>
  <c r="G209" i="14"/>
  <c r="I209" i="14"/>
  <c r="K209" i="14"/>
  <c r="M209" i="14"/>
  <c r="O209" i="14"/>
  <c r="Q209" i="14"/>
  <c r="V209" i="14"/>
  <c r="G210" i="14"/>
  <c r="M210" i="14" s="1"/>
  <c r="I210" i="14"/>
  <c r="K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/>
  <c r="V212" i="14"/>
  <c r="G213" i="14"/>
  <c r="I213" i="14"/>
  <c r="I212" i="14" s="1"/>
  <c r="K213" i="14"/>
  <c r="K212" i="14" s="1"/>
  <c r="M213" i="14"/>
  <c r="O213" i="14"/>
  <c r="O212" i="14" s="1"/>
  <c r="Q213" i="14"/>
  <c r="Q212" i="14" s="1"/>
  <c r="V213" i="14"/>
  <c r="AE215" i="14"/>
  <c r="G9" i="13"/>
  <c r="I9" i="13"/>
  <c r="I8" i="13" s="1"/>
  <c r="K9" i="13"/>
  <c r="K8" i="13" s="1"/>
  <c r="M9" i="13"/>
  <c r="O9" i="13"/>
  <c r="Q9" i="13"/>
  <c r="Q8" i="13" s="1"/>
  <c r="V9" i="13"/>
  <c r="G11" i="13"/>
  <c r="I11" i="13"/>
  <c r="K11" i="13"/>
  <c r="M11" i="13"/>
  <c r="O11" i="13"/>
  <c r="Q11" i="13"/>
  <c r="V11" i="13"/>
  <c r="G13" i="13"/>
  <c r="G8" i="13" s="1"/>
  <c r="I13" i="13"/>
  <c r="K13" i="13"/>
  <c r="O13" i="13"/>
  <c r="Q13" i="13"/>
  <c r="V13" i="13"/>
  <c r="V8" i="13" s="1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O8" i="13" s="1"/>
  <c r="Q18" i="13"/>
  <c r="V18" i="13"/>
  <c r="G20" i="13"/>
  <c r="I20" i="13"/>
  <c r="K20" i="13"/>
  <c r="M20" i="13"/>
  <c r="O20" i="13"/>
  <c r="Q20" i="13"/>
  <c r="V20" i="13"/>
  <c r="G24" i="13"/>
  <c r="I24" i="13"/>
  <c r="K24" i="13"/>
  <c r="M24" i="13"/>
  <c r="O24" i="13"/>
  <c r="Q24" i="13"/>
  <c r="V24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I35" i="13"/>
  <c r="K35" i="13"/>
  <c r="M35" i="13"/>
  <c r="O35" i="13"/>
  <c r="Q35" i="13"/>
  <c r="V35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6" i="13"/>
  <c r="M46" i="13" s="1"/>
  <c r="M45" i="13" s="1"/>
  <c r="I46" i="13"/>
  <c r="I45" i="13" s="1"/>
  <c r="K46" i="13"/>
  <c r="O46" i="13"/>
  <c r="O45" i="13" s="1"/>
  <c r="Q46" i="13"/>
  <c r="Q45" i="13" s="1"/>
  <c r="V46" i="13"/>
  <c r="G48" i="13"/>
  <c r="I48" i="13"/>
  <c r="K48" i="13"/>
  <c r="M48" i="13"/>
  <c r="O48" i="13"/>
  <c r="Q48" i="13"/>
  <c r="V48" i="13"/>
  <c r="G50" i="13"/>
  <c r="I50" i="13"/>
  <c r="K50" i="13"/>
  <c r="K45" i="13" s="1"/>
  <c r="M50" i="13"/>
  <c r="O50" i="13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Q57" i="13"/>
  <c r="V57" i="13"/>
  <c r="V45" i="13" s="1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3" i="13"/>
  <c r="I63" i="13"/>
  <c r="K63" i="13"/>
  <c r="M63" i="13"/>
  <c r="O63" i="13"/>
  <c r="Q63" i="13"/>
  <c r="V63" i="13"/>
  <c r="G65" i="13"/>
  <c r="I65" i="13"/>
  <c r="K65" i="13"/>
  <c r="M65" i="13"/>
  <c r="O65" i="13"/>
  <c r="Q65" i="13"/>
  <c r="V65" i="13"/>
  <c r="G68" i="13"/>
  <c r="M68" i="13" s="1"/>
  <c r="I68" i="13"/>
  <c r="K68" i="13"/>
  <c r="K67" i="13" s="1"/>
  <c r="O68" i="13"/>
  <c r="O67" i="13" s="1"/>
  <c r="Q68" i="13"/>
  <c r="Q67" i="13" s="1"/>
  <c r="V68" i="13"/>
  <c r="V67" i="13" s="1"/>
  <c r="G72" i="13"/>
  <c r="I72" i="13"/>
  <c r="K72" i="13"/>
  <c r="M72" i="13"/>
  <c r="O72" i="13"/>
  <c r="Q72" i="13"/>
  <c r="V72" i="13"/>
  <c r="G74" i="13"/>
  <c r="I74" i="13"/>
  <c r="K74" i="13"/>
  <c r="M74" i="13"/>
  <c r="O74" i="13"/>
  <c r="Q74" i="13"/>
  <c r="V74" i="13"/>
  <c r="G76" i="13"/>
  <c r="I76" i="13"/>
  <c r="K76" i="13"/>
  <c r="M76" i="13"/>
  <c r="O76" i="13"/>
  <c r="Q76" i="13"/>
  <c r="V76" i="13"/>
  <c r="G78" i="13"/>
  <c r="I78" i="13"/>
  <c r="K78" i="13"/>
  <c r="M78" i="13"/>
  <c r="O78" i="13"/>
  <c r="Q78" i="13"/>
  <c r="V78" i="13"/>
  <c r="G80" i="13"/>
  <c r="M80" i="13" s="1"/>
  <c r="I80" i="13"/>
  <c r="I67" i="13" s="1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6" i="13"/>
  <c r="I86" i="13"/>
  <c r="K86" i="13"/>
  <c r="M86" i="13"/>
  <c r="O86" i="13"/>
  <c r="Q86" i="13"/>
  <c r="V86" i="13"/>
  <c r="G89" i="13"/>
  <c r="I89" i="13"/>
  <c r="K89" i="13"/>
  <c r="M89" i="13"/>
  <c r="O89" i="13"/>
  <c r="Q89" i="13"/>
  <c r="V89" i="13"/>
  <c r="G91" i="13"/>
  <c r="I91" i="13"/>
  <c r="K91" i="13"/>
  <c r="M91" i="13"/>
  <c r="O91" i="13"/>
  <c r="Q91" i="13"/>
  <c r="V91" i="13"/>
  <c r="I95" i="13"/>
  <c r="G96" i="13"/>
  <c r="M96" i="13" s="1"/>
  <c r="M95" i="13" s="1"/>
  <c r="I96" i="13"/>
  <c r="K96" i="13"/>
  <c r="K95" i="13" s="1"/>
  <c r="O96" i="13"/>
  <c r="O95" i="13" s="1"/>
  <c r="Q96" i="13"/>
  <c r="Q95" i="13" s="1"/>
  <c r="V96" i="13"/>
  <c r="V95" i="13" s="1"/>
  <c r="G98" i="13"/>
  <c r="I98" i="13"/>
  <c r="K98" i="13"/>
  <c r="M98" i="13"/>
  <c r="O98" i="13"/>
  <c r="Q98" i="13"/>
  <c r="V98" i="13"/>
  <c r="G100" i="13"/>
  <c r="I100" i="13"/>
  <c r="K100" i="13"/>
  <c r="M100" i="13"/>
  <c r="O100" i="13"/>
  <c r="Q100" i="13"/>
  <c r="V100" i="13"/>
  <c r="G102" i="13"/>
  <c r="I102" i="13"/>
  <c r="K102" i="13"/>
  <c r="M102" i="13"/>
  <c r="O102" i="13"/>
  <c r="Q102" i="13"/>
  <c r="V102" i="13"/>
  <c r="K104" i="13"/>
  <c r="G105" i="13"/>
  <c r="M105" i="13" s="1"/>
  <c r="I105" i="13"/>
  <c r="I104" i="13" s="1"/>
  <c r="K105" i="13"/>
  <c r="O105" i="13"/>
  <c r="Q105" i="13"/>
  <c r="Q104" i="13" s="1"/>
  <c r="V105" i="13"/>
  <c r="V104" i="13" s="1"/>
  <c r="G107" i="13"/>
  <c r="M107" i="13" s="1"/>
  <c r="I107" i="13"/>
  <c r="K107" i="13"/>
  <c r="O107" i="13"/>
  <c r="Q107" i="13"/>
  <c r="V107" i="13"/>
  <c r="G109" i="13"/>
  <c r="I109" i="13"/>
  <c r="K109" i="13"/>
  <c r="M109" i="13"/>
  <c r="O109" i="13"/>
  <c r="O104" i="13" s="1"/>
  <c r="Q109" i="13"/>
  <c r="V109" i="13"/>
  <c r="G112" i="13"/>
  <c r="I112" i="13"/>
  <c r="I111" i="13" s="1"/>
  <c r="K112" i="13"/>
  <c r="K111" i="13" s="1"/>
  <c r="M112" i="13"/>
  <c r="O112" i="13"/>
  <c r="Q112" i="13"/>
  <c r="Q111" i="13" s="1"/>
  <c r="V112" i="13"/>
  <c r="G114" i="13"/>
  <c r="M114" i="13" s="1"/>
  <c r="I114" i="13"/>
  <c r="K114" i="13"/>
  <c r="O114" i="13"/>
  <c r="Q114" i="13"/>
  <c r="V114" i="13"/>
  <c r="G116" i="13"/>
  <c r="G111" i="13" s="1"/>
  <c r="I116" i="13"/>
  <c r="K116" i="13"/>
  <c r="O116" i="13"/>
  <c r="Q116" i="13"/>
  <c r="V116" i="13"/>
  <c r="V111" i="13" s="1"/>
  <c r="G118" i="13"/>
  <c r="M118" i="13" s="1"/>
  <c r="I118" i="13"/>
  <c r="K118" i="13"/>
  <c r="O118" i="13"/>
  <c r="Q118" i="13"/>
  <c r="V118" i="13"/>
  <c r="G121" i="13"/>
  <c r="I121" i="13"/>
  <c r="K121" i="13"/>
  <c r="M121" i="13"/>
  <c r="O121" i="13"/>
  <c r="O111" i="13" s="1"/>
  <c r="Q121" i="13"/>
  <c r="V121" i="13"/>
  <c r="G123" i="13"/>
  <c r="I123" i="13"/>
  <c r="K123" i="13"/>
  <c r="M123" i="13"/>
  <c r="O123" i="13"/>
  <c r="Q123" i="13"/>
  <c r="V123" i="13"/>
  <c r="G136" i="13"/>
  <c r="G135" i="13" s="1"/>
  <c r="I136" i="13"/>
  <c r="I135" i="13" s="1"/>
  <c r="K136" i="13"/>
  <c r="K135" i="13" s="1"/>
  <c r="O136" i="13"/>
  <c r="O135" i="13" s="1"/>
  <c r="Q136" i="13"/>
  <c r="V136" i="13"/>
  <c r="V135" i="13" s="1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Q135" i="13" s="1"/>
  <c r="V140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49" i="13"/>
  <c r="G148" i="13" s="1"/>
  <c r="I149" i="13"/>
  <c r="I148" i="13" s="1"/>
  <c r="K149" i="13"/>
  <c r="K148" i="13" s="1"/>
  <c r="O149" i="13"/>
  <c r="O148" i="13" s="1"/>
  <c r="Q149" i="13"/>
  <c r="V149" i="13"/>
  <c r="V148" i="13" s="1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Q148" i="13" s="1"/>
  <c r="V154" i="13"/>
  <c r="G156" i="13"/>
  <c r="I156" i="13"/>
  <c r="K156" i="13"/>
  <c r="M156" i="13"/>
  <c r="O156" i="13"/>
  <c r="Q156" i="13"/>
  <c r="V156" i="13"/>
  <c r="G158" i="13"/>
  <c r="I158" i="13"/>
  <c r="K158" i="13"/>
  <c r="M158" i="13"/>
  <c r="O158" i="13"/>
  <c r="Q158" i="13"/>
  <c r="V158" i="13"/>
  <c r="G160" i="13"/>
  <c r="I160" i="13"/>
  <c r="K160" i="13"/>
  <c r="M160" i="13"/>
  <c r="O160" i="13"/>
  <c r="Q160" i="13"/>
  <c r="V160" i="13"/>
  <c r="G162" i="13"/>
  <c r="M162" i="13" s="1"/>
  <c r="I162" i="13"/>
  <c r="K162" i="13"/>
  <c r="O162" i="13"/>
  <c r="Q162" i="13"/>
  <c r="V162" i="13"/>
  <c r="G164" i="13"/>
  <c r="I164" i="13"/>
  <c r="V164" i="13"/>
  <c r="G165" i="13"/>
  <c r="M165" i="13" s="1"/>
  <c r="M164" i="13" s="1"/>
  <c r="I165" i="13"/>
  <c r="K165" i="13"/>
  <c r="K164" i="13" s="1"/>
  <c r="O165" i="13"/>
  <c r="O164" i="13" s="1"/>
  <c r="Q165" i="13"/>
  <c r="Q164" i="13" s="1"/>
  <c r="V165" i="13"/>
  <c r="O167" i="13"/>
  <c r="Q167" i="13"/>
  <c r="G168" i="13"/>
  <c r="G167" i="13" s="1"/>
  <c r="I168" i="13"/>
  <c r="K168" i="13"/>
  <c r="K167" i="13" s="1"/>
  <c r="M168" i="13"/>
  <c r="M167" i="13" s="1"/>
  <c r="O168" i="13"/>
  <c r="Q168" i="13"/>
  <c r="V168" i="13"/>
  <c r="V167" i="13" s="1"/>
  <c r="G170" i="13"/>
  <c r="I170" i="13"/>
  <c r="K170" i="13"/>
  <c r="M170" i="13"/>
  <c r="O170" i="13"/>
  <c r="Q170" i="13"/>
  <c r="V170" i="13"/>
  <c r="G172" i="13"/>
  <c r="M172" i="13" s="1"/>
  <c r="I172" i="13"/>
  <c r="I167" i="13" s="1"/>
  <c r="K172" i="13"/>
  <c r="O172" i="13"/>
  <c r="Q172" i="13"/>
  <c r="V172" i="13"/>
  <c r="G174" i="13"/>
  <c r="M174" i="13" s="1"/>
  <c r="I174" i="13"/>
  <c r="K174" i="13"/>
  <c r="O174" i="13"/>
  <c r="Q174" i="13"/>
  <c r="V174" i="13"/>
  <c r="G175" i="13"/>
  <c r="K175" i="13"/>
  <c r="V175" i="13"/>
  <c r="G176" i="13"/>
  <c r="I176" i="13"/>
  <c r="I175" i="13" s="1"/>
  <c r="K176" i="13"/>
  <c r="M176" i="13"/>
  <c r="M175" i="13" s="1"/>
  <c r="O176" i="13"/>
  <c r="O175" i="13" s="1"/>
  <c r="Q176" i="13"/>
  <c r="Q175" i="13" s="1"/>
  <c r="V176" i="13"/>
  <c r="G178" i="13"/>
  <c r="O178" i="13"/>
  <c r="V178" i="13"/>
  <c r="G179" i="13"/>
  <c r="I179" i="13"/>
  <c r="I178" i="13" s="1"/>
  <c r="K179" i="13"/>
  <c r="K178" i="13" s="1"/>
  <c r="M179" i="13"/>
  <c r="O179" i="13"/>
  <c r="Q179" i="13"/>
  <c r="Q178" i="13" s="1"/>
  <c r="V179" i="13"/>
  <c r="G181" i="13"/>
  <c r="M181" i="13" s="1"/>
  <c r="I181" i="13"/>
  <c r="K181" i="13"/>
  <c r="O181" i="13"/>
  <c r="Q181" i="13"/>
  <c r="V181" i="13"/>
  <c r="G183" i="13"/>
  <c r="I183" i="13"/>
  <c r="V183" i="13"/>
  <c r="G184" i="13"/>
  <c r="M184" i="13" s="1"/>
  <c r="I184" i="13"/>
  <c r="K184" i="13"/>
  <c r="K183" i="13" s="1"/>
  <c r="O184" i="13"/>
  <c r="O183" i="13" s="1"/>
  <c r="Q184" i="13"/>
  <c r="Q183" i="13" s="1"/>
  <c r="V184" i="13"/>
  <c r="G186" i="13"/>
  <c r="M186" i="13" s="1"/>
  <c r="I186" i="13"/>
  <c r="K186" i="13"/>
  <c r="O186" i="13"/>
  <c r="Q186" i="13"/>
  <c r="V186" i="13"/>
  <c r="G188" i="13"/>
  <c r="I188" i="13"/>
  <c r="K188" i="13"/>
  <c r="M188" i="13"/>
  <c r="O188" i="13"/>
  <c r="Q188" i="13"/>
  <c r="V188" i="13"/>
  <c r="G190" i="13"/>
  <c r="I190" i="13"/>
  <c r="K190" i="13"/>
  <c r="M190" i="13"/>
  <c r="O190" i="13"/>
  <c r="Q190" i="13"/>
  <c r="V190" i="13"/>
  <c r="I193" i="13"/>
  <c r="K193" i="13"/>
  <c r="O193" i="13"/>
  <c r="G194" i="13"/>
  <c r="M194" i="13" s="1"/>
  <c r="M193" i="13" s="1"/>
  <c r="I194" i="13"/>
  <c r="K194" i="13"/>
  <c r="O194" i="13"/>
  <c r="Q194" i="13"/>
  <c r="Q193" i="13" s="1"/>
  <c r="V194" i="13"/>
  <c r="V193" i="13" s="1"/>
  <c r="G196" i="13"/>
  <c r="I196" i="13"/>
  <c r="I195" i="13" s="1"/>
  <c r="K196" i="13"/>
  <c r="M196" i="13"/>
  <c r="O196" i="13"/>
  <c r="O195" i="13" s="1"/>
  <c r="Q196" i="13"/>
  <c r="Q195" i="13" s="1"/>
  <c r="V196" i="13"/>
  <c r="G199" i="13"/>
  <c r="I199" i="13"/>
  <c r="K199" i="13"/>
  <c r="M199" i="13"/>
  <c r="O199" i="13"/>
  <c r="Q199" i="13"/>
  <c r="V199" i="13"/>
  <c r="G204" i="13"/>
  <c r="I204" i="13"/>
  <c r="K204" i="13"/>
  <c r="K195" i="13" s="1"/>
  <c r="M204" i="13"/>
  <c r="O204" i="13"/>
  <c r="Q204" i="13"/>
  <c r="V204" i="13"/>
  <c r="G206" i="13"/>
  <c r="M206" i="13" s="1"/>
  <c r="I206" i="13"/>
  <c r="K206" i="13"/>
  <c r="O206" i="13"/>
  <c r="Q206" i="13"/>
  <c r="V206" i="13"/>
  <c r="G208" i="13"/>
  <c r="M208" i="13" s="1"/>
  <c r="I208" i="13"/>
  <c r="K208" i="13"/>
  <c r="O208" i="13"/>
  <c r="Q208" i="13"/>
  <c r="V208" i="13"/>
  <c r="V195" i="13" s="1"/>
  <c r="G210" i="13"/>
  <c r="M210" i="13" s="1"/>
  <c r="I210" i="13"/>
  <c r="K210" i="13"/>
  <c r="O210" i="13"/>
  <c r="Q210" i="13"/>
  <c r="V210" i="13"/>
  <c r="G212" i="13"/>
  <c r="I212" i="13"/>
  <c r="K212" i="13"/>
  <c r="M212" i="13"/>
  <c r="O212" i="13"/>
  <c r="Q212" i="13"/>
  <c r="V212" i="13"/>
  <c r="G214" i="13"/>
  <c r="I214" i="13"/>
  <c r="K214" i="13"/>
  <c r="M214" i="13"/>
  <c r="O214" i="13"/>
  <c r="Q214" i="13"/>
  <c r="V214" i="13"/>
  <c r="G216" i="13"/>
  <c r="I216" i="13"/>
  <c r="K216" i="13"/>
  <c r="M216" i="13"/>
  <c r="O216" i="13"/>
  <c r="Q216" i="13"/>
  <c r="V216" i="13"/>
  <c r="G218" i="13"/>
  <c r="M218" i="13" s="1"/>
  <c r="I218" i="13"/>
  <c r="I217" i="13" s="1"/>
  <c r="K218" i="13"/>
  <c r="O218" i="13"/>
  <c r="Q218" i="13"/>
  <c r="Q217" i="13" s="1"/>
  <c r="V218" i="13"/>
  <c r="V217" i="13" s="1"/>
  <c r="G220" i="13"/>
  <c r="M220" i="13" s="1"/>
  <c r="I220" i="13"/>
  <c r="K220" i="13"/>
  <c r="O220" i="13"/>
  <c r="Q220" i="13"/>
  <c r="V220" i="13"/>
  <c r="G222" i="13"/>
  <c r="I222" i="13"/>
  <c r="K222" i="13"/>
  <c r="M222" i="13"/>
  <c r="O222" i="13"/>
  <c r="O217" i="13" s="1"/>
  <c r="Q222" i="13"/>
  <c r="V222" i="13"/>
  <c r="G225" i="13"/>
  <c r="I225" i="13"/>
  <c r="K225" i="13"/>
  <c r="M225" i="13"/>
  <c r="O225" i="13"/>
  <c r="Q225" i="13"/>
  <c r="V225" i="13"/>
  <c r="G227" i="13"/>
  <c r="I227" i="13"/>
  <c r="K227" i="13"/>
  <c r="K217" i="13" s="1"/>
  <c r="M227" i="13"/>
  <c r="O227" i="13"/>
  <c r="Q227" i="13"/>
  <c r="V227" i="13"/>
  <c r="G232" i="13"/>
  <c r="M232" i="13" s="1"/>
  <c r="I232" i="13"/>
  <c r="K232" i="13"/>
  <c r="O232" i="13"/>
  <c r="Q232" i="13"/>
  <c r="V232" i="13"/>
  <c r="G235" i="13"/>
  <c r="M235" i="13" s="1"/>
  <c r="I235" i="13"/>
  <c r="K235" i="13"/>
  <c r="O235" i="13"/>
  <c r="Q235" i="13"/>
  <c r="V235" i="13"/>
  <c r="G237" i="13"/>
  <c r="M237" i="13" s="1"/>
  <c r="I237" i="13"/>
  <c r="K237" i="13"/>
  <c r="O237" i="13"/>
  <c r="Q237" i="13"/>
  <c r="V237" i="13"/>
  <c r="G239" i="13"/>
  <c r="G238" i="13" s="1"/>
  <c r="I239" i="13"/>
  <c r="K239" i="13"/>
  <c r="K238" i="13" s="1"/>
  <c r="M239" i="13"/>
  <c r="O239" i="13"/>
  <c r="O238" i="13" s="1"/>
  <c r="Q239" i="13"/>
  <c r="V239" i="13"/>
  <c r="V238" i="13" s="1"/>
  <c r="G241" i="13"/>
  <c r="I241" i="13"/>
  <c r="K241" i="13"/>
  <c r="M241" i="13"/>
  <c r="O241" i="13"/>
  <c r="Q241" i="13"/>
  <c r="V241" i="13"/>
  <c r="G244" i="13"/>
  <c r="I244" i="13"/>
  <c r="I238" i="13" s="1"/>
  <c r="K244" i="13"/>
  <c r="M244" i="13"/>
  <c r="O244" i="13"/>
  <c r="Q244" i="13"/>
  <c r="V244" i="13"/>
  <c r="G246" i="13"/>
  <c r="M246" i="13" s="1"/>
  <c r="I246" i="13"/>
  <c r="K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Q238" i="13" s="1"/>
  <c r="V250" i="13"/>
  <c r="G252" i="13"/>
  <c r="I252" i="13"/>
  <c r="K252" i="13"/>
  <c r="M252" i="13"/>
  <c r="O252" i="13"/>
  <c r="Q252" i="13"/>
  <c r="V252" i="13"/>
  <c r="G254" i="13"/>
  <c r="I254" i="13"/>
  <c r="K254" i="13"/>
  <c r="M254" i="13"/>
  <c r="O254" i="13"/>
  <c r="Q254" i="13"/>
  <c r="V254" i="13"/>
  <c r="G256" i="13"/>
  <c r="I256" i="13"/>
  <c r="K256" i="13"/>
  <c r="M256" i="13"/>
  <c r="O256" i="13"/>
  <c r="Q256" i="13"/>
  <c r="V256" i="13"/>
  <c r="G258" i="13"/>
  <c r="M258" i="13" s="1"/>
  <c r="I258" i="13"/>
  <c r="K258" i="13"/>
  <c r="O258" i="13"/>
  <c r="Q258" i="13"/>
  <c r="V258" i="13"/>
  <c r="G260" i="13"/>
  <c r="M260" i="13" s="1"/>
  <c r="I260" i="13"/>
  <c r="K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I264" i="13"/>
  <c r="I263" i="13" s="1"/>
  <c r="K264" i="13"/>
  <c r="K263" i="13" s="1"/>
  <c r="M264" i="13"/>
  <c r="O264" i="13"/>
  <c r="Q264" i="13"/>
  <c r="Q263" i="13" s="1"/>
  <c r="V264" i="13"/>
  <c r="G265" i="13"/>
  <c r="I265" i="13"/>
  <c r="K265" i="13"/>
  <c r="M265" i="13"/>
  <c r="O265" i="13"/>
  <c r="Q265" i="13"/>
  <c r="V265" i="13"/>
  <c r="G267" i="13"/>
  <c r="G263" i="13" s="1"/>
  <c r="I267" i="13"/>
  <c r="K267" i="13"/>
  <c r="O267" i="13"/>
  <c r="Q267" i="13"/>
  <c r="V267" i="13"/>
  <c r="V263" i="13" s="1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O263" i="13" s="1"/>
  <c r="Q272" i="13"/>
  <c r="V272" i="13"/>
  <c r="G274" i="13"/>
  <c r="I274" i="13"/>
  <c r="K274" i="13"/>
  <c r="M274" i="13"/>
  <c r="O274" i="13"/>
  <c r="Q274" i="13"/>
  <c r="V274" i="13"/>
  <c r="G276" i="13"/>
  <c r="I276" i="13"/>
  <c r="K276" i="13"/>
  <c r="M276" i="13"/>
  <c r="O276" i="13"/>
  <c r="Q276" i="13"/>
  <c r="V276" i="13"/>
  <c r="G278" i="13"/>
  <c r="I278" i="13"/>
  <c r="K278" i="13"/>
  <c r="M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V282" i="13"/>
  <c r="G285" i="13"/>
  <c r="M285" i="13" s="1"/>
  <c r="I285" i="13"/>
  <c r="K285" i="13"/>
  <c r="O285" i="13"/>
  <c r="Q285" i="13"/>
  <c r="V285" i="13"/>
  <c r="G287" i="13"/>
  <c r="I287" i="13"/>
  <c r="I286" i="13" s="1"/>
  <c r="K287" i="13"/>
  <c r="M287" i="13"/>
  <c r="O287" i="13"/>
  <c r="Q287" i="13"/>
  <c r="Q286" i="13" s="1"/>
  <c r="V287" i="13"/>
  <c r="G289" i="13"/>
  <c r="I289" i="13"/>
  <c r="K289" i="13"/>
  <c r="M289" i="13"/>
  <c r="O289" i="13"/>
  <c r="Q289" i="13"/>
  <c r="V289" i="13"/>
  <c r="G291" i="13"/>
  <c r="I291" i="13"/>
  <c r="K291" i="13"/>
  <c r="O291" i="13"/>
  <c r="Q291" i="13"/>
  <c r="V291" i="13"/>
  <c r="G293" i="13"/>
  <c r="M293" i="13" s="1"/>
  <c r="I293" i="13"/>
  <c r="K293" i="13"/>
  <c r="O293" i="13"/>
  <c r="Q293" i="13"/>
  <c r="V293" i="13"/>
  <c r="G294" i="13"/>
  <c r="I294" i="13"/>
  <c r="K294" i="13"/>
  <c r="M294" i="13"/>
  <c r="O294" i="13"/>
  <c r="Q294" i="13"/>
  <c r="V294" i="13"/>
  <c r="G296" i="13"/>
  <c r="I296" i="13"/>
  <c r="K296" i="13"/>
  <c r="M296" i="13"/>
  <c r="O296" i="13"/>
  <c r="Q296" i="13"/>
  <c r="V296" i="13"/>
  <c r="G298" i="13"/>
  <c r="I298" i="13"/>
  <c r="K298" i="13"/>
  <c r="M298" i="13"/>
  <c r="O298" i="13"/>
  <c r="Q298" i="13"/>
  <c r="V298" i="13"/>
  <c r="G300" i="13"/>
  <c r="I300" i="13"/>
  <c r="K300" i="13"/>
  <c r="M300" i="13"/>
  <c r="O300" i="13"/>
  <c r="Q300" i="13"/>
  <c r="V300" i="13"/>
  <c r="G303" i="13"/>
  <c r="M303" i="13" s="1"/>
  <c r="I303" i="13"/>
  <c r="K303" i="13"/>
  <c r="O303" i="13"/>
  <c r="Q303" i="13"/>
  <c r="V303" i="13"/>
  <c r="G307" i="13"/>
  <c r="M307" i="13" s="1"/>
  <c r="I307" i="13"/>
  <c r="K307" i="13"/>
  <c r="O307" i="13"/>
  <c r="Q307" i="13"/>
  <c r="V307" i="13"/>
  <c r="G309" i="13"/>
  <c r="I309" i="13"/>
  <c r="K309" i="13"/>
  <c r="M309" i="13"/>
  <c r="O309" i="13"/>
  <c r="Q309" i="13"/>
  <c r="V309" i="13"/>
  <c r="G311" i="13"/>
  <c r="I311" i="13"/>
  <c r="K311" i="13"/>
  <c r="M311" i="13"/>
  <c r="O311" i="13"/>
  <c r="Q311" i="13"/>
  <c r="V311" i="13"/>
  <c r="G313" i="13"/>
  <c r="I313" i="13"/>
  <c r="K313" i="13"/>
  <c r="M313" i="13"/>
  <c r="O313" i="13"/>
  <c r="Q313" i="13"/>
  <c r="V313" i="13"/>
  <c r="G315" i="13"/>
  <c r="I315" i="13"/>
  <c r="K315" i="13"/>
  <c r="M315" i="13"/>
  <c r="O315" i="13"/>
  <c r="Q315" i="13"/>
  <c r="V315" i="13"/>
  <c r="G317" i="13"/>
  <c r="M317" i="13" s="1"/>
  <c r="I317" i="13"/>
  <c r="K317" i="13"/>
  <c r="O317" i="13"/>
  <c r="Q317" i="13"/>
  <c r="V317" i="13"/>
  <c r="G319" i="13"/>
  <c r="M319" i="13" s="1"/>
  <c r="I319" i="13"/>
  <c r="K319" i="13"/>
  <c r="O319" i="13"/>
  <c r="Q319" i="13"/>
  <c r="V319" i="13"/>
  <c r="G321" i="13"/>
  <c r="I321" i="13"/>
  <c r="K321" i="13"/>
  <c r="M321" i="13"/>
  <c r="O321" i="13"/>
  <c r="Q321" i="13"/>
  <c r="V321" i="13"/>
  <c r="G323" i="13"/>
  <c r="I323" i="13"/>
  <c r="K323" i="13"/>
  <c r="M323" i="13"/>
  <c r="O323" i="13"/>
  <c r="Q323" i="13"/>
  <c r="V323" i="13"/>
  <c r="G325" i="13"/>
  <c r="I325" i="13"/>
  <c r="K325" i="13"/>
  <c r="M325" i="13"/>
  <c r="O325" i="13"/>
  <c r="Q325" i="13"/>
  <c r="V325" i="13"/>
  <c r="G327" i="13"/>
  <c r="M327" i="13" s="1"/>
  <c r="I327" i="13"/>
  <c r="K327" i="13"/>
  <c r="O327" i="13"/>
  <c r="Q327" i="13"/>
  <c r="V327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I333" i="13"/>
  <c r="K333" i="13"/>
  <c r="M333" i="13"/>
  <c r="O333" i="13"/>
  <c r="Q333" i="13"/>
  <c r="V333" i="13"/>
  <c r="G334" i="13"/>
  <c r="I334" i="13"/>
  <c r="K334" i="13"/>
  <c r="M334" i="13"/>
  <c r="O334" i="13"/>
  <c r="Q334" i="13"/>
  <c r="V334" i="13"/>
  <c r="G336" i="13"/>
  <c r="I336" i="13"/>
  <c r="K336" i="13"/>
  <c r="M336" i="13"/>
  <c r="O336" i="13"/>
  <c r="Q336" i="13"/>
  <c r="V336" i="13"/>
  <c r="G338" i="13"/>
  <c r="M338" i="13" s="1"/>
  <c r="I338" i="13"/>
  <c r="K338" i="13"/>
  <c r="O338" i="13"/>
  <c r="Q338" i="13"/>
  <c r="V338" i="13"/>
  <c r="G340" i="13"/>
  <c r="M340" i="13" s="1"/>
  <c r="I340" i="13"/>
  <c r="K340" i="13"/>
  <c r="K339" i="13" s="1"/>
  <c r="O340" i="13"/>
  <c r="O339" i="13" s="1"/>
  <c r="Q340" i="13"/>
  <c r="Q339" i="13" s="1"/>
  <c r="V340" i="13"/>
  <c r="V339" i="13" s="1"/>
  <c r="G342" i="13"/>
  <c r="I342" i="13"/>
  <c r="K342" i="13"/>
  <c r="M342" i="13"/>
  <c r="O342" i="13"/>
  <c r="Q342" i="13"/>
  <c r="V342" i="13"/>
  <c r="G344" i="13"/>
  <c r="I344" i="13"/>
  <c r="K344" i="13"/>
  <c r="M344" i="13"/>
  <c r="O344" i="13"/>
  <c r="Q344" i="13"/>
  <c r="V344" i="13"/>
  <c r="G346" i="13"/>
  <c r="I346" i="13"/>
  <c r="K346" i="13"/>
  <c r="M346" i="13"/>
  <c r="O346" i="13"/>
  <c r="Q346" i="13"/>
  <c r="V346" i="13"/>
  <c r="G348" i="13"/>
  <c r="I348" i="13"/>
  <c r="I339" i="13" s="1"/>
  <c r="K348" i="13"/>
  <c r="M348" i="13"/>
  <c r="O348" i="13"/>
  <c r="Q348" i="13"/>
  <c r="V348" i="13"/>
  <c r="G350" i="13"/>
  <c r="M350" i="13" s="1"/>
  <c r="I350" i="13"/>
  <c r="K350" i="13"/>
  <c r="O350" i="13"/>
  <c r="Q350" i="13"/>
  <c r="V350" i="13"/>
  <c r="G352" i="13"/>
  <c r="M352" i="13" s="1"/>
  <c r="I352" i="13"/>
  <c r="K352" i="13"/>
  <c r="O352" i="13"/>
  <c r="Q352" i="13"/>
  <c r="V352" i="13"/>
  <c r="G354" i="13"/>
  <c r="G353" i="13" s="1"/>
  <c r="I354" i="13"/>
  <c r="K354" i="13"/>
  <c r="K353" i="13" s="1"/>
  <c r="M354" i="13"/>
  <c r="O354" i="13"/>
  <c r="O353" i="13" s="1"/>
  <c r="Q354" i="13"/>
  <c r="V354" i="13"/>
  <c r="V353" i="13" s="1"/>
  <c r="G356" i="13"/>
  <c r="I356" i="13"/>
  <c r="K356" i="13"/>
  <c r="M356" i="13"/>
  <c r="O356" i="13"/>
  <c r="Q356" i="13"/>
  <c r="V356" i="13"/>
  <c r="G359" i="13"/>
  <c r="I359" i="13"/>
  <c r="I353" i="13" s="1"/>
  <c r="K359" i="13"/>
  <c r="M359" i="13"/>
  <c r="O359" i="13"/>
  <c r="Q359" i="13"/>
  <c r="V359" i="13"/>
  <c r="G361" i="13"/>
  <c r="M361" i="13" s="1"/>
  <c r="I361" i="13"/>
  <c r="K361" i="13"/>
  <c r="O361" i="13"/>
  <c r="Q361" i="13"/>
  <c r="V361" i="13"/>
  <c r="G363" i="13"/>
  <c r="M363" i="13" s="1"/>
  <c r="I363" i="13"/>
  <c r="K363" i="13"/>
  <c r="O363" i="13"/>
  <c r="Q363" i="13"/>
  <c r="Q353" i="13" s="1"/>
  <c r="V363" i="13"/>
  <c r="G365" i="13"/>
  <c r="I365" i="13"/>
  <c r="K365" i="13"/>
  <c r="M365" i="13"/>
  <c r="O365" i="13"/>
  <c r="Q365" i="13"/>
  <c r="V365" i="13"/>
  <c r="G367" i="13"/>
  <c r="I367" i="13"/>
  <c r="K367" i="13"/>
  <c r="M367" i="13"/>
  <c r="O367" i="13"/>
  <c r="Q367" i="13"/>
  <c r="V367" i="13"/>
  <c r="G369" i="13"/>
  <c r="I369" i="13"/>
  <c r="K369" i="13"/>
  <c r="M369" i="13"/>
  <c r="O369" i="13"/>
  <c r="Q369" i="13"/>
  <c r="V369" i="13"/>
  <c r="G375" i="13"/>
  <c r="I375" i="13"/>
  <c r="K375" i="13"/>
  <c r="M375" i="13"/>
  <c r="O375" i="13"/>
  <c r="Q375" i="13"/>
  <c r="V375" i="13"/>
  <c r="G378" i="13"/>
  <c r="M378" i="13" s="1"/>
  <c r="I378" i="13"/>
  <c r="K378" i="13"/>
  <c r="O378" i="13"/>
  <c r="Q378" i="13"/>
  <c r="V378" i="13"/>
  <c r="G381" i="13"/>
  <c r="M381" i="13" s="1"/>
  <c r="I381" i="13"/>
  <c r="K381" i="13"/>
  <c r="O381" i="13"/>
  <c r="Q381" i="13"/>
  <c r="V381" i="13"/>
  <c r="G383" i="13"/>
  <c r="M383" i="13" s="1"/>
  <c r="I383" i="13"/>
  <c r="K383" i="13"/>
  <c r="O383" i="13"/>
  <c r="Q383" i="13"/>
  <c r="V383" i="13"/>
  <c r="G384" i="13"/>
  <c r="M384" i="13"/>
  <c r="O384" i="13"/>
  <c r="V384" i="13"/>
  <c r="G385" i="13"/>
  <c r="I385" i="13"/>
  <c r="I384" i="13" s="1"/>
  <c r="K385" i="13"/>
  <c r="K384" i="13" s="1"/>
  <c r="M385" i="13"/>
  <c r="O385" i="13"/>
  <c r="Q385" i="13"/>
  <c r="Q384" i="13" s="1"/>
  <c r="V385" i="13"/>
  <c r="G388" i="13"/>
  <c r="M388" i="13" s="1"/>
  <c r="I388" i="13"/>
  <c r="I387" i="13" s="1"/>
  <c r="K388" i="13"/>
  <c r="O388" i="13"/>
  <c r="Q388" i="13"/>
  <c r="Q387" i="13" s="1"/>
  <c r="V388" i="13"/>
  <c r="V387" i="13" s="1"/>
  <c r="G393" i="13"/>
  <c r="M393" i="13" s="1"/>
  <c r="I393" i="13"/>
  <c r="K393" i="13"/>
  <c r="O393" i="13"/>
  <c r="Q393" i="13"/>
  <c r="V393" i="13"/>
  <c r="G395" i="13"/>
  <c r="I395" i="13"/>
  <c r="K395" i="13"/>
  <c r="M395" i="13"/>
  <c r="O395" i="13"/>
  <c r="O387" i="13" s="1"/>
  <c r="Q395" i="13"/>
  <c r="V395" i="13"/>
  <c r="G397" i="13"/>
  <c r="I397" i="13"/>
  <c r="K397" i="13"/>
  <c r="M397" i="13"/>
  <c r="O397" i="13"/>
  <c r="Q397" i="13"/>
  <c r="V397" i="13"/>
  <c r="G399" i="13"/>
  <c r="I399" i="13"/>
  <c r="K399" i="13"/>
  <c r="K387" i="13" s="1"/>
  <c r="M399" i="13"/>
  <c r="O399" i="13"/>
  <c r="Q399" i="13"/>
  <c r="V399" i="13"/>
  <c r="G401" i="13"/>
  <c r="M401" i="13" s="1"/>
  <c r="I401" i="13"/>
  <c r="K401" i="13"/>
  <c r="O401" i="13"/>
  <c r="Q401" i="13"/>
  <c r="V401" i="13"/>
  <c r="G403" i="13"/>
  <c r="M403" i="13" s="1"/>
  <c r="I403" i="13"/>
  <c r="K403" i="13"/>
  <c r="O403" i="13"/>
  <c r="Q403" i="13"/>
  <c r="V403" i="13"/>
  <c r="G405" i="13"/>
  <c r="M405" i="13" s="1"/>
  <c r="I405" i="13"/>
  <c r="K405" i="13"/>
  <c r="O405" i="13"/>
  <c r="Q405" i="13"/>
  <c r="V405" i="13"/>
  <c r="G407" i="13"/>
  <c r="I407" i="13"/>
  <c r="K407" i="13"/>
  <c r="M407" i="13"/>
  <c r="O407" i="13"/>
  <c r="Q407" i="13"/>
  <c r="V407" i="13"/>
  <c r="G410" i="13"/>
  <c r="I410" i="13"/>
  <c r="K410" i="13"/>
  <c r="M410" i="13"/>
  <c r="O410" i="13"/>
  <c r="Q410" i="13"/>
  <c r="V410" i="13"/>
  <c r="G412" i="13"/>
  <c r="I412" i="13"/>
  <c r="K412" i="13"/>
  <c r="M412" i="13"/>
  <c r="O412" i="13"/>
  <c r="Q412" i="13"/>
  <c r="V412" i="13"/>
  <c r="G414" i="13"/>
  <c r="M414" i="13" s="1"/>
  <c r="I414" i="13"/>
  <c r="K414" i="13"/>
  <c r="O414" i="13"/>
  <c r="Q414" i="13"/>
  <c r="V414" i="13"/>
  <c r="G416" i="13"/>
  <c r="M416" i="13" s="1"/>
  <c r="I416" i="13"/>
  <c r="K416" i="13"/>
  <c r="O416" i="13"/>
  <c r="Q416" i="13"/>
  <c r="V416" i="13"/>
  <c r="G418" i="13"/>
  <c r="M418" i="13" s="1"/>
  <c r="I418" i="13"/>
  <c r="K418" i="13"/>
  <c r="O418" i="13"/>
  <c r="Q418" i="13"/>
  <c r="V418" i="13"/>
  <c r="Q419" i="13"/>
  <c r="G420" i="13"/>
  <c r="G419" i="13" s="1"/>
  <c r="I420" i="13"/>
  <c r="K420" i="13"/>
  <c r="K419" i="13" s="1"/>
  <c r="M420" i="13"/>
  <c r="M419" i="13" s="1"/>
  <c r="O420" i="13"/>
  <c r="O419" i="13" s="1"/>
  <c r="Q420" i="13"/>
  <c r="V420" i="13"/>
  <c r="V419" i="13" s="1"/>
  <c r="G424" i="13"/>
  <c r="I424" i="13"/>
  <c r="K424" i="13"/>
  <c r="M424" i="13"/>
  <c r="O424" i="13"/>
  <c r="Q424" i="13"/>
  <c r="V424" i="13"/>
  <c r="G426" i="13"/>
  <c r="I426" i="13"/>
  <c r="I419" i="13" s="1"/>
  <c r="K426" i="13"/>
  <c r="M426" i="13"/>
  <c r="O426" i="13"/>
  <c r="Q426" i="13"/>
  <c r="V426" i="13"/>
  <c r="G428" i="13"/>
  <c r="M428" i="13" s="1"/>
  <c r="I428" i="13"/>
  <c r="K428" i="13"/>
  <c r="K427" i="13" s="1"/>
  <c r="O428" i="13"/>
  <c r="O427" i="13" s="1"/>
  <c r="Q428" i="13"/>
  <c r="Q427" i="13" s="1"/>
  <c r="V428" i="13"/>
  <c r="V427" i="13" s="1"/>
  <c r="G430" i="13"/>
  <c r="M430" i="13" s="1"/>
  <c r="I430" i="13"/>
  <c r="K430" i="13"/>
  <c r="O430" i="13"/>
  <c r="Q430" i="13"/>
  <c r="V430" i="13"/>
  <c r="G432" i="13"/>
  <c r="I432" i="13"/>
  <c r="K432" i="13"/>
  <c r="M432" i="13"/>
  <c r="O432" i="13"/>
  <c r="Q432" i="13"/>
  <c r="V432" i="13"/>
  <c r="G435" i="13"/>
  <c r="I435" i="13"/>
  <c r="K435" i="13"/>
  <c r="M435" i="13"/>
  <c r="O435" i="13"/>
  <c r="Q435" i="13"/>
  <c r="V435" i="13"/>
  <c r="G440" i="13"/>
  <c r="I440" i="13"/>
  <c r="K440" i="13"/>
  <c r="M440" i="13"/>
  <c r="O440" i="13"/>
  <c r="Q440" i="13"/>
  <c r="V440" i="13"/>
  <c r="G443" i="13"/>
  <c r="M443" i="13" s="1"/>
  <c r="I443" i="13"/>
  <c r="I427" i="13" s="1"/>
  <c r="K443" i="13"/>
  <c r="O443" i="13"/>
  <c r="Q443" i="13"/>
  <c r="V443" i="13"/>
  <c r="G445" i="13"/>
  <c r="M445" i="13" s="1"/>
  <c r="I445" i="13"/>
  <c r="K445" i="13"/>
  <c r="O445" i="13"/>
  <c r="Q445" i="13"/>
  <c r="V445" i="13"/>
  <c r="G447" i="13"/>
  <c r="M447" i="13" s="1"/>
  <c r="I447" i="13"/>
  <c r="K447" i="13"/>
  <c r="O447" i="13"/>
  <c r="Q447" i="13"/>
  <c r="V447" i="13"/>
  <c r="G449" i="13"/>
  <c r="I449" i="13"/>
  <c r="K449" i="13"/>
  <c r="M449" i="13"/>
  <c r="O449" i="13"/>
  <c r="Q449" i="13"/>
  <c r="V449" i="13"/>
  <c r="G451" i="13"/>
  <c r="I451" i="13"/>
  <c r="K451" i="13"/>
  <c r="M451" i="13"/>
  <c r="O451" i="13"/>
  <c r="Q451" i="13"/>
  <c r="V451" i="13"/>
  <c r="G453" i="13"/>
  <c r="I453" i="13"/>
  <c r="K453" i="13"/>
  <c r="M453" i="13"/>
  <c r="O453" i="13"/>
  <c r="Q453" i="13"/>
  <c r="V453" i="13"/>
  <c r="G455" i="13"/>
  <c r="M455" i="13" s="1"/>
  <c r="I455" i="13"/>
  <c r="K455" i="13"/>
  <c r="O455" i="13"/>
  <c r="Q455" i="13"/>
  <c r="V455" i="13"/>
  <c r="G457" i="13"/>
  <c r="M457" i="13" s="1"/>
  <c r="I457" i="13"/>
  <c r="K457" i="13"/>
  <c r="O457" i="13"/>
  <c r="Q457" i="13"/>
  <c r="V457" i="13"/>
  <c r="G459" i="13"/>
  <c r="M459" i="13" s="1"/>
  <c r="I459" i="13"/>
  <c r="K459" i="13"/>
  <c r="O459" i="13"/>
  <c r="Q459" i="13"/>
  <c r="V459" i="13"/>
  <c r="G461" i="13"/>
  <c r="I461" i="13"/>
  <c r="K461" i="13"/>
  <c r="M461" i="13"/>
  <c r="O461" i="13"/>
  <c r="Q461" i="13"/>
  <c r="V461" i="13"/>
  <c r="G463" i="13"/>
  <c r="I463" i="13"/>
  <c r="K463" i="13"/>
  <c r="M463" i="13"/>
  <c r="O463" i="13"/>
  <c r="Q463" i="13"/>
  <c r="V463" i="13"/>
  <c r="G464" i="13"/>
  <c r="I464" i="13"/>
  <c r="K464" i="13"/>
  <c r="M464" i="13"/>
  <c r="O464" i="13"/>
  <c r="Q464" i="13"/>
  <c r="V464" i="13"/>
  <c r="G466" i="13"/>
  <c r="M466" i="13" s="1"/>
  <c r="I466" i="13"/>
  <c r="K466" i="13"/>
  <c r="O466" i="13"/>
  <c r="Q466" i="13"/>
  <c r="V466" i="13"/>
  <c r="G468" i="13"/>
  <c r="M468" i="13" s="1"/>
  <c r="I468" i="13"/>
  <c r="K468" i="13"/>
  <c r="O468" i="13"/>
  <c r="Q468" i="13"/>
  <c r="V468" i="13"/>
  <c r="G470" i="13"/>
  <c r="I470" i="13"/>
  <c r="K470" i="13"/>
  <c r="M470" i="13"/>
  <c r="O470" i="13"/>
  <c r="Q470" i="13"/>
  <c r="V470" i="13"/>
  <c r="G472" i="13"/>
  <c r="I472" i="13"/>
  <c r="K472" i="13"/>
  <c r="M472" i="13"/>
  <c r="O472" i="13"/>
  <c r="Q472" i="13"/>
  <c r="V472" i="13"/>
  <c r="G474" i="13"/>
  <c r="I474" i="13"/>
  <c r="K474" i="13"/>
  <c r="M474" i="13"/>
  <c r="O474" i="13"/>
  <c r="Q474" i="13"/>
  <c r="V474" i="13"/>
  <c r="G476" i="13"/>
  <c r="M476" i="13" s="1"/>
  <c r="I476" i="13"/>
  <c r="K476" i="13"/>
  <c r="O476" i="13"/>
  <c r="Q476" i="13"/>
  <c r="V476" i="13"/>
  <c r="G477" i="13"/>
  <c r="M477" i="13" s="1"/>
  <c r="I477" i="13"/>
  <c r="K477" i="13"/>
  <c r="O477" i="13"/>
  <c r="Q477" i="13"/>
  <c r="V477" i="13"/>
  <c r="G478" i="13"/>
  <c r="V478" i="13"/>
  <c r="G479" i="13"/>
  <c r="I479" i="13"/>
  <c r="I478" i="13" s="1"/>
  <c r="K479" i="13"/>
  <c r="M479" i="13"/>
  <c r="O479" i="13"/>
  <c r="O478" i="13" s="1"/>
  <c r="Q479" i="13"/>
  <c r="Q478" i="13" s="1"/>
  <c r="V479" i="13"/>
  <c r="G481" i="13"/>
  <c r="I481" i="13"/>
  <c r="K481" i="13"/>
  <c r="M481" i="13"/>
  <c r="O481" i="13"/>
  <c r="Q481" i="13"/>
  <c r="V481" i="13"/>
  <c r="G483" i="13"/>
  <c r="I483" i="13"/>
  <c r="K483" i="13"/>
  <c r="K478" i="13" s="1"/>
  <c r="M483" i="13"/>
  <c r="O483" i="13"/>
  <c r="Q483" i="13"/>
  <c r="V483" i="13"/>
  <c r="G485" i="13"/>
  <c r="I485" i="13"/>
  <c r="K485" i="13"/>
  <c r="M485" i="13"/>
  <c r="O485" i="13"/>
  <c r="Q485" i="13"/>
  <c r="V485" i="13"/>
  <c r="G487" i="13"/>
  <c r="M487" i="13" s="1"/>
  <c r="I487" i="13"/>
  <c r="K487" i="13"/>
  <c r="O487" i="13"/>
  <c r="Q487" i="13"/>
  <c r="V487" i="13"/>
  <c r="G488" i="13"/>
  <c r="G489" i="13"/>
  <c r="I489" i="13"/>
  <c r="I488" i="13" s="1"/>
  <c r="K489" i="13"/>
  <c r="M489" i="13"/>
  <c r="O489" i="13"/>
  <c r="O488" i="13" s="1"/>
  <c r="Q489" i="13"/>
  <c r="Q488" i="13" s="1"/>
  <c r="V489" i="13"/>
  <c r="G491" i="13"/>
  <c r="I491" i="13"/>
  <c r="K491" i="13"/>
  <c r="M491" i="13"/>
  <c r="O491" i="13"/>
  <c r="Q491" i="13"/>
  <c r="V491" i="13"/>
  <c r="G500" i="13"/>
  <c r="I500" i="13"/>
  <c r="K500" i="13"/>
  <c r="K488" i="13" s="1"/>
  <c r="M500" i="13"/>
  <c r="O500" i="13"/>
  <c r="Q500" i="13"/>
  <c r="V500" i="13"/>
  <c r="G502" i="13"/>
  <c r="I502" i="13"/>
  <c r="K502" i="13"/>
  <c r="M502" i="13"/>
  <c r="O502" i="13"/>
  <c r="Q502" i="13"/>
  <c r="V502" i="13"/>
  <c r="G505" i="13"/>
  <c r="M505" i="13" s="1"/>
  <c r="I505" i="13"/>
  <c r="K505" i="13"/>
  <c r="O505" i="13"/>
  <c r="Q505" i="13"/>
  <c r="V505" i="13"/>
  <c r="G507" i="13"/>
  <c r="M507" i="13" s="1"/>
  <c r="I507" i="13"/>
  <c r="K507" i="13"/>
  <c r="O507" i="13"/>
  <c r="Q507" i="13"/>
  <c r="V507" i="13"/>
  <c r="V488" i="13" s="1"/>
  <c r="G509" i="13"/>
  <c r="I509" i="13"/>
  <c r="K509" i="13"/>
  <c r="M509" i="13"/>
  <c r="O509" i="13"/>
  <c r="Q509" i="13"/>
  <c r="V509" i="13"/>
  <c r="G511" i="13"/>
  <c r="I511" i="13"/>
  <c r="K511" i="13"/>
  <c r="M511" i="13"/>
  <c r="O511" i="13"/>
  <c r="Q511" i="13"/>
  <c r="V511" i="13"/>
  <c r="G513" i="13"/>
  <c r="I513" i="13"/>
  <c r="K513" i="13"/>
  <c r="M513" i="13"/>
  <c r="O513" i="13"/>
  <c r="Q513" i="13"/>
  <c r="V513" i="13"/>
  <c r="G516" i="13"/>
  <c r="M516" i="13" s="1"/>
  <c r="I516" i="13"/>
  <c r="K516" i="13"/>
  <c r="O516" i="13"/>
  <c r="Q516" i="13"/>
  <c r="V516" i="13"/>
  <c r="G518" i="13"/>
  <c r="M518" i="13" s="1"/>
  <c r="M517" i="13" s="1"/>
  <c r="I518" i="13"/>
  <c r="K518" i="13"/>
  <c r="K517" i="13" s="1"/>
  <c r="O518" i="13"/>
  <c r="O517" i="13" s="1"/>
  <c r="Q518" i="13"/>
  <c r="Q517" i="13" s="1"/>
  <c r="V518" i="13"/>
  <c r="V517" i="13" s="1"/>
  <c r="G530" i="13"/>
  <c r="I530" i="13"/>
  <c r="K530" i="13"/>
  <c r="M530" i="13"/>
  <c r="O530" i="13"/>
  <c r="Q530" i="13"/>
  <c r="V530" i="13"/>
  <c r="G532" i="13"/>
  <c r="I532" i="13"/>
  <c r="K532" i="13"/>
  <c r="M532" i="13"/>
  <c r="O532" i="13"/>
  <c r="Q532" i="13"/>
  <c r="V532" i="13"/>
  <c r="G534" i="13"/>
  <c r="I534" i="13"/>
  <c r="K534" i="13"/>
  <c r="M534" i="13"/>
  <c r="O534" i="13"/>
  <c r="Q534" i="13"/>
  <c r="V534" i="13"/>
  <c r="G546" i="13"/>
  <c r="M546" i="13" s="1"/>
  <c r="I546" i="13"/>
  <c r="K546" i="13"/>
  <c r="O546" i="13"/>
  <c r="Q546" i="13"/>
  <c r="V546" i="13"/>
  <c r="G558" i="13"/>
  <c r="M558" i="13" s="1"/>
  <c r="I558" i="13"/>
  <c r="I517" i="13" s="1"/>
  <c r="K558" i="13"/>
  <c r="O558" i="13"/>
  <c r="Q558" i="13"/>
  <c r="V558" i="13"/>
  <c r="G560" i="13"/>
  <c r="M560" i="13" s="1"/>
  <c r="I560" i="13"/>
  <c r="K560" i="13"/>
  <c r="O560" i="13"/>
  <c r="Q560" i="13"/>
  <c r="V560" i="13"/>
  <c r="Q561" i="13"/>
  <c r="G562" i="13"/>
  <c r="G561" i="13" s="1"/>
  <c r="I562" i="13"/>
  <c r="K562" i="13"/>
  <c r="K561" i="13" s="1"/>
  <c r="M562" i="13"/>
  <c r="M561" i="13" s="1"/>
  <c r="O562" i="13"/>
  <c r="O561" i="13" s="1"/>
  <c r="Q562" i="13"/>
  <c r="V562" i="13"/>
  <c r="V561" i="13" s="1"/>
  <c r="G564" i="13"/>
  <c r="I564" i="13"/>
  <c r="K564" i="13"/>
  <c r="M564" i="13"/>
  <c r="O564" i="13"/>
  <c r="Q564" i="13"/>
  <c r="V564" i="13"/>
  <c r="G567" i="13"/>
  <c r="I567" i="13"/>
  <c r="I561" i="13" s="1"/>
  <c r="K567" i="13"/>
  <c r="M567" i="13"/>
  <c r="O567" i="13"/>
  <c r="Q567" i="13"/>
  <c r="V567" i="13"/>
  <c r="I575" i="13"/>
  <c r="G576" i="13"/>
  <c r="G575" i="13" s="1"/>
  <c r="I576" i="13"/>
  <c r="K576" i="13"/>
  <c r="K575" i="13" s="1"/>
  <c r="O576" i="13"/>
  <c r="O575" i="13" s="1"/>
  <c r="Q576" i="13"/>
  <c r="Q575" i="13" s="1"/>
  <c r="V576" i="13"/>
  <c r="V575" i="13" s="1"/>
  <c r="G579" i="13"/>
  <c r="I579" i="13"/>
  <c r="K579" i="13"/>
  <c r="M579" i="13"/>
  <c r="O579" i="13"/>
  <c r="Q579" i="13"/>
  <c r="V579" i="13"/>
  <c r="G581" i="13"/>
  <c r="O581" i="13"/>
  <c r="V581" i="13"/>
  <c r="G582" i="13"/>
  <c r="I582" i="13"/>
  <c r="I581" i="13" s="1"/>
  <c r="K582" i="13"/>
  <c r="K581" i="13" s="1"/>
  <c r="M582" i="13"/>
  <c r="M581" i="13" s="1"/>
  <c r="O582" i="13"/>
  <c r="Q582" i="13"/>
  <c r="Q581" i="13" s="1"/>
  <c r="V582" i="13"/>
  <c r="K584" i="13"/>
  <c r="G585" i="13"/>
  <c r="M585" i="13" s="1"/>
  <c r="I585" i="13"/>
  <c r="I584" i="13" s="1"/>
  <c r="K585" i="13"/>
  <c r="O585" i="13"/>
  <c r="Q585" i="13"/>
  <c r="Q584" i="13" s="1"/>
  <c r="V585" i="13"/>
  <c r="V584" i="13" s="1"/>
  <c r="G586" i="13"/>
  <c r="M586" i="13" s="1"/>
  <c r="I586" i="13"/>
  <c r="K586" i="13"/>
  <c r="O586" i="13"/>
  <c r="Q586" i="13"/>
  <c r="V586" i="13"/>
  <c r="G587" i="13"/>
  <c r="I587" i="13"/>
  <c r="K587" i="13"/>
  <c r="M587" i="13"/>
  <c r="O587" i="13"/>
  <c r="O584" i="13" s="1"/>
  <c r="Q587" i="13"/>
  <c r="V587" i="13"/>
  <c r="G588" i="13"/>
  <c r="I588" i="13"/>
  <c r="K588" i="13"/>
  <c r="M588" i="13"/>
  <c r="O588" i="13"/>
  <c r="Q588" i="13"/>
  <c r="V588" i="13"/>
  <c r="G589" i="13"/>
  <c r="I589" i="13"/>
  <c r="K589" i="13"/>
  <c r="M589" i="13"/>
  <c r="O589" i="13"/>
  <c r="Q589" i="13"/>
  <c r="V589" i="13"/>
  <c r="K590" i="13"/>
  <c r="O590" i="13"/>
  <c r="G591" i="13"/>
  <c r="M591" i="13" s="1"/>
  <c r="M590" i="13" s="1"/>
  <c r="I591" i="13"/>
  <c r="I590" i="13" s="1"/>
  <c r="K591" i="13"/>
  <c r="O591" i="13"/>
  <c r="Q591" i="13"/>
  <c r="Q590" i="13" s="1"/>
  <c r="V591" i="13"/>
  <c r="V590" i="13" s="1"/>
  <c r="AE593" i="13"/>
  <c r="F43" i="1" s="1"/>
  <c r="G23" i="12"/>
  <c r="I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V8" i="12" s="1"/>
  <c r="I11" i="12"/>
  <c r="Q11" i="12"/>
  <c r="G12" i="12"/>
  <c r="G11" i="12" s="1"/>
  <c r="I12" i="12"/>
  <c r="K12" i="12"/>
  <c r="K11" i="12" s="1"/>
  <c r="M12" i="12"/>
  <c r="M11" i="12" s="1"/>
  <c r="O12" i="12"/>
  <c r="O11" i="12" s="1"/>
  <c r="Q12" i="12"/>
  <c r="V12" i="12"/>
  <c r="V11" i="12" s="1"/>
  <c r="G14" i="12"/>
  <c r="M14" i="12"/>
  <c r="Q14" i="12"/>
  <c r="V14" i="12"/>
  <c r="G15" i="12"/>
  <c r="I15" i="12"/>
  <c r="I14" i="12" s="1"/>
  <c r="K15" i="12"/>
  <c r="K14" i="12" s="1"/>
  <c r="M15" i="12"/>
  <c r="O15" i="12"/>
  <c r="O14" i="12" s="1"/>
  <c r="Q15" i="12"/>
  <c r="V15" i="12"/>
  <c r="I18" i="12"/>
  <c r="G19" i="12"/>
  <c r="M19" i="12" s="1"/>
  <c r="I19" i="12"/>
  <c r="K19" i="12"/>
  <c r="K18" i="12" s="1"/>
  <c r="O19" i="12"/>
  <c r="Q19" i="12"/>
  <c r="Q18" i="12" s="1"/>
  <c r="V19" i="12"/>
  <c r="V18" i="12" s="1"/>
  <c r="G20" i="12"/>
  <c r="M20" i="12" s="1"/>
  <c r="I20" i="12"/>
  <c r="K20" i="12"/>
  <c r="O20" i="12"/>
  <c r="O18" i="12" s="1"/>
  <c r="Q20" i="12"/>
  <c r="V20" i="12"/>
  <c r="G21" i="12"/>
  <c r="I21" i="12"/>
  <c r="K21" i="12"/>
  <c r="M21" i="12"/>
  <c r="O21" i="12"/>
  <c r="Q21" i="12"/>
  <c r="V21" i="12"/>
  <c r="AE23" i="12"/>
  <c r="I20" i="1"/>
  <c r="I18" i="1"/>
  <c r="H45" i="1"/>
  <c r="I45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F42" i="1" l="1"/>
  <c r="V286" i="13"/>
  <c r="O286" i="13"/>
  <c r="G286" i="13"/>
  <c r="K286" i="13"/>
  <c r="F39" i="1"/>
  <c r="H44" i="1"/>
  <c r="I44" i="1" s="1"/>
  <c r="M156" i="14"/>
  <c r="M24" i="14"/>
  <c r="M8" i="14"/>
  <c r="G24" i="14"/>
  <c r="G156" i="14"/>
  <c r="AF215" i="14"/>
  <c r="M286" i="13"/>
  <c r="M238" i="13"/>
  <c r="M217" i="13"/>
  <c r="M178" i="13"/>
  <c r="M104" i="13"/>
  <c r="M8" i="13"/>
  <c r="M195" i="13"/>
  <c r="M67" i="13"/>
  <c r="M427" i="13"/>
  <c r="M478" i="13"/>
  <c r="M353" i="13"/>
  <c r="M111" i="13"/>
  <c r="M387" i="13"/>
  <c r="M584" i="13"/>
  <c r="M488" i="13"/>
  <c r="M339" i="13"/>
  <c r="M183" i="13"/>
  <c r="AF593" i="13"/>
  <c r="M149" i="13"/>
  <c r="M148" i="13" s="1"/>
  <c r="M136" i="13"/>
  <c r="M135" i="13" s="1"/>
  <c r="G195" i="13"/>
  <c r="G45" i="13"/>
  <c r="G339" i="13"/>
  <c r="G95" i="13"/>
  <c r="G67" i="13"/>
  <c r="G590" i="13"/>
  <c r="G584" i="13"/>
  <c r="G387" i="13"/>
  <c r="G217" i="13"/>
  <c r="G193" i="13"/>
  <c r="G104" i="13"/>
  <c r="G517" i="13"/>
  <c r="G427" i="13"/>
  <c r="M576" i="13"/>
  <c r="M575" i="13" s="1"/>
  <c r="M291" i="13"/>
  <c r="M267" i="13"/>
  <c r="M263" i="13" s="1"/>
  <c r="M116" i="13"/>
  <c r="M13" i="13"/>
  <c r="M18" i="12"/>
  <c r="G18" i="12"/>
  <c r="G8" i="12"/>
  <c r="AF23" i="12"/>
  <c r="F46" i="1" l="1"/>
  <c r="H39" i="1"/>
  <c r="G42" i="1"/>
  <c r="H42" i="1" s="1"/>
  <c r="I42" i="1" s="1"/>
  <c r="G43" i="1"/>
  <c r="H43" i="1" s="1"/>
  <c r="I43" i="1" s="1"/>
  <c r="G39" i="1"/>
  <c r="G46" i="1" s="1"/>
  <c r="G25" i="1" s="1"/>
  <c r="A25" i="1" s="1"/>
  <c r="I80" i="1"/>
  <c r="G593" i="13"/>
  <c r="I99" i="1" l="1"/>
  <c r="I17" i="1"/>
  <c r="I21" i="1" s="1"/>
  <c r="I39" i="1"/>
  <c r="I46" i="1" s="1"/>
  <c r="H46" i="1"/>
  <c r="G26" i="1"/>
  <c r="A26" i="1"/>
  <c r="G28" i="1"/>
  <c r="G23" i="1"/>
  <c r="A23" i="1" s="1"/>
  <c r="G24" i="1" s="1"/>
  <c r="A27" i="1" s="1"/>
  <c r="A29" i="1" s="1"/>
  <c r="G29" i="1" s="1"/>
  <c r="G27" i="1" s="1"/>
  <c r="A24" i="1" l="1"/>
  <c r="J44" i="1"/>
  <c r="J41" i="1"/>
  <c r="J42" i="1"/>
  <c r="J43" i="1"/>
  <c r="J45" i="1"/>
  <c r="J39" i="1"/>
  <c r="J46" i="1" s="1"/>
  <c r="J40" i="1"/>
  <c r="J98" i="1"/>
  <c r="J77" i="1"/>
  <c r="J95" i="1"/>
  <c r="J71" i="1"/>
  <c r="J78" i="1"/>
  <c r="J86" i="1"/>
  <c r="J75" i="1"/>
  <c r="J90" i="1"/>
  <c r="J64" i="1"/>
  <c r="J74" i="1"/>
  <c r="J81" i="1"/>
  <c r="J97" i="1"/>
  <c r="J84" i="1"/>
  <c r="J91" i="1"/>
  <c r="J68" i="1"/>
  <c r="J88" i="1"/>
  <c r="J65" i="1"/>
  <c r="J80" i="1"/>
  <c r="J87" i="1"/>
  <c r="J94" i="1"/>
  <c r="J63" i="1"/>
  <c r="J61" i="1"/>
  <c r="J89" i="1"/>
  <c r="J73" i="1"/>
  <c r="J83" i="1"/>
  <c r="J70" i="1"/>
  <c r="J85" i="1"/>
  <c r="J62" i="1"/>
  <c r="J69" i="1"/>
  <c r="J76" i="1"/>
  <c r="J79" i="1"/>
  <c r="J66" i="1"/>
  <c r="J96" i="1"/>
  <c r="J72" i="1"/>
  <c r="J93" i="1"/>
  <c r="J67" i="1"/>
  <c r="J82" i="1"/>
  <c r="J92" i="1"/>
  <c r="J60" i="1"/>
  <c r="J9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<sst xmlns="http://schemas.openxmlformats.org/spreadsheetml/2006/main" count="4087" uniqueCount="1282">
  <si>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</si>
  <si>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</si>
  <si>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</si>
  <si>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</si>
  <si>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</si>
  <si>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</si>
  <si>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</si>
  <si>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</si>
  <si>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</si>
  <si>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</si>
  <si>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</si>
  <si>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</si>
  <si>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</si>
  <si>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</si>
  <si>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</si>
  <si>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</si>
  <si>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</si>
  <si>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</si>
  <si>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</si>
  <si>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</si>
  <si>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</si>
  <si>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</si>
  <si>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</si>
  <si>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</si>
  <si>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</si>
  <si>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</si>
  <si>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</si>
  <si>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</si>
  <si>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</si>
  <si>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</si>
  <si>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</si>
  <si>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</si>
  <si>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</si>
  <si>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</si>
  <si>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</si>
  <si>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</si>
  <si>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</si>
  <si>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</si>
  <si>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</si>
  <si>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</si>
  <si>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</si>
  <si>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</si>
  <si>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</si>
  <si>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2022/05</t>
  </si>
  <si>
    <t>Novostavba fotbalových šaten - Valtrovice</t>
  </si>
  <si>
    <t>Obec Valtrovice</t>
  </si>
  <si>
    <t>7</t>
  </si>
  <si>
    <t>Valtrovice</t>
  </si>
  <si>
    <t>67128</t>
  </si>
  <si>
    <t>00637653</t>
  </si>
  <si>
    <t>Stavba</t>
  </si>
  <si>
    <t>01</t>
  </si>
  <si>
    <t>Demolice stávajícího objektu</t>
  </si>
  <si>
    <t>2205_01</t>
  </si>
  <si>
    <t>02</t>
  </si>
  <si>
    <t>Vlastní objekt šaten</t>
  </si>
  <si>
    <t>2205_02</t>
  </si>
  <si>
    <t>03</t>
  </si>
  <si>
    <t>Elektroinstalace</t>
  </si>
  <si>
    <t>2205_03</t>
  </si>
  <si>
    <t>Celkem za stavbu</t>
  </si>
  <si>
    <t>CZK</t>
  </si>
  <si>
    <t>#POPS</t>
  </si>
  <si>
    <t>Popis stavby: 2022/05 - Novostavba fotbalových šaten - Valtrovice</t>
  </si>
  <si>
    <t>#POPO</t>
  </si>
  <si>
    <t>Popis objektu: 01 - Demolice stávajícího objektu</t>
  </si>
  <si>
    <t>#POPR</t>
  </si>
  <si>
    <t>Popis rozpočtu: 2205_01 - Demolice stávajícího objektu</t>
  </si>
  <si>
    <t>Popis objektu: 02 - Vlastní objekt šaten</t>
  </si>
  <si>
    <t>Popis rozpočtu: 2205_02 - Vlastní objekt šaten</t>
  </si>
  <si>
    <t>Popis objektu: 03 - Elektroinstalace</t>
  </si>
  <si>
    <t>Popis rozpočtu: 2205_03 - Elektroinstalace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</si>
  <si>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</si>
  <si>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</si>
  <si>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</si>
  <si>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</si>
  <si>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</si>
  <si>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</si>
  <si>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</si>
  <si>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</si>
  <si>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</si>
  <si>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</si>
  <si>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</si>
  <si>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</si>
  <si>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</si>
  <si>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</si>
  <si>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</si>
  <si>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</si>
  <si>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</si>
  <si>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</si>
  <si>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</si>
  <si>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</si>
  <si>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</si>
  <si>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</si>
  <si>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</si>
  <si>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</si>
  <si>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</si>
  <si>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</si>
  <si>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</si>
  <si>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</si>
  <si>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</si>
  <si>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</si>
  <si>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</si>
  <si>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</si>
  <si>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</si>
  <si>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</si>
  <si>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</si>
  <si>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</si>
  <si>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</si>
  <si>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</si>
  <si>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</si>
  <si>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</si>
  <si>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</si>
  <si>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</si>
  <si>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</si>
  <si>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</si>
  <si>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</si>
  <si>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</si>
  <si>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</si>
  <si>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</si>
  <si>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</si>
  <si>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</si>
  <si>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</si>
  <si>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</si>
  <si>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</si>
  <si>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</si>
  <si>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</si>
  <si>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</si>
  <si>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</si>
  <si>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</si>
  <si>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</si>
  <si>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</si>
  <si>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</si>
  <si>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</si>
  <si>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</si>
  <si>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</si>
  <si>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</si>
  <si>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</si>
  <si>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</si>
  <si>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</si>
  <si>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M21-3</t>
  </si>
  <si>
    <t>Elektroinsatalace - SVÍTIDLA</t>
  </si>
  <si>
    <t>M21-4</t>
  </si>
  <si>
    <t>Elektroinstalace - ROZVADĚČE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</si>
  <si>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</si>
  <si>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</si>
  <si>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</si>
  <si>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</si>
  <si>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</si>
  <si>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</si>
  <si>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</si>
  <si>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</si>
  <si>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</si>
  <si>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</si>
  <si>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</si>
  <si>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</si>
  <si>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</si>
  <si>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</si>
  <si>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</si>
  <si>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</si>
  <si>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</si>
  <si>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</si>
  <si>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</si>
  <si>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</si>
  <si>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</si>
  <si>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</si>
  <si>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</si>
  <si>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</si>
  <si>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</si>
  <si>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</si>
  <si>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</si>
  <si>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</si>
  <si>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</si>
  <si>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</si>
  <si>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</si>
  <si>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</si>
  <si>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</si>
  <si>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</si>
  <si>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</si>
  <si>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</si>
  <si>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113151111R00</t>
  </si>
  <si>
    <t>Rozebrání ploch ze silničních panelů</t>
  </si>
  <si>
    <t>m2</t>
  </si>
  <si>
    <t>RTS 22/ I</t>
  </si>
  <si>
    <t>Práce</t>
  </si>
  <si>
    <t>POL1_</t>
  </si>
  <si>
    <t>8,2*8</t>
  </si>
  <si>
    <t>VV</t>
  </si>
  <si>
    <t>961044111R00</t>
  </si>
  <si>
    <t>Bourání základů z betonu prostého</t>
  </si>
  <si>
    <t>m3</t>
  </si>
  <si>
    <t>0,5*0,6*(10,3*2+7,5*2)</t>
  </si>
  <si>
    <t>981014314R00</t>
  </si>
  <si>
    <t>Demolice budov mechanizací, zdivo, konstr. do 25 %</t>
  </si>
  <si>
    <t>10,3*7,5*3</t>
  </si>
  <si>
    <t>4*4*2,5</t>
  </si>
  <si>
    <t>979081111RT3</t>
  </si>
  <si>
    <t>Odvoz suti a vybour. hmot na skládku do 1 km kontejnerem 7 t</t>
  </si>
  <si>
    <t>t</t>
  </si>
  <si>
    <t>Přesun suti</t>
  </si>
  <si>
    <t>POL8_</t>
  </si>
  <si>
    <t>979081121RT3</t>
  </si>
  <si>
    <t>Příplatek k odvozu za každý další 1 km kontejnerem 7 t</t>
  </si>
  <si>
    <t>979990101R00</t>
  </si>
  <si>
    <t>Poplatek za uložení směsi betonu a cihel skupina 170101 a 170102</t>
  </si>
  <si>
    <t>Indiv</t>
  </si>
  <si>
    <t>SUM</t>
  </si>
  <si>
    <t>Poznámky uchazeče k zadání</t>
  </si>
  <si>
    <t>POPUZIV</t>
  </si>
  <si>
    <t>END</t>
  </si>
  <si>
    <t>122201101R00</t>
  </si>
  <si>
    <t>Odkopávky nezapažené v hor. 3 do 100 m3</t>
  </si>
  <si>
    <t>0,3*7,9*25</t>
  </si>
  <si>
    <t>122201109R00</t>
  </si>
  <si>
    <t>Příplatek za lepivost - odkopávky v hor. 3</t>
  </si>
  <si>
    <t>Odkaz na mn. položky pořadí 1 : 59,25000</t>
  </si>
  <si>
    <t>132201111R00</t>
  </si>
  <si>
    <t>Hloubení rýh š.do 60 cm v hor.3 do 100 m3, STROJNĚ</t>
  </si>
  <si>
    <t>0,65*0,5*(7*3+24,1*2)</t>
  </si>
  <si>
    <t>pro kanalizaci : 0,8*0,3*(1+0,3+2,5+1,5+19,5+2+1,5+3,5+1*3+1,6+1+2,7+3,5+1+2+3+3,5)</t>
  </si>
  <si>
    <t>132201119R00</t>
  </si>
  <si>
    <t>Přípl.za lepivost,hloubení rýh 60 cm,hor.3,STROJNĚ</t>
  </si>
  <si>
    <t>Odkaz na mn. položky pořadí 3 : 35,23400</t>
  </si>
  <si>
    <t>139601102R00</t>
  </si>
  <si>
    <t>Ruční výkop jam, rýh a šachet v hornině tř. 3</t>
  </si>
  <si>
    <t>patky : 0,9*0,5*0,5*8</t>
  </si>
  <si>
    <t>162701105R00</t>
  </si>
  <si>
    <t>Vodorovné přemístění výkopku z hor.1-4 do 10000 m</t>
  </si>
  <si>
    <t>Odkaz na mn. položky pořadí 5 : 1,80000</t>
  </si>
  <si>
    <t>162701109R00</t>
  </si>
  <si>
    <t>Příplatek k vod. přemístění hor.1-4 za další 1 km</t>
  </si>
  <si>
    <t>Odkaz na mn. položky pořadí 6 : 96,28400*20</t>
  </si>
  <si>
    <t>171201101R00</t>
  </si>
  <si>
    <t>Uložení sypaniny do násypů nezhutněných</t>
  </si>
  <si>
    <t>Odkaz na mn. položky pořadí 6 : 96,28400</t>
  </si>
  <si>
    <t>174101101R00</t>
  </si>
  <si>
    <t>Zásyp jam, rýh, šachet se zhutněním</t>
  </si>
  <si>
    <t>mezi základy : 0,6*(6,6*3,3+19,9*6,6)</t>
  </si>
  <si>
    <t>rýhy po původních základech : 0,6*0,5*6,6+0,6*0,3*9,2</t>
  </si>
  <si>
    <t>174101102R00</t>
  </si>
  <si>
    <t>Zásyp ruční se zhutněním</t>
  </si>
  <si>
    <t>zásyp kanalizace pod objektem : (0,8-0,1-0,2)*0,3*(1+0,3+2,5+1,5+19,5+2+1,5+3,5+1*3+1,6+1+2,7+3,5+1+2+3+3,5)</t>
  </si>
  <si>
    <t>175101101RT2</t>
  </si>
  <si>
    <t>Obsyp potrubí bez prohození sypaniny s dodáním štěrkopísku frakce 0 - 22 mm</t>
  </si>
  <si>
    <t>pro kanalizaci : 0,2*0,3*(1+0,3+2,5+1,5+19,5+2+1,5+3,5+1*3+1,6+1+2,7+3,5+1+2+3+3,5)</t>
  </si>
  <si>
    <t>181101111R00</t>
  </si>
  <si>
    <t>Úprava pláně v zářezech se zhutněním - ručně</t>
  </si>
  <si>
    <t>7,9*25</t>
  </si>
  <si>
    <t>pod chodníky : 165,55</t>
  </si>
  <si>
    <t>182001111R00</t>
  </si>
  <si>
    <t>Plošná úprava terénu, nerovnosti do 10 cm v rovině</t>
  </si>
  <si>
    <t>úprava okolí objektu po skončení stvavby : 6*43+5+22+9*8+5*12</t>
  </si>
  <si>
    <t>199000002R00</t>
  </si>
  <si>
    <t>Poplatek za skládku horniny 1- 4, č. dle katal. odpadů 17 05 04</t>
  </si>
  <si>
    <t>583418004R</t>
  </si>
  <si>
    <t>Kamenivo drcené frakce  16/32 B Jihomoravský kraj</t>
  </si>
  <si>
    <t>SPCM</t>
  </si>
  <si>
    <t>Specifikace</t>
  </si>
  <si>
    <t>POL3_</t>
  </si>
  <si>
    <t>mezi základy : 0,6*(6,6*3,3+19,9*6,6)*1,8</t>
  </si>
  <si>
    <t>rýhy po původních základech : (0,6*0,5*6,6+0,6*0,3*9,2)*1,8</t>
  </si>
  <si>
    <t>271531114R00</t>
  </si>
  <si>
    <t>Polštář základu z kameniva drceného 8-16 mm</t>
  </si>
  <si>
    <t>0,1*0,5*(7*3+24,1*2)</t>
  </si>
  <si>
    <t>273351215RT1</t>
  </si>
  <si>
    <t>Bednění stěn základových desek - zřízení bednicí materiál prkna</t>
  </si>
  <si>
    <t>podkladní deska : 0,15*(24,1*2+7,6*2)</t>
  </si>
  <si>
    <t>273351216R00</t>
  </si>
  <si>
    <t>Bednění stěn základových desek - odstranění</t>
  </si>
  <si>
    <t>Odkaz na mn. položky pořadí 17 : 9,51000</t>
  </si>
  <si>
    <t>274313621R00</t>
  </si>
  <si>
    <t xml:space="preserve">Beton základových pasů prostý C 20/25 </t>
  </si>
  <si>
    <t>1,15*0,5*(7*3+24,1*2)</t>
  </si>
  <si>
    <t>274351215R00</t>
  </si>
  <si>
    <t>Bednění stěn základových pasů - zřízení</t>
  </si>
  <si>
    <t>0,6*(3,3*2+19,9*2+6,6*4)</t>
  </si>
  <si>
    <t>0,3*(7,6*2+24,1*2)</t>
  </si>
  <si>
    <t>274351216R00</t>
  </si>
  <si>
    <t>Bednění stěn základových pasů - odstranění</t>
  </si>
  <si>
    <t>Odkaz na mn. položky pořadí 20 : 62,70000</t>
  </si>
  <si>
    <t>274354032R00</t>
  </si>
  <si>
    <t>Bednění prostupu základem do 0,05 m2, dl.0,5 m</t>
  </si>
  <si>
    <t>kus</t>
  </si>
  <si>
    <t>2+1</t>
  </si>
  <si>
    <t>275313611R00</t>
  </si>
  <si>
    <t>Beton základových patek prostý C 16/20</t>
  </si>
  <si>
    <t>pergola : 1,3*0,5*0,5*8</t>
  </si>
  <si>
    <t>275351215R00</t>
  </si>
  <si>
    <t>Bednění stěn základových patek - zřízení</t>
  </si>
  <si>
    <t>0,5*0,5*4*8</t>
  </si>
  <si>
    <t>275351216R00</t>
  </si>
  <si>
    <t>Bednění stěn základových patek - odstranění</t>
  </si>
  <si>
    <t>Odkaz na mn. položky pořadí 24 : 8,00000</t>
  </si>
  <si>
    <t>311237448R00</t>
  </si>
  <si>
    <t>Zdivo z HELUZ FAMILY brouš.P10, tl. 30 cm,celopl.</t>
  </si>
  <si>
    <t>2,75*(7,6*3+24,1*2)</t>
  </si>
  <si>
    <t>-(1*0,6*3+1*2,35*3+1*0,6*3+2*0,6+0,6*0,6*2+1,2*1,5*2+1,2*1,5*2+1,1*2,35)</t>
  </si>
  <si>
    <t>-(1,2*1,5*5+1,1*2,35*4+2,5*2,35)</t>
  </si>
  <si>
    <t>317167121R00</t>
  </si>
  <si>
    <t>Překlad Heluz plochý 11,5/7,1/100 cm</t>
  </si>
  <si>
    <t>příčky : 9+2</t>
  </si>
  <si>
    <t>317167122R00</t>
  </si>
  <si>
    <t>Překlad Heluz plochý 11,5/7,1/125 cm</t>
  </si>
  <si>
    <t>příčky : 1</t>
  </si>
  <si>
    <t>317167210R00</t>
  </si>
  <si>
    <t>Překlad Heluz vysoký, nosný 23,8/7/100 cm</t>
  </si>
  <si>
    <t>4*2</t>
  </si>
  <si>
    <t>317167211R00</t>
  </si>
  <si>
    <t>Překlad Heluz vysoký, nosný 23,8/7/125 cm</t>
  </si>
  <si>
    <t>4*9</t>
  </si>
  <si>
    <t>317167212R00</t>
  </si>
  <si>
    <t>Překlad Heluz vysoký, nosný 23,8/7/150 cm</t>
  </si>
  <si>
    <t>4*14</t>
  </si>
  <si>
    <t>317167216R00</t>
  </si>
  <si>
    <t>Překlad Heluz vysoký, nosný 23,8/7/250 cm</t>
  </si>
  <si>
    <t>317167218R00</t>
  </si>
  <si>
    <t>Překlad Heluz vysoký, nosný 23,8/7/300 cm</t>
  </si>
  <si>
    <t>342247532R00</t>
  </si>
  <si>
    <t>Příčky z cihel HELUZ broušených, lepidlo, tl. 11,5</t>
  </si>
  <si>
    <t>3*(3,6+6,55+2*2+2*2+5,1+2,1+1,6+3+4+1,7+2,7+2,3+1,6+3,9+1,8)</t>
  </si>
  <si>
    <t>-(0,8*2,1*2+0,7*2*9+0,9*2,1)</t>
  </si>
  <si>
    <t>342247542R00</t>
  </si>
  <si>
    <t>Příčky z cihel HELUZ broušených, lepidlo, tl.14 cm</t>
  </si>
  <si>
    <t>3*(7*2+4,9)</t>
  </si>
  <si>
    <t>342264051RT4</t>
  </si>
  <si>
    <t>Podhled sádrokartonový na zavěšenou ocel. konstr. desky požár. impreg. tl. 12,5 mm, bez izolace</t>
  </si>
  <si>
    <t>(22,55+8,51+5,61+1,44*2+3,6+3,24+1,57+2,92+1,44+1,57+1,42+25+1,8+4*2+15,68*2+1,8)</t>
  </si>
  <si>
    <t>(6,9+4+17,64+7,2)</t>
  </si>
  <si>
    <t>Odkaz na mn. položky pořadí 203 : 87,42000*-1</t>
  </si>
  <si>
    <t>417321315R00</t>
  </si>
  <si>
    <t>Ztužující pásy a věnce z betonu železového C 20/25</t>
  </si>
  <si>
    <t>0,25*0,24*(7,6*3+24,1*2)</t>
  </si>
  <si>
    <t>417351161R00</t>
  </si>
  <si>
    <t>Bednění věnců deskami Velox, v=250 mm, obě strany</t>
  </si>
  <si>
    <t>m</t>
  </si>
  <si>
    <t>7,6*3+24,1*2</t>
  </si>
  <si>
    <t>417361821R00</t>
  </si>
  <si>
    <t>Výztuž ztužujících pásů a věnců z oceli 10505(R)</t>
  </si>
  <si>
    <t>4,4*(7,6*3+24,1*2)/1000*1,1</t>
  </si>
  <si>
    <t>451572111RK1</t>
  </si>
  <si>
    <t>Lože pod potrubí z kameniva těženého 0 - 4 mm kraj Jihomoravský</t>
  </si>
  <si>
    <t>pro kanalizaci : 0,1*0,3*(1+0,3+2,5+1,5+19,5+2+1,5+3,5+1*3+1,6+1+2,7+3,5+1+2+3+3,5)</t>
  </si>
  <si>
    <t>564861111R00</t>
  </si>
  <si>
    <t>Podklad ze štěrkodrti po zhutnění tloušťky 20 cm</t>
  </si>
  <si>
    <t>chodníky : (7*10,9+1,5*25*2)*2+1,5*9,5</t>
  </si>
  <si>
    <t>596215040R00</t>
  </si>
  <si>
    <t>Kladení zámkové dlažby tl. 8 cm do drtě tl. 4 cm</t>
  </si>
  <si>
    <t>chodníky : (7*10,9+1,5*25*2)+1,5*9,5</t>
  </si>
  <si>
    <t>592451170R</t>
  </si>
  <si>
    <t>Dlažba HOLLAND I 20x10x8 cm přírodní</t>
  </si>
  <si>
    <t>Odkaz na mn. položky pořadí 42 : 165,55000*1,05</t>
  </si>
  <si>
    <t>610991111R00</t>
  </si>
  <si>
    <t>Zakrývání výplní vnitřních otvorů</t>
  </si>
  <si>
    <t>1,1*2,35*5+1*2,35*3+1,2*1,5*9+2*0,6+1*0,6*6+0,6*0,6*2</t>
  </si>
  <si>
    <t>612403385R00</t>
  </si>
  <si>
    <t>Hrubá výplň rýh ve stěnách do 10x5 cm maltou z SMS</t>
  </si>
  <si>
    <t>Odkaz na mn. položky pořadí 72 : 13,00000</t>
  </si>
  <si>
    <t>612403386R00</t>
  </si>
  <si>
    <t>Hrubá výplň rýh ve stěnách do 10x10cm maltou z SMS</t>
  </si>
  <si>
    <t>Odkaz na mn. položky pořadí 73 : 20,00000</t>
  </si>
  <si>
    <t>612409991RT2</t>
  </si>
  <si>
    <t>Začištění omítek kolem oken,dveří apod. s použitím suché maltové směsi</t>
  </si>
  <si>
    <t xml:space="preserve">ukončení soklíků : </t>
  </si>
  <si>
    <t>Odkaz na mn. položky pořadí 209 : 180,00000</t>
  </si>
  <si>
    <t>612473181R00</t>
  </si>
  <si>
    <t>Omítka vnitř.zdiva ze suché směsi, hladká, strojně</t>
  </si>
  <si>
    <t>pod obklady : 146,5</t>
  </si>
  <si>
    <t>612473182R00</t>
  </si>
  <si>
    <t>Omítka vnitř.zdiva ze such.směsi, štuková, strojně</t>
  </si>
  <si>
    <t>3*(3,6*2+4,9*2+2*2+3,6*2)-(2,5*2,35+1*0,6*3+1*2,35+0,7*2*2)</t>
  </si>
  <si>
    <t>ostění : 0,2*((1+0,6*2)*3+(1+2,35*2))</t>
  </si>
  <si>
    <t>3*(3,2*2*2+4,9*4+2*6+2*2+3,45*2+0,9*2)-(1,2*1,5*2+1,1*2,35*2+1*0,6+2*0,6+0,6*0,6+0,7*2*6+0,8*2,1*2)</t>
  </si>
  <si>
    <t>ostění : 0,2*((1,1+2,35*2)*2+(1,2+1,5*2)*2+(1+0,6*2)+(2+0,6*2)+0,6*3)</t>
  </si>
  <si>
    <t>3*(5,1*2+4,9*2+2*2*2+0,9*2+2*6)-(1,2*1,5*2+1,1*2,35+1*0,6*2+0,6*0,6+0,7*2*4+0,8*2,1*2)</t>
  </si>
  <si>
    <t>ostění : 0,2*((1,2+1,5*2)*2+(1,1+2,35*2)+(1+0,6*2)*2+0,6*3)</t>
  </si>
  <si>
    <t>3*(2*2+1,8*2+1,8*4+2,55*2+2,2*2+0,9*4+1,6*4+1,5*2+3*2+0,9+1,5*4+2,2*2+7*2+5,05*2)</t>
  </si>
  <si>
    <t>-(1,1*2,35+1,2*1,5*5+1,1*2,35*3+0,7*2*2*3+0,9*2,1)</t>
  </si>
  <si>
    <t>ostění : 0,2*((1,2+1,5*2)*5+(1,1+2,35*2)*4)</t>
  </si>
  <si>
    <t/>
  </si>
  <si>
    <t>pod obklady : -146,5</t>
  </si>
  <si>
    <t>620991121R00</t>
  </si>
  <si>
    <t>Zakrývání výplní vnějších otvorů z lešení</t>
  </si>
  <si>
    <t>622311512R00</t>
  </si>
  <si>
    <t>Izolace suterénu Baumit XPS tl. 100 mm, bez PÚ</t>
  </si>
  <si>
    <t>pod terénem : 0,6*(7,6*2+24,1*2)</t>
  </si>
  <si>
    <t>622311135RT6</t>
  </si>
  <si>
    <t>Zateplovací systém Baumit, fasáda, EPS F tl.160 mm s omítkou SilikatTop K2, lepidlo ProContact</t>
  </si>
  <si>
    <t>3*(24,1*2+7,6*2)</t>
  </si>
  <si>
    <t>-(2,5*2,35+1,1*2,35*5+1*2,35*3+1,2*1,5*9+2*0,6+1*0,6*6+0,6*0,6*2)</t>
  </si>
  <si>
    <t>622311153RT6</t>
  </si>
  <si>
    <t>Zateplovací systém Baumit, ostění, EPS F tl. 30 mm s omítkou SilikatTop K2, lepidlo ProContact</t>
  </si>
  <si>
    <t>0,45*(2,5+2,35*2)</t>
  </si>
  <si>
    <t>0,2*((1,1+2,35*2)*5+(1+2,35*2)*3+(1,2+1,5*2)*9+(2+0,6*2)+(1+0,6*2)*6+0,6*3*2)</t>
  </si>
  <si>
    <t>622311016R00</t>
  </si>
  <si>
    <t>Soklová lišta hliník KZS Baumit tl. 160 mm</t>
  </si>
  <si>
    <t>24,1*2+7,6*2</t>
  </si>
  <si>
    <t>631312611R00</t>
  </si>
  <si>
    <t>Mazanina betonová tl. 5 - 8 cm C 16/20</t>
  </si>
  <si>
    <t>P1 : 0,06*(22,55+8,51+5,61+1,44*2+3,6+3,24+1,57+2,92+1,44+1,57+1,42+25+1,8+4*2+15,68*2+1,8)</t>
  </si>
  <si>
    <t>0,06*(6,9+4+17,64+7,2)</t>
  </si>
  <si>
    <t>631315621R00</t>
  </si>
  <si>
    <t>Mazanina betonová tl. 12 - 24 cm C 20/25</t>
  </si>
  <si>
    <t>podkladní : 0,15*7,9*25</t>
  </si>
  <si>
    <t>631361921RT4</t>
  </si>
  <si>
    <t>Výztuž mazanin svařovanou sítí průměr drátu  6,0, oka 100/100 mm KH30</t>
  </si>
  <si>
    <t>podkladní : 4,4*7,9*25/1000*1,2</t>
  </si>
  <si>
    <t>podkladní mazanina : 4,4*159,01/1000*1,2</t>
  </si>
  <si>
    <t>632451022R00</t>
  </si>
  <si>
    <t>Vyrovnávací potěr MC 15, v pásu, tl. 30 mm</t>
  </si>
  <si>
    <t>pod parapety : 0,3*(1*3+1+2+0,6+1*2+0,6+1,2*5+1,2*4)</t>
  </si>
  <si>
    <t>639571215R00</t>
  </si>
  <si>
    <t>Kačírek pro okapový chodník tl. 150 mm</t>
  </si>
  <si>
    <t>0,4*9,3</t>
  </si>
  <si>
    <t>639571311R00</t>
  </si>
  <si>
    <t>Okapový chodník - textilie proti prorůstání 45g/m2</t>
  </si>
  <si>
    <t>0,5*9,4</t>
  </si>
  <si>
    <t>648991113RT2</t>
  </si>
  <si>
    <t>Osazení parapet.desek plast. a lamin. š.nad 20cm včetně dodávky plastové parapetní desky š. 250 mm</t>
  </si>
  <si>
    <t>1,2*9+2+1*6+0,6*2</t>
  </si>
  <si>
    <t>831350012RAB</t>
  </si>
  <si>
    <t>Kanalizace z trub PVC hrdlových D 160 mm hloubka 1,5 m</t>
  </si>
  <si>
    <t>Součtová</t>
  </si>
  <si>
    <t>Agregovaná položka</t>
  </si>
  <si>
    <t>POL2_</t>
  </si>
  <si>
    <t>dešťová kanalizace : 11</t>
  </si>
  <si>
    <t>831350013RAB</t>
  </si>
  <si>
    <t>Kanalizace z trub PVC hrdlových D 200 mm hloubka 1,5 m</t>
  </si>
  <si>
    <t>13,5+2,5+22+27</t>
  </si>
  <si>
    <t>831990101RAA</t>
  </si>
  <si>
    <t>Příplatek za trasu ve vozovce živičné při šířce rýhy do 0,8 m</t>
  </si>
  <si>
    <t>kanalizace : 27,5+22,5+1,5</t>
  </si>
  <si>
    <t>899000002RA0</t>
  </si>
  <si>
    <t>Jímka dešťová vč. zemních prací</t>
  </si>
  <si>
    <t>m3 OP</t>
  </si>
  <si>
    <t>916661111RT5</t>
  </si>
  <si>
    <t>Osazení park. obrubníků do lože z C 12/15 s opěrou včetně obrubníku 80x250x1000 mm</t>
  </si>
  <si>
    <t>10,9+1,5+25+7+10,9+7+25+9,5*2</t>
  </si>
  <si>
    <t>953943112R00</t>
  </si>
  <si>
    <t>Osazení kovových předmětů do zdiva, 5 kg / kus</t>
  </si>
  <si>
    <t>potky sloupků pergoly : 8</t>
  </si>
  <si>
    <t>31175327R</t>
  </si>
  <si>
    <t>Patka sloupku L 120 x 90</t>
  </si>
  <si>
    <t>pergola : 8</t>
  </si>
  <si>
    <t>970031100R00</t>
  </si>
  <si>
    <t>Vrtání jádrové do zdiva cihelného do D 100 mm</t>
  </si>
  <si>
    <t>VZT : 0,3*7</t>
  </si>
  <si>
    <t>970031160R00</t>
  </si>
  <si>
    <t>Vrtání jádrové do zdiva cihelného do D 160 mm</t>
  </si>
  <si>
    <t>VZT : 0,3*3</t>
  </si>
  <si>
    <t>974031142R00</t>
  </si>
  <si>
    <t>Vysekání rýh ve zdi cihelné 7 x 7 cm</t>
  </si>
  <si>
    <t>rozvody kanalizace : 13</t>
  </si>
  <si>
    <t>974031153R00</t>
  </si>
  <si>
    <t>Vysekání rýh ve zdi cihelné 10 x 10 cm</t>
  </si>
  <si>
    <t>rozvody kanalizace : 14,5</t>
  </si>
  <si>
    <t>5,5</t>
  </si>
  <si>
    <t>998011001R00</t>
  </si>
  <si>
    <t>Přesun hmot pro budovy zděné výšky do 6 m</t>
  </si>
  <si>
    <t>Přesun hmot</t>
  </si>
  <si>
    <t>POL7_</t>
  </si>
  <si>
    <t>711212000R00</t>
  </si>
  <si>
    <t>Penetrace podkladu pod hydroizolační nátěr,vč.dod.</t>
  </si>
  <si>
    <t>Odkaz na mn. položky pořadí 76 : 225,89000</t>
  </si>
  <si>
    <t>svislá izolace na vnější obvodové stěně : 0,4*24,1*2+7,6*2</t>
  </si>
  <si>
    <t>711212002RT1</t>
  </si>
  <si>
    <t>Hydroizolační povlak - nátěr nebo stěrka Aquafin 2K (fa Schömburg),proti vlhkosti, tl. 2mm</t>
  </si>
  <si>
    <t>podlahy : 22,55+8,51+5,61+1,44*2+3,6+3,24+1,57+2,92+1,44+1,57+1,42+25+1,8+4*2+15,68*2+1,8</t>
  </si>
  <si>
    <t>6,9+4+17,64+7,2</t>
  </si>
  <si>
    <t>stěny sprch : 2*(2*4*2)-0,8*2*2+0,9*2*2</t>
  </si>
  <si>
    <t>711212601RT1</t>
  </si>
  <si>
    <t>Těsnicí pás do spoje podlaha - stěna Aso Dichtband-2000-S š. 120 mm (fa Schomburg)</t>
  </si>
  <si>
    <t>sprchy : 2*4*2</t>
  </si>
  <si>
    <t>711212611RT1</t>
  </si>
  <si>
    <t>Těsnicí pás do svislých koutů Aso Dichtband-2000-S š. 120 mm (fa Schomburg)</t>
  </si>
  <si>
    <t>sprchy : 2*9</t>
  </si>
  <si>
    <t>711471051RZ5</t>
  </si>
  <si>
    <t>Izolace, tlak. voda, vodorovná fólií PVC, volně včetně dodávky fólie Fatrafol 803 tl. 1,5 mm</t>
  </si>
  <si>
    <t>711491171RZ2</t>
  </si>
  <si>
    <t>Izolace tlaková, podkladní textilie, vodorovná včetně dodávky textilie geoNETEX</t>
  </si>
  <si>
    <t>711491172RZ2</t>
  </si>
  <si>
    <t>Izolace tlaková, ochranná textilie, vodorovná včetně dodávky textilie geoNETEX</t>
  </si>
  <si>
    <t>Odkaz na mn. položky pořadí 80 : 197,50000</t>
  </si>
  <si>
    <t>711823121RT3</t>
  </si>
  <si>
    <t>Montáž nopové fólie svisle včetně dodávky fólie DELTA MS</t>
  </si>
  <si>
    <t>pod terénem : (0,6+0,2)*(7,6*2+24,1*2)</t>
  </si>
  <si>
    <t>998711201R00</t>
  </si>
  <si>
    <t>Přesun hmot pro izolace proti vodě, výšky do 6 m</t>
  </si>
  <si>
    <t>713111121RT2</t>
  </si>
  <si>
    <t>Izolace tepelné stropů rovných spodem, drátem 2 vrstvy - materiál ve specifikaci</t>
  </si>
  <si>
    <t>8,5*25,2</t>
  </si>
  <si>
    <t>713111221RK2</t>
  </si>
  <si>
    <t>Montáž parozábrany, zavěšené podhl., přelep. spojů Jutafol N 110 speciál</t>
  </si>
  <si>
    <t>Odkaz na mn. položky pořadí 36 : 71,59000</t>
  </si>
  <si>
    <t>713121111R00</t>
  </si>
  <si>
    <t>Izolace tepelná podlah na sucho, jednovrstvá</t>
  </si>
  <si>
    <t>22,55+8,51+5,61+1,44*2+3,6+3,24+1,57+2,92+1,44+1,57+1,42+25+1,8+4*2+15,68*2+1,8</t>
  </si>
  <si>
    <t>713191100RT9</t>
  </si>
  <si>
    <t>Položení separační fólie včetně dodávky PE fólie</t>
  </si>
  <si>
    <t>Odkaz na mn. položky pořadí 86 : 159,01000*1,2</t>
  </si>
  <si>
    <t>713191221R00</t>
  </si>
  <si>
    <t>Dilatační pásek podél stěn výšky 100 mm vč.dodávky</t>
  </si>
  <si>
    <t>(3,6*2+4,9*2+2*2+3,6*2)</t>
  </si>
  <si>
    <t>(3,2*2*2+4,9*4+2*6+2*2+3,45*2+0,9*2)</t>
  </si>
  <si>
    <t>(5,1*2+4,9*2+2*2*2+0,9*2+2*6)</t>
  </si>
  <si>
    <t>(2*2+1,8*2+1,8*4+2,55*2+2,2*2+0,9*4+1,6*4+1,5*2+3*2+0,9+1,5*4+2,2*2+7*2+5,05*2)</t>
  </si>
  <si>
    <t>28375705R</t>
  </si>
  <si>
    <t>Deska izolační stabilizov. EPS 150  1000 x 500 mm</t>
  </si>
  <si>
    <t>podlahy : (22,55+8,51+5,61+1,44*2+3,6+3,24+1,57+2,92+1,44+1,57+1,42+25+1,8+4*2+15,68*2+1,8)*0,08*1,05</t>
  </si>
  <si>
    <t>(6,9+4+17,64+7,2)*0,08*1,05</t>
  </si>
  <si>
    <t>631523059R</t>
  </si>
  <si>
    <t>Rohož izolační URSA SF 32 PLUS 180x1200x3300 mm skelná vlna, kašírování netkanou sklotextilií</t>
  </si>
  <si>
    <t>střecha : 8,5*25,2*2*1,05</t>
  </si>
  <si>
    <t>998713201R00</t>
  </si>
  <si>
    <t>Přesun hmot pro izolace tepelné, výšky do 6 m</t>
  </si>
  <si>
    <t>721176103R00</t>
  </si>
  <si>
    <t>Potrubí HT připojovací D 50 x 1,8 mm</t>
  </si>
  <si>
    <t>1*13</t>
  </si>
  <si>
    <t>721176104R00</t>
  </si>
  <si>
    <t>Potrubí HT připojovací D 75 x 1,9 mm</t>
  </si>
  <si>
    <t>3,5*2</t>
  </si>
  <si>
    <t>2+1+2,5+1+1</t>
  </si>
  <si>
    <t>721176105R00</t>
  </si>
  <si>
    <t>Potrubí HT připojovací D 110 x 2,7 mm</t>
  </si>
  <si>
    <t>1,5+4</t>
  </si>
  <si>
    <t>721176212R00</t>
  </si>
  <si>
    <t>Potrubí KG odpadní svislé D 110 x 3,2 mm</t>
  </si>
  <si>
    <t>1*16</t>
  </si>
  <si>
    <t>721176222R00</t>
  </si>
  <si>
    <t>Potrubí KG svodné (ležaté) v zemi D 110 x 3,2 mm</t>
  </si>
  <si>
    <t>3,6+2,6+3,5+1+22,6+1,7+1+0,8+1+1,3+1,2+1,5+3+0,4+5,5+0,3</t>
  </si>
  <si>
    <t>721176223R00</t>
  </si>
  <si>
    <t>Potrubí KG svodné (ležaté) v zemi D 125 x 3,2 mm</t>
  </si>
  <si>
    <t>4,5</t>
  </si>
  <si>
    <t>721176224R00</t>
  </si>
  <si>
    <t>Potrubí KG svodné (ležaté) v zemi D 160 x 4,0 mm</t>
  </si>
  <si>
    <t>15,5</t>
  </si>
  <si>
    <t>721194105R00</t>
  </si>
  <si>
    <t>Vyvedení odpadních výpustek D 50 x 1,8</t>
  </si>
  <si>
    <t>8+1+3+1+1+1+2+2</t>
  </si>
  <si>
    <t>721194109R00</t>
  </si>
  <si>
    <t>Vyvedení odpadních výpustek D 110 x 2,3</t>
  </si>
  <si>
    <t>6+1</t>
  </si>
  <si>
    <t>721213316R00</t>
  </si>
  <si>
    <t>Žlab odtok.KLASIK,do prostoru,pro dlažbu,dl.1000mm</t>
  </si>
  <si>
    <t>721242110RT1</t>
  </si>
  <si>
    <t>Lapač střešních splavenin PP HL600, kloub zápachová klapka, koš na listí, DN 100</t>
  </si>
  <si>
    <t>998721201R00</t>
  </si>
  <si>
    <t>Přesun hmot pro vnitřní kanalizaci, výšky do 6 m</t>
  </si>
  <si>
    <t>722131934R00</t>
  </si>
  <si>
    <t>Oprava-propojení dosavadního potrubí závit. DN 32</t>
  </si>
  <si>
    <t>722172311R00</t>
  </si>
  <si>
    <t>Potrubí z PPR, D 20x2,8 mm, PN 16, vč.zed.výpom.</t>
  </si>
  <si>
    <t>2*1,5+2*2+1+2*3+2*3+2*2+1,5+2*1+2+1,5*2+2+1,5+2*2+1+2+2*1,5+2,5+1,5+2*1</t>
  </si>
  <si>
    <t>722172313R00</t>
  </si>
  <si>
    <t>Potrubí z PPR, D 32x4,4 mm, PN 16, vč.zed.výpom.</t>
  </si>
  <si>
    <t>0,5+2,6+15,5+1,5+1,5+2+2*2+2*3+1,5+1,5+2*2+2*3+2*3,5+2*2,5+2*2</t>
  </si>
  <si>
    <t>2*2,5+2*1,5+2*2+2*2</t>
  </si>
  <si>
    <t>722181211RT7</t>
  </si>
  <si>
    <t>Izolace návleková MIRELON PRO tl. stěny 6 mm vnitřní průměr 22 mm</t>
  </si>
  <si>
    <t>Odkaz na mn. položky pořadí 105 : 52,00000</t>
  </si>
  <si>
    <t>722181211RU1</t>
  </si>
  <si>
    <t>Izolace návleková MIRELON PRO tl. stěny 6 mm vnitřní průměr 32 mm</t>
  </si>
  <si>
    <t>Odkaz na mn. položky pořadí 106 : 78,60000</t>
  </si>
  <si>
    <t>722190402R00</t>
  </si>
  <si>
    <t>Vyvedení a upevnění výpustek DN 20</t>
  </si>
  <si>
    <t>1+2+7+16+2+6+3+2</t>
  </si>
  <si>
    <t>722190403R00</t>
  </si>
  <si>
    <t>Vyvedení a upevnění výpustek DN 25</t>
  </si>
  <si>
    <t>6</t>
  </si>
  <si>
    <t>722231162R00</t>
  </si>
  <si>
    <t>Ventil vod.pojistný pružinový P10-237-616, G 3/4</t>
  </si>
  <si>
    <t>u bojlerů : 3</t>
  </si>
  <si>
    <t>722236144R00</t>
  </si>
  <si>
    <t>Kohout vod.kulový s vyp.vnitř.-vnitř.z.HERZ DN 32</t>
  </si>
  <si>
    <t>hlavní uzávěr : 1</t>
  </si>
  <si>
    <t>722280106R00</t>
  </si>
  <si>
    <t>Tlaková zkouška vodovodního potrubí DN 32</t>
  </si>
  <si>
    <t>998722201R00</t>
  </si>
  <si>
    <t>Přesun hmot pro vnitřní vodovod, výšky do 6 m</t>
  </si>
  <si>
    <t>725013165R00</t>
  </si>
  <si>
    <t>Klozet kombi LYRA Plus,nádrž s armat. odpad.svislý</t>
  </si>
  <si>
    <t>soubor</t>
  </si>
  <si>
    <t>725016103R00</t>
  </si>
  <si>
    <t>Pisoár DOMINO 4110.1 s oplachov. ventilem, bílý</t>
  </si>
  <si>
    <t>725017163R00</t>
  </si>
  <si>
    <t>Umyvadlo na šrouby LYRA Plus , 60 x 49 cm, bílé</t>
  </si>
  <si>
    <t>8+1</t>
  </si>
  <si>
    <t>725249103R00</t>
  </si>
  <si>
    <t>Montáž sprchových koutů</t>
  </si>
  <si>
    <t>725319101R00</t>
  </si>
  <si>
    <t>Montáž dřezů jednoduchých</t>
  </si>
  <si>
    <t>D1 : 1</t>
  </si>
  <si>
    <t>725329101R00</t>
  </si>
  <si>
    <t>Montáž dřezů dvojitých</t>
  </si>
  <si>
    <t>D2 : 1</t>
  </si>
  <si>
    <t>725019101R00</t>
  </si>
  <si>
    <t>Výlevka stojící MIRA 5104.6 s plastovou mřížkou</t>
  </si>
  <si>
    <t>725534225R00</t>
  </si>
  <si>
    <t>Ohřívač elek. zásob. závěsný DZ Dražice OKCE 125</t>
  </si>
  <si>
    <t xml:space="preserve">vč. připojovacích armatur : </t>
  </si>
  <si>
    <t>B1 : 1</t>
  </si>
  <si>
    <t>725534228R00</t>
  </si>
  <si>
    <t>Ohřívač elek. zásob. závěsný DZ Dražice OKCE 200</t>
  </si>
  <si>
    <t>2 : 2</t>
  </si>
  <si>
    <t>725814103R00</t>
  </si>
  <si>
    <t>Ventil rohový IVAR.TWISTER DN 15 x DN 10</t>
  </si>
  <si>
    <t>2*8+2+6+3+2+2</t>
  </si>
  <si>
    <t>725814125R00</t>
  </si>
  <si>
    <t>Ventil pračkový IVAR.70370 DN 20</t>
  </si>
  <si>
    <t>725823121RT1</t>
  </si>
  <si>
    <t>Baterie umyvadlová stoján. ruční, vč. otvír.odpadu standardní</t>
  </si>
  <si>
    <t>725823134RT1</t>
  </si>
  <si>
    <t>Baterie dřezová stojánková ruční s výsuv. sprchou standardní</t>
  </si>
  <si>
    <t>725825114RT1</t>
  </si>
  <si>
    <t>Baterie dřezová nástěnná ruční standardní</t>
  </si>
  <si>
    <t>výlevka : 1</t>
  </si>
  <si>
    <t>725845111RT1</t>
  </si>
  <si>
    <t>Baterie sprchová nástěnná ruční, bez příslušenství standardní</t>
  </si>
  <si>
    <t>725849302R00</t>
  </si>
  <si>
    <t>Montáž držáku sprchy</t>
  </si>
  <si>
    <t>725860180RT1</t>
  </si>
  <si>
    <t>Sifon pračkový HL400, D 40/50 mm nerezový podomítková uzávěrka, krycí deska nerez 160x110 mm</t>
  </si>
  <si>
    <t>725860201RT1</t>
  </si>
  <si>
    <t>Sifon dřezový HL100, 6/4 ", přípoj myčka, pračka zpětná klapka, D 40, 50 mm, kulový kloub na odtoku</t>
  </si>
  <si>
    <t>dřez : 2</t>
  </si>
  <si>
    <t>725860226R00</t>
  </si>
  <si>
    <t>Sifon ke sprchové vaničce PP HL 524, D 40/50 mm</t>
  </si>
  <si>
    <t>725823121RV</t>
  </si>
  <si>
    <t>Baterie umyvadlová stoján. ruční, vč. otvír.odpadu , loketní ovládání nadstandardní</t>
  </si>
  <si>
    <t>Vlastní</t>
  </si>
  <si>
    <t>55145356R</t>
  </si>
  <si>
    <t>Tyč sprchová 60 cm 972.00</t>
  </si>
  <si>
    <t>55231082rV</t>
  </si>
  <si>
    <t>Dřez nerez s na konzolách</t>
  </si>
  <si>
    <t>55231086RV</t>
  </si>
  <si>
    <t xml:space="preserve">Dřez nerez dvojitý vestavný </t>
  </si>
  <si>
    <t>55423047.AR</t>
  </si>
  <si>
    <t>Sprchová vanička akrylát. Taurus 90x90x14 cm 32 l bílá</t>
  </si>
  <si>
    <t>55428083.AR</t>
  </si>
  <si>
    <t>Sprchová zástěna čtvercová 90x90x185 cm SKRH 2/90 P</t>
  </si>
  <si>
    <t>998725201R00</t>
  </si>
  <si>
    <t>Přesun hmot pro zařizovací předměty, výšky do 6 m</t>
  </si>
  <si>
    <t>728114112R00</t>
  </si>
  <si>
    <t>Montáž potrubí plastového kruhového do d 200 mm</t>
  </si>
  <si>
    <t>0,5*10</t>
  </si>
  <si>
    <t>728415111R00</t>
  </si>
  <si>
    <t>Montáž mřížky větrací nebo ventilační do 0,04 m2</t>
  </si>
  <si>
    <t>provetrání střechy : 25*2</t>
  </si>
  <si>
    <t>42972893111R</t>
  </si>
  <si>
    <t>Mřížka čtyřhranná nerez 200 x 200 mm</t>
  </si>
  <si>
    <t>provětrání střechy : 25*2</t>
  </si>
  <si>
    <t>429851111R</t>
  </si>
  <si>
    <t>Potrubí plastové kulaté VP 100/500 KP</t>
  </si>
  <si>
    <t>429851121R</t>
  </si>
  <si>
    <t>Potrubí plastové kulaté VP 125/500 KP</t>
  </si>
  <si>
    <t>429851131R</t>
  </si>
  <si>
    <t>Potrubí plastové kulaté VP 150/500 KP</t>
  </si>
  <si>
    <t>998728201R00</t>
  </si>
  <si>
    <t>Přesun hmot pro vzduchotechniku, výšky do 6 m</t>
  </si>
  <si>
    <t>762112110RT2</t>
  </si>
  <si>
    <t>Montáž konstrukce stěn z řeziva hraněn. do 120 cm2 včetně dodávky řeziva, hranoly 100 x 100 mm</t>
  </si>
  <si>
    <t>podkladní konstrukce pod záklop na štítech : 0,8*5*2</t>
  </si>
  <si>
    <t>762332130R00</t>
  </si>
  <si>
    <t>Montáž vázaných krovů pravidelných do 288 cm2</t>
  </si>
  <si>
    <t>pergola : 8*2</t>
  </si>
  <si>
    <t>pergola : 6,3*12</t>
  </si>
  <si>
    <t>762341210RT2</t>
  </si>
  <si>
    <t>Montáž bednění střech rovných, prkna hrubá na sraz včetně dodávky prken tloušťky 24 mm</t>
  </si>
  <si>
    <t>218</t>
  </si>
  <si>
    <t>762341230R00</t>
  </si>
  <si>
    <t>Montáž bednění střech rovných, palubky pero-drážka</t>
  </si>
  <si>
    <t>pergola : 6,2*7,9</t>
  </si>
  <si>
    <t>762341610RT2</t>
  </si>
  <si>
    <t>Montáž bednění okapových říms z prken hrubých včetně dodávky řeziva prkna tl. 24 mm</t>
  </si>
  <si>
    <t>svislé plochy střechy,římsy : (1,2+0,45)*25,2+(0,5+0,45)*25,2+8,5*1*2</t>
  </si>
  <si>
    <t>762342203R00</t>
  </si>
  <si>
    <t>Montáž laťování střech, vzdálenost latí 22 - 36 cm</t>
  </si>
  <si>
    <t>762342204R00</t>
  </si>
  <si>
    <t>Montáž kontralatí přibitím</t>
  </si>
  <si>
    <t>762395000R00</t>
  </si>
  <si>
    <t>Spojovací a ochranné prostředky pro střechy</t>
  </si>
  <si>
    <t>bednění : 218*0,024+82,52*0,024</t>
  </si>
  <si>
    <t>latě : 2,10</t>
  </si>
  <si>
    <t>pergola : 0,14*0,14*8*2*1,1</t>
  </si>
  <si>
    <t>pergola : 0,08*0,16*6,3*12*1,1</t>
  </si>
  <si>
    <t>60515862R</t>
  </si>
  <si>
    <t>Hranol konstrukční KVH NSi 100x100 - 140x160 mm, dl. 4 až 6 m SM, vlhkost 15%</t>
  </si>
  <si>
    <t>60517102R</t>
  </si>
  <si>
    <t>Lať surová SM jakost I-II tl. 30 - 40 mm, š. 50 - 60 mm, 2,00 až 3,99 m</t>
  </si>
  <si>
    <t>kontralatě : 0,04*0,05*8,8*26*1,1</t>
  </si>
  <si>
    <t>latě á 30cm : 218/0,3*0,04*0,05*1,1</t>
  </si>
  <si>
    <t>61189997R</t>
  </si>
  <si>
    <t>Palubka podlahová SM tl. 24 mm šíře 146 mm- j. A/B</t>
  </si>
  <si>
    <t>pergola : 6,2*7,9*1,1</t>
  </si>
  <si>
    <t>998762202R00</t>
  </si>
  <si>
    <t>Přesun hmot pro tesařské konstrukce, výšky do 12 m</t>
  </si>
  <si>
    <t>763100101RAA</t>
  </si>
  <si>
    <t>Montáž a výroba střešních vazníků, impregnovaných příhradový vazník,vč. kotvení</t>
  </si>
  <si>
    <t>8,6*26</t>
  </si>
  <si>
    <t>764811201RT3</t>
  </si>
  <si>
    <t>Krytina hladká z lak. Pz tabulí 2 x 1 m, do 30° z plechu tl. 0,55 mm, plocha přes 25 m2</t>
  </si>
  <si>
    <t>764813120R00</t>
  </si>
  <si>
    <t>Lemování zdí z lakovaného Pz plechu, rš 200 mm</t>
  </si>
  <si>
    <t>pergola : 7,9</t>
  </si>
  <si>
    <t>764819211R00</t>
  </si>
  <si>
    <t>Odpadní trouby kruhové z lak.Pz plechu, D 80 mm</t>
  </si>
  <si>
    <t>pergola : 2,5</t>
  </si>
  <si>
    <t>764819212R00</t>
  </si>
  <si>
    <t>Odpadní trouby kruhové z lak.Pz plechu, D 100 mm</t>
  </si>
  <si>
    <t>764815211R00</t>
  </si>
  <si>
    <t>Žlab podokapní půlkruh.z lak.Pz plechu, rš 250 mm</t>
  </si>
  <si>
    <t>7,9</t>
  </si>
  <si>
    <t>764815212R00</t>
  </si>
  <si>
    <t>Žlab podokapní půlkruh.z lak.Pz plechu, rš 330 mm</t>
  </si>
  <si>
    <t>25,2</t>
  </si>
  <si>
    <t>764815808R00</t>
  </si>
  <si>
    <t>Kotlík žlabový oválný z lak. Pz plechu, 250/80 mm</t>
  </si>
  <si>
    <t>pergola : 1</t>
  </si>
  <si>
    <t>764815810R00</t>
  </si>
  <si>
    <t>Kotlík žlabový oválný z lak. Pz plechu, 330/100 mm</t>
  </si>
  <si>
    <t>764814520R00</t>
  </si>
  <si>
    <t>Závětrná lišta z lakovaného Pz plechu, rš 200 mm</t>
  </si>
  <si>
    <t>8,64*2+25,2</t>
  </si>
  <si>
    <t>pergola : 7*2</t>
  </si>
  <si>
    <t>764814750R00</t>
  </si>
  <si>
    <t>Ventilační nástavce,lak.Pz,hladká krytina,D 75 mm</t>
  </si>
  <si>
    <t>764814760R00</t>
  </si>
  <si>
    <t>Ventilační nástavce,lak.Pz,hladká krytina,D 100 mm</t>
  </si>
  <si>
    <t>764816120R00</t>
  </si>
  <si>
    <t>Oplechování parapetů, lakovaný Pz plech, rš 200 mm</t>
  </si>
  <si>
    <t>764-100</t>
  </si>
  <si>
    <t>Příplatek za pracnost oplechování svislých ploch a říms</t>
  </si>
  <si>
    <t>998764201R00</t>
  </si>
  <si>
    <t>Přesun hmot pro klempířské konstr., výšky do 6 m</t>
  </si>
  <si>
    <t>765901108R00</t>
  </si>
  <si>
    <t>Fólie podstřešní paropropustná Delta Trela</t>
  </si>
  <si>
    <t>separační rohož : 218</t>
  </si>
  <si>
    <t>765901131R00</t>
  </si>
  <si>
    <t>Fólie podstřešní paropropustná Tyvek Solid</t>
  </si>
  <si>
    <t>218*1,2</t>
  </si>
  <si>
    <t>998765201R00</t>
  </si>
  <si>
    <t>Přesun hmot pro krytiny tvrdé, výšky do 6 m</t>
  </si>
  <si>
    <t>766121210R00</t>
  </si>
  <si>
    <t>Stěny komplet. plné s výplní, H do 2,75 m</t>
  </si>
  <si>
    <t>záchodové stěny : 2,03*(1,5*2+0,9)</t>
  </si>
  <si>
    <t>766231111R00</t>
  </si>
  <si>
    <t>Montáž stahovacích půdních schodů</t>
  </si>
  <si>
    <t>12 : 1</t>
  </si>
  <si>
    <t>766601211RT2</t>
  </si>
  <si>
    <t>Těsnění okenní spáry, ostění, PT fólie+ PP páska folie š.100 mm, páska tl. 6 mm, š. 15 mm</t>
  </si>
  <si>
    <t>(1,1+2,35*2)*5</t>
  </si>
  <si>
    <t>(1+2,35*2)*3</t>
  </si>
  <si>
    <t>766711001R00</t>
  </si>
  <si>
    <t>Montáž oken a balkonových dveří s vypěněním</t>
  </si>
  <si>
    <t>(1,2*2+1,5*2)*9</t>
  </si>
  <si>
    <t>(2*2+0,6*2)</t>
  </si>
  <si>
    <t>(1*2+0,6*2)*6</t>
  </si>
  <si>
    <t>0,6*4</t>
  </si>
  <si>
    <t>766711021RT1</t>
  </si>
  <si>
    <t>Montáž vstupních dveří s vypěněním na turbošrouby</t>
  </si>
  <si>
    <t>766661112R00</t>
  </si>
  <si>
    <t>Montáž dveří do zárubně,otevíravých 1kř.do 0,8 m</t>
  </si>
  <si>
    <t>shrnovací dveře : 3</t>
  </si>
  <si>
    <t>766670011R00</t>
  </si>
  <si>
    <t>Montáž obložkové zárubně a dřevěného křídla dveří</t>
  </si>
  <si>
    <t>766670021R00</t>
  </si>
  <si>
    <t>Montáž kliky a štítku</t>
  </si>
  <si>
    <t>766698111R00</t>
  </si>
  <si>
    <t>Montáž garážových vrat otevíravých, vel.do 6 m2</t>
  </si>
  <si>
    <t>11 : 1</t>
  </si>
  <si>
    <t>766-100</t>
  </si>
  <si>
    <t xml:space="preserve">Dveře vchodové plastové 110x235cm, specifikace viz PD. vč. kování </t>
  </si>
  <si>
    <t>01 : 5</t>
  </si>
  <si>
    <t>766-101</t>
  </si>
  <si>
    <t xml:space="preserve">Dveře vchodové plastové 100x235cm, specifikace viz PD. vč. kování </t>
  </si>
  <si>
    <t>02 : 3</t>
  </si>
  <si>
    <t>766-102</t>
  </si>
  <si>
    <t xml:space="preserve">Okno plastové 120x150cm,izol. trojsklo, specifikace viz PD. vč. kování </t>
  </si>
  <si>
    <t>03 : 9</t>
  </si>
  <si>
    <t>766-103</t>
  </si>
  <si>
    <t xml:space="preserve">Okno plastové 200x60cm,izol. trojsklo, specifikace viz PD. vč. kování </t>
  </si>
  <si>
    <t>04 : 1</t>
  </si>
  <si>
    <t>766-104</t>
  </si>
  <si>
    <t xml:space="preserve">Okno plastové 100x60cm,izol. trojsklo, specifikace viz PD. vč. kování </t>
  </si>
  <si>
    <t>05 : 6</t>
  </si>
  <si>
    <t>766-105</t>
  </si>
  <si>
    <t xml:space="preserve">Okno plastové 60x60cm,izol. trojsklo, specifikace viz PD. vč. kování </t>
  </si>
  <si>
    <t>06 : 2</t>
  </si>
  <si>
    <t>54914591R</t>
  </si>
  <si>
    <t>Kliky se štítem dveř.  804  klíč/90 Cr</t>
  </si>
  <si>
    <t>55329030R</t>
  </si>
  <si>
    <t>Dveře shrnovací Karina 1křídlové 800 x 1970 mm</t>
  </si>
  <si>
    <t>55329031R</t>
  </si>
  <si>
    <t>Dveře shrnovací Karina 1křídlové 900 x 1970 mm</t>
  </si>
  <si>
    <t>5534451010R</t>
  </si>
  <si>
    <t>Vrata Lomax Delta privátní, š 2400, h 2490 mm sekční garážová, ovládání - elekropohon</t>
  </si>
  <si>
    <t>611601202R</t>
  </si>
  <si>
    <t>Dveře vnitřní CPL 0,2 KLASIK plné 1kř. 70x197 cm 16 dekorů</t>
  </si>
  <si>
    <t>07 : 9</t>
  </si>
  <si>
    <t>61181501R</t>
  </si>
  <si>
    <t>Zárubeň obložková NORMAL š. 70 cm/st.  6-17 cm fólie bílá, dub, buk, třešeň, javor, ořech AM</t>
  </si>
  <si>
    <t>61250020R</t>
  </si>
  <si>
    <t>Schody skládací dřevěné LUX EI 15 110x60 cm</t>
  </si>
  <si>
    <t>766-106</t>
  </si>
  <si>
    <t>Sanitární stěny vč. dveří, HPL laminát elox. Al profily, vč. kování, (7,92m2) specifikace viz PD</t>
  </si>
  <si>
    <t>998766201R00</t>
  </si>
  <si>
    <t>Přesun hmot pro truhlářské konstr., výšky do 6 m</t>
  </si>
  <si>
    <t>767586101RT1</t>
  </si>
  <si>
    <t>Nosný rošt podhledu Armstrong, Prelude 24 modul 60 x 60 cm (kazety)</t>
  </si>
  <si>
    <t>22,55+8,51+25+15,68*2</t>
  </si>
  <si>
    <t>767586201RT1</t>
  </si>
  <si>
    <t>Podhled minerální Armstrong, hrana Board  kazety Sahara, tl. 15 mm</t>
  </si>
  <si>
    <t>Odkaz na mn. položky pořadí 202 : 87,42000</t>
  </si>
  <si>
    <t>767995103R00</t>
  </si>
  <si>
    <t>Výroba a montáž kov. atypických konstr. do 20 kg</t>
  </si>
  <si>
    <t>kg</t>
  </si>
  <si>
    <t>ocelové sloupky pergoly D120/4 : 2,2*11,44*8</t>
  </si>
  <si>
    <t>14135350RV</t>
  </si>
  <si>
    <t>Trubky bezešvé hladké jakost 11353.1  D 120x4,0 mm</t>
  </si>
  <si>
    <t>ocelové sloupky pergoly D120/4 : 2,2*8</t>
  </si>
  <si>
    <t>998767201R00</t>
  </si>
  <si>
    <t>Přesun hmot pro zámečnické konstr., výšky do 6 m</t>
  </si>
  <si>
    <t>771230211R00</t>
  </si>
  <si>
    <t>Kladení dlažby teracové do TM, vel. 300 x 300 mm</t>
  </si>
  <si>
    <t>17,64+7,2</t>
  </si>
  <si>
    <t>771475014RT1</t>
  </si>
  <si>
    <t>Obklad soklíků keram.rovných, tmel,výška 10 cm lepidlo Monoflex, spár.hm.ASO-Flexfuge (Schömburg)</t>
  </si>
  <si>
    <t>-(2,5+1+0,7*2+0,2*2)</t>
  </si>
  <si>
    <t>-(1,1*2+0,7*2*2+0,2*4)</t>
  </si>
  <si>
    <t>-(1,1+0,7*4-0,8*2+0,2*2)</t>
  </si>
  <si>
    <t>-(1,1*4+0,7*6+0,9*2+0,2*8)</t>
  </si>
  <si>
    <t>771479001R00</t>
  </si>
  <si>
    <t>Řezání dlaždic keramických pro soklíky</t>
  </si>
  <si>
    <t>Odkaz na mn. položky pořadí 208 : 180,00000</t>
  </si>
  <si>
    <t>771575109RT1</t>
  </si>
  <si>
    <t>Montáž podlah keram.,hladké, tmel, 30x30 cm weberfor profiflex (lep),webercolor perfect (sp)</t>
  </si>
  <si>
    <t>RTS 20/ II</t>
  </si>
  <si>
    <t>6,9+4</t>
  </si>
  <si>
    <t>771577842R00</t>
  </si>
  <si>
    <t>Podlahový profil dilatační DILEX-BWB výšky 8 mm</t>
  </si>
  <si>
    <t>sprchy : 1,1*4</t>
  </si>
  <si>
    <t>771577112RS2</t>
  </si>
  <si>
    <t>Lišta hliníková podlahová koutová PIA, pro tloušťku dlaždic 9 mm</t>
  </si>
  <si>
    <t>771579791R00</t>
  </si>
  <si>
    <t>Příplatek za plochu podlah keram. do 5 m2 jednotl.</t>
  </si>
  <si>
    <t>1,44*2+3,6+3,24+1,57+2,92+1,44+1,57+1,42+1,8+1,8+4</t>
  </si>
  <si>
    <t>59247240R</t>
  </si>
  <si>
    <t>Dlaždice teracové HBT 30x30x3 cm LINDA černobílá podklad bílý, drť černá 5/8, bílá 4/6</t>
  </si>
  <si>
    <t>Odkaz na mn. položky pořadí 207 : 24,84000*1,1</t>
  </si>
  <si>
    <t>597642030R</t>
  </si>
  <si>
    <t>Dlažba Taurus Granit matná 300x300x9 mm Rio Negro</t>
  </si>
  <si>
    <t>Odkaz na mn. položky pořadí 210 : 134,17000*1,05</t>
  </si>
  <si>
    <t>soklík : 180*0,1*1,05</t>
  </si>
  <si>
    <t>998771201R00</t>
  </si>
  <si>
    <t>Přesun hmot pro podlahy z dlaždic, výšky do 6 m</t>
  </si>
  <si>
    <t>781101210RT1</t>
  </si>
  <si>
    <t>Penetrace podkladu pod obklady penetrační nátěr Primer G</t>
  </si>
  <si>
    <t>0,6*(2,4+0,6)</t>
  </si>
  <si>
    <t>2*(2*4-0,8)*2</t>
  </si>
  <si>
    <t>2*(3,45*2+2*2-0,8-0,7*3)</t>
  </si>
  <si>
    <t>2*(0,9*2+2*2-0,7)</t>
  </si>
  <si>
    <t>2*(2*2+2*2-0,7*2-0,8)</t>
  </si>
  <si>
    <t>2*(1,5*2+2*2-1)</t>
  </si>
  <si>
    <t>2*(3*2+3,1*2-1)</t>
  </si>
  <si>
    <t>2*(1,8*4-1)</t>
  </si>
  <si>
    <t>2*(0,9*2*2+1,6*4-0,7*2)</t>
  </si>
  <si>
    <t>0,6*(2,2+3,7+0,6)</t>
  </si>
  <si>
    <t>781111115R00</t>
  </si>
  <si>
    <t>Otvor v obkladačce diamant.korunkou prům.do 30 mm</t>
  </si>
  <si>
    <t>20</t>
  </si>
  <si>
    <t>781111116R00</t>
  </si>
  <si>
    <t>Otvor v obkladačce diamant.korunkou prům.do 90 mm</t>
  </si>
  <si>
    <t>781475115RT1</t>
  </si>
  <si>
    <t>Obklad vnitřní stěn keramický, do tmele, 25x25 cm weberfor profiflex (lep),webercolor comfort (sp)</t>
  </si>
  <si>
    <t>781497111RS2</t>
  </si>
  <si>
    <t>Lišta hliníková ukončovacích k obkladům  profil RB, pro tloušťku obkladu 8 mm</t>
  </si>
  <si>
    <t>(2,4+0,6)</t>
  </si>
  <si>
    <t>(2*4-0,8)*2</t>
  </si>
  <si>
    <t>(3,45*2+2*2-0,8-0,7*3)</t>
  </si>
  <si>
    <t>(0,9*2+2*2-0,7)</t>
  </si>
  <si>
    <t>(2*2+2*2-0,7*2-0,8)</t>
  </si>
  <si>
    <t>(1,5*2+2*2-1)</t>
  </si>
  <si>
    <t>(3*2+3,1*2-1)</t>
  </si>
  <si>
    <t>(1,8*4-1)</t>
  </si>
  <si>
    <t>(0,9*2*2+1,6*4-0,7*2)</t>
  </si>
  <si>
    <t>(2,2+3,7+0,6)</t>
  </si>
  <si>
    <t>597623122R</t>
  </si>
  <si>
    <t>Dlaždice 20x20 Color Two šedá mat</t>
  </si>
  <si>
    <t>Odkaz na mn. položky pořadí 220 : 146,50000*1,1</t>
  </si>
  <si>
    <t>998781201R00</t>
  </si>
  <si>
    <t>Přesun hmot pro obklady keramické, výšky do 6 m</t>
  </si>
  <si>
    <t>783225100R00</t>
  </si>
  <si>
    <t>Nátěr syntetický kovových konstrukcí 2x + 1x email</t>
  </si>
  <si>
    <t>sloupy pergoly : 2*3,14*0,06*2,2*8</t>
  </si>
  <si>
    <t>783726300R00</t>
  </si>
  <si>
    <t>Nátěr synt. lazurovací tesařských konstr. 3x lak</t>
  </si>
  <si>
    <t>pergola : 0,14*4*7,9*2+(0,08*2+0,16*2)*7*12</t>
  </si>
  <si>
    <t>6,2*7,9</t>
  </si>
  <si>
    <t>783782205R00</t>
  </si>
  <si>
    <t>Nátěr tesařských konstrukcí Bochemitem QB 2x</t>
  </si>
  <si>
    <t>bednění : 218*2+82,52*2</t>
  </si>
  <si>
    <t xml:space="preserve">latě : </t>
  </si>
  <si>
    <t>kontralatě : (0,04*2+0,05*2)*8,8*26*1,1</t>
  </si>
  <si>
    <t>latě á 30cm : 218/0,3*(0,04*2+0,05*2)*1,1</t>
  </si>
  <si>
    <t>pergola : (0,14*2+0,14*2)*8*2*1,1</t>
  </si>
  <si>
    <t>pergola : (0,08*2+0,16*2)*6,3*12*1,1</t>
  </si>
  <si>
    <t>784161101R00</t>
  </si>
  <si>
    <t>Penetrace podkladu nátěrem HET, A - Grund 1x</t>
  </si>
  <si>
    <t>Odkaz na mn. položky pořadí 49 : 409,87000</t>
  </si>
  <si>
    <t>784165522R00</t>
  </si>
  <si>
    <t>Malba HET Klasik, barva, bez penetrace, 2 x</t>
  </si>
  <si>
    <t>Odkaz na mn. položky pořadí 227 : 481,46000</t>
  </si>
  <si>
    <t>230330078R00</t>
  </si>
  <si>
    <t>Chránička potrubí Fe, délka 0,5 m, 89 x 3,6</t>
  </si>
  <si>
    <t>prostup vody : 1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</si>
  <si>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</si>
  <si>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</si>
  <si>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</si>
  <si>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</si>
  <si>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</si>
  <si>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</si>
  <si>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</si>
  <si>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</si>
  <si>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005121 R</t>
  </si>
  <si>
    <t>Zařízení staveniště</t>
  </si>
  <si>
    <t>Soubor</t>
  </si>
  <si>
    <t>VRN</t>
  </si>
  <si>
    <t>POL99_2</t>
  </si>
  <si>
    <t>Pol__0148</t>
  </si>
  <si>
    <t>Vrtání otvorů, zeď cihelná do 3cm, hl. do 15cm</t>
  </si>
  <si>
    <t>ks</t>
  </si>
  <si>
    <t>POL1_1</t>
  </si>
  <si>
    <t>Pol__0149</t>
  </si>
  <si>
    <t>Vrtání otvorů, zeď cihelná do 3cm, hl. do 45cm</t>
  </si>
  <si>
    <t>Pol__0150</t>
  </si>
  <si>
    <t>Sekání kapes zdi leh. krabic 10x10x8cm</t>
  </si>
  <si>
    <t>Pol__0151</t>
  </si>
  <si>
    <t>Vysekání výklenků zeď cihel., pl.nad 0,25m2</t>
  </si>
  <si>
    <t>Pol__0152</t>
  </si>
  <si>
    <t>Vysekání rýh pro vodiče, omítka stěn, š. 3cm</t>
  </si>
  <si>
    <t>Pol__0153</t>
  </si>
  <si>
    <t>Vysekání rýh pro vodiče, omítka stěn, š. 5cm</t>
  </si>
  <si>
    <t>Pol__0154</t>
  </si>
  <si>
    <t>Vysekání rýh pro vodiče, omítka stěn, š. 7cm</t>
  </si>
  <si>
    <t>Pol__0155</t>
  </si>
  <si>
    <t>Vysekání rýh pro vodiče, omítka stěn, š. 15cm</t>
  </si>
  <si>
    <t>Pol__0156</t>
  </si>
  <si>
    <t>Přesun hmot pro opravy a údržbu do výšky 6m</t>
  </si>
  <si>
    <t>Pol__0157</t>
  </si>
  <si>
    <t>Odvoz suti a vybour. hmot na skládku do 1km</t>
  </si>
  <si>
    <t>Pol__0158</t>
  </si>
  <si>
    <t>Příplatek k odvozu za každý další 1km</t>
  </si>
  <si>
    <t>Pol__0159</t>
  </si>
  <si>
    <t>Vnitrostaveništní doprava suti do 10m</t>
  </si>
  <si>
    <t>Pol__0160</t>
  </si>
  <si>
    <t>Nakládání suti na dopravní prostředky</t>
  </si>
  <si>
    <t>Pol__0161</t>
  </si>
  <si>
    <t>Uložení suti na skládku bez zhutnění</t>
  </si>
  <si>
    <t>Pol__0162</t>
  </si>
  <si>
    <t>Poplatek za sklád. suti směs bet.a cihel do 30x30cm</t>
  </si>
  <si>
    <t>Pol__0001</t>
  </si>
  <si>
    <t>Demontáž stávající el. instalace</t>
  </si>
  <si>
    <t>hod.</t>
  </si>
  <si>
    <t>Pol__0002</t>
  </si>
  <si>
    <t>Výchozí revize el. rozvodů (do 1mil. Kč)</t>
  </si>
  <si>
    <t>Pol__0003</t>
  </si>
  <si>
    <t>Výchozí revize hromosvodů</t>
  </si>
  <si>
    <t>Pol__0004</t>
  </si>
  <si>
    <t>Projektová dokumentace skutečného provedení</t>
  </si>
  <si>
    <t>Pol__0005</t>
  </si>
  <si>
    <t>Foto-dokumentace skutečného provedení</t>
  </si>
  <si>
    <t>Pol__0006</t>
  </si>
  <si>
    <t>Trubka elektroinst. ohebná toy25mm</t>
  </si>
  <si>
    <t xml:space="preserve">(38+12+15) : </t>
  </si>
  <si>
    <t>65</t>
  </si>
  <si>
    <t>Pol__0007</t>
  </si>
  <si>
    <t>PVC žlab s víkem 24x22mm</t>
  </si>
  <si>
    <t xml:space="preserve">(21+22) : </t>
  </si>
  <si>
    <t>43</t>
  </si>
  <si>
    <t>Pol__0008</t>
  </si>
  <si>
    <t>PVC žlab s víkem 60x100mm</t>
  </si>
  <si>
    <t xml:space="preserve">(38+21+10+15) : </t>
  </si>
  <si>
    <t>84</t>
  </si>
  <si>
    <t>Pol__0009</t>
  </si>
  <si>
    <t>Krabice 68mm s víčkem (KO68)</t>
  </si>
  <si>
    <t xml:space="preserve">(5+4+2) : </t>
  </si>
  <si>
    <t>11</t>
  </si>
  <si>
    <t>Pol__0010</t>
  </si>
  <si>
    <t>Krabice 68mm přístrojová (KP68)</t>
  </si>
  <si>
    <t xml:space="preserve">(19+5+10+3+3+42+8) : </t>
  </si>
  <si>
    <t>90</t>
  </si>
  <si>
    <t>Pol__0011</t>
  </si>
  <si>
    <t>Krabice 68mm s víčkem a svorkovnicí (KR68)</t>
  </si>
  <si>
    <t xml:space="preserve">(28+3) : </t>
  </si>
  <si>
    <t>31</t>
  </si>
  <si>
    <t>Pol__0012</t>
  </si>
  <si>
    <t>Krabice 97mm s víčkem a svorkovnicí (KR97)</t>
  </si>
  <si>
    <t>Pol__0013</t>
  </si>
  <si>
    <t>Krabice s víčkem a svorkovnicí (plast. IP44)</t>
  </si>
  <si>
    <t xml:space="preserve">(3+1) : </t>
  </si>
  <si>
    <t>Pol__0014</t>
  </si>
  <si>
    <t>Krabice hromosvodná plast.</t>
  </si>
  <si>
    <t>Pol__0015</t>
  </si>
  <si>
    <t>Spínač polozapuštěný řaz. 1, IP20 (V1)</t>
  </si>
  <si>
    <t>Pol__0016</t>
  </si>
  <si>
    <t>Spínač polozapuštěný řaz. 5, IP20 (V5)</t>
  </si>
  <si>
    <t>Pol__0017</t>
  </si>
  <si>
    <t>Spínač polozapuštěný řaz. 6, IP20 (V6)</t>
  </si>
  <si>
    <t>Pol__0018</t>
  </si>
  <si>
    <t>Spínač nástěnný řaz. 1, IP44 (V01)</t>
  </si>
  <si>
    <t>Pol__0019</t>
  </si>
  <si>
    <t>Spínač nástěnný řaz. 6, IP44 (V06)</t>
  </si>
  <si>
    <t>Pol__0020</t>
  </si>
  <si>
    <t>Sporáková přípojka p.o., IP20, 25A, 400V (V25)</t>
  </si>
  <si>
    <t>Pol__0021</t>
  </si>
  <si>
    <t>Tlačítko polozapuštěné, IP20 (Tl1)</t>
  </si>
  <si>
    <t>Pol__0022</t>
  </si>
  <si>
    <t>Prostorový termostat IP44 (Th01)</t>
  </si>
  <si>
    <t>Pol__0023</t>
  </si>
  <si>
    <t>Zásuvka domovní polozapuštěná 2P+Z (Z1)</t>
  </si>
  <si>
    <t>Pol__0024</t>
  </si>
  <si>
    <t>Zásuvka domovní polozap. 2P+Z s přep. o. (Z1P)</t>
  </si>
  <si>
    <t>Pol__0025</t>
  </si>
  <si>
    <t>Zásuvka nástěnná 2P+Z, IP44 (Z01)</t>
  </si>
  <si>
    <t>Pol__0026</t>
  </si>
  <si>
    <t>Zásuvka nástěnná 16A, 400V, 5P (Z16)</t>
  </si>
  <si>
    <t>Pol__0027</t>
  </si>
  <si>
    <t>Skříňka 210x280x130mm pro venk.zásuvky, zámek</t>
  </si>
  <si>
    <t>Pol__0028</t>
  </si>
  <si>
    <t>Vodič protahovací AY4</t>
  </si>
  <si>
    <t>Pol__0029</t>
  </si>
  <si>
    <t>Vodič uzemňovací CYA1PEx6</t>
  </si>
  <si>
    <t>Pol__0030</t>
  </si>
  <si>
    <t>Vodič uzemňovací CYA1PEx16</t>
  </si>
  <si>
    <t xml:space="preserve">(1+24+16) : </t>
  </si>
  <si>
    <t>41</t>
  </si>
  <si>
    <t>Pol__0031</t>
  </si>
  <si>
    <t>Kabel CYKY-O 3x1,5 ulož. volně</t>
  </si>
  <si>
    <t xml:space="preserve">(88+44+25) : </t>
  </si>
  <si>
    <t>157</t>
  </si>
  <si>
    <t>Pol__0032</t>
  </si>
  <si>
    <t>Kabel CYKY-J 3x1,5 ulož. volně</t>
  </si>
  <si>
    <t xml:space="preserve">(97+107+89+88+59+20+38+55) : </t>
  </si>
  <si>
    <t>553</t>
  </si>
  <si>
    <t>Pol__0033</t>
  </si>
  <si>
    <t>Kabel CYKY-J 5x1,5 ulož. volně</t>
  </si>
  <si>
    <t xml:space="preserve">(31+13+15) : </t>
  </si>
  <si>
    <t>59</t>
  </si>
  <si>
    <t>Pol__0034</t>
  </si>
  <si>
    <t>Kabel CYKY-J 3x2,5 ulož. volně</t>
  </si>
  <si>
    <t xml:space="preserve">(178+108+88+117+108+101+88+91+103+105+70+96+85) : </t>
  </si>
  <si>
    <t>1338</t>
  </si>
  <si>
    <t>Pol__0035</t>
  </si>
  <si>
    <t>Kabel CYKY-J 5x2,5 ulož. volně</t>
  </si>
  <si>
    <t xml:space="preserve">(48+42+15) : </t>
  </si>
  <si>
    <t>105</t>
  </si>
  <si>
    <t>Pol__0036</t>
  </si>
  <si>
    <t>Kabel CYKY-J 5x10 ulož. volně</t>
  </si>
  <si>
    <t xml:space="preserve">(13+13) : </t>
  </si>
  <si>
    <t>26</t>
  </si>
  <si>
    <t>Pol__0037</t>
  </si>
  <si>
    <t>Kabel CYKY-J 4x16 ulož. volně</t>
  </si>
  <si>
    <t>Pol__0038</t>
  </si>
  <si>
    <t>Šňůra CGSG-J 3x2,5 ulož. volně</t>
  </si>
  <si>
    <t>Pol__0039</t>
  </si>
  <si>
    <t>Šňůra CGSG-J 5x2,5 ulož. volně</t>
  </si>
  <si>
    <t>Pol__0040</t>
  </si>
  <si>
    <t>Osazení hmoždinek 8mm</t>
  </si>
  <si>
    <t xml:space="preserve">(4*(1+1+12+4+12+3)+2*(4+4+1+2+6+3+2+8)) : </t>
  </si>
  <si>
    <t>192</t>
  </si>
  <si>
    <t>Pol__0041</t>
  </si>
  <si>
    <t>Osazení hmoždinek 10mm do sádrokartonu</t>
  </si>
  <si>
    <t xml:space="preserve">(4*(14+20+4+4+6+4+8+3+12)) : </t>
  </si>
  <si>
    <t>300</t>
  </si>
  <si>
    <t>Pol__0042</t>
  </si>
  <si>
    <t>Svorka pospojování "Bernard"</t>
  </si>
  <si>
    <t>Pol__0043</t>
  </si>
  <si>
    <t>Zapojení vodičů v rozvaděčích do 2,5mm2</t>
  </si>
  <si>
    <t>Pol__0044</t>
  </si>
  <si>
    <t>Zapojení vodičů v rozvaděčích do 6mm2</t>
  </si>
  <si>
    <t>Pol__0045</t>
  </si>
  <si>
    <t>Zapojení vodičů v rozvaděčích do 16mm2</t>
  </si>
  <si>
    <t>Pol__0046</t>
  </si>
  <si>
    <t>Zapojení vodičů v rozvaděčích do 25mm2</t>
  </si>
  <si>
    <t>Pol__0047</t>
  </si>
  <si>
    <t>Montáž rozvaděče do 5kg</t>
  </si>
  <si>
    <t>Pol__0048</t>
  </si>
  <si>
    <t>Montáž rozvaděče do 30kg</t>
  </si>
  <si>
    <t>Pol__0049</t>
  </si>
  <si>
    <t>Montáž rozvaděče do 50kg</t>
  </si>
  <si>
    <t>Pol__0050</t>
  </si>
  <si>
    <t>Montáž svítidla EL1</t>
  </si>
  <si>
    <t>Pol__0051</t>
  </si>
  <si>
    <t>Montáž svítidla EL2</t>
  </si>
  <si>
    <t>Pol__0052</t>
  </si>
  <si>
    <t>Montáž svítidla EL3</t>
  </si>
  <si>
    <t>Pol__0053</t>
  </si>
  <si>
    <t>Montáž svítidla EL4</t>
  </si>
  <si>
    <t>Pol__0054</t>
  </si>
  <si>
    <t>Montáž svítidla EL5</t>
  </si>
  <si>
    <t>Pol__0055</t>
  </si>
  <si>
    <t>Montáž svítidla EL6</t>
  </si>
  <si>
    <t>Pol__0056</t>
  </si>
  <si>
    <t>Montáž svítidla EL7</t>
  </si>
  <si>
    <t>Pol__0057</t>
  </si>
  <si>
    <t>Montáž svítidla EL8</t>
  </si>
  <si>
    <t>Pol__0058</t>
  </si>
  <si>
    <t>Montáž svítidla EL9</t>
  </si>
  <si>
    <t>Pol__0059</t>
  </si>
  <si>
    <t>Montáž svítidla EL10</t>
  </si>
  <si>
    <t>Pol__0060</t>
  </si>
  <si>
    <t>Montáž svítidla EL11</t>
  </si>
  <si>
    <t>Pol__0061</t>
  </si>
  <si>
    <t>Montáž svítidla EL12</t>
  </si>
  <si>
    <t>Pol__0062</t>
  </si>
  <si>
    <t>Montáž svítidla EL13</t>
  </si>
  <si>
    <t>Pol__0063</t>
  </si>
  <si>
    <t>El. konvektor s vidlicí 230V, 500W, IP20</t>
  </si>
  <si>
    <t>Pol__0064</t>
  </si>
  <si>
    <t>El. konvektor s vidlicí 230V, 1000W, IP20</t>
  </si>
  <si>
    <t>Pol__0065</t>
  </si>
  <si>
    <t>El. konvektor s vidlicí 230V, 1500W, IP20</t>
  </si>
  <si>
    <t>Pol__0066</t>
  </si>
  <si>
    <t>El. konvektor s vidlicí 230V, 2000W, IP20</t>
  </si>
  <si>
    <t>Pol__0067</t>
  </si>
  <si>
    <t>El. konvektor s vidlicí 230V, 2500W, IP44</t>
  </si>
  <si>
    <t>Pol__0068</t>
  </si>
  <si>
    <t>Sálavý stropní el. panel 1000W, 230V</t>
  </si>
  <si>
    <t>Pol__0069</t>
  </si>
  <si>
    <t>Sálavý stropní el. panel 1500W, 230V</t>
  </si>
  <si>
    <t>Pol__0070</t>
  </si>
  <si>
    <t>Sálavý stropní el. panel 2000W, 230V</t>
  </si>
  <si>
    <t>Pol__0071</t>
  </si>
  <si>
    <t>Ventilátor s doběhem 230V, 50W</t>
  </si>
  <si>
    <t>Pol__0072</t>
  </si>
  <si>
    <t>Odsavač par 230V</t>
  </si>
  <si>
    <t>Pol__0073</t>
  </si>
  <si>
    <t>Pojistková skříň SS100</t>
  </si>
  <si>
    <t>Pol__0074</t>
  </si>
  <si>
    <t>Pojistka PN00 80A</t>
  </si>
  <si>
    <t>Pol__0075</t>
  </si>
  <si>
    <t>Sběrnice HOP</t>
  </si>
  <si>
    <t>Pol__0076</t>
  </si>
  <si>
    <t>Vodič AlMgSi8mm</t>
  </si>
  <si>
    <t xml:space="preserve">(18+88+10+10+25) : </t>
  </si>
  <si>
    <t>151</t>
  </si>
  <si>
    <t>Pol__0077</t>
  </si>
  <si>
    <t>Vodič FeZn10mm</t>
  </si>
  <si>
    <t xml:space="preserve">(35+20+15) : </t>
  </si>
  <si>
    <t>70</t>
  </si>
  <si>
    <t>Pol__0078</t>
  </si>
  <si>
    <t>Páska FeZn30x4mm v zemi</t>
  </si>
  <si>
    <t xml:space="preserve">(104+10+25) : </t>
  </si>
  <si>
    <t>139</t>
  </si>
  <si>
    <t>Pol__0079</t>
  </si>
  <si>
    <t>Svorka SZ</t>
  </si>
  <si>
    <t>Pol__0080</t>
  </si>
  <si>
    <t>Svorka SS</t>
  </si>
  <si>
    <t>Pol__0081</t>
  </si>
  <si>
    <t>Svorka SP1</t>
  </si>
  <si>
    <t>Pol__0082</t>
  </si>
  <si>
    <t>Svorka okapová ST</t>
  </si>
  <si>
    <t>Pol__0083</t>
  </si>
  <si>
    <t>Svorka SRO2</t>
  </si>
  <si>
    <t>Pol__0084</t>
  </si>
  <si>
    <t>Svorka SRO3</t>
  </si>
  <si>
    <t>Pol__0085</t>
  </si>
  <si>
    <t>Ochranná ocel. trubka OT 1,7m</t>
  </si>
  <si>
    <t>Pol__0086</t>
  </si>
  <si>
    <t>Ochranný úhelník s držáky do zdiva OÚ</t>
  </si>
  <si>
    <t>Pol__0087</t>
  </si>
  <si>
    <t>Štítek označovací ŠO</t>
  </si>
  <si>
    <t>Pol__0088</t>
  </si>
  <si>
    <t>Podpěra vedení PV01</t>
  </si>
  <si>
    <t>Pol__0089</t>
  </si>
  <si>
    <t>Podpěra vedení PV23</t>
  </si>
  <si>
    <t>Pol__0090</t>
  </si>
  <si>
    <t>Červená výstražná fólie š. 33cm</t>
  </si>
  <si>
    <t>Pol__0091</t>
  </si>
  <si>
    <t>Protipožární ucpávky kabelů (ucpávky, tmel, atp.)</t>
  </si>
  <si>
    <t>Pol__0092</t>
  </si>
  <si>
    <t>Prořez (5%-m):</t>
  </si>
  <si>
    <t>Pol__0093</t>
  </si>
  <si>
    <t>Podružný materiál (5%-ks):</t>
  </si>
  <si>
    <t>Pol__0094</t>
  </si>
  <si>
    <t>Svítidlo EL1</t>
  </si>
  <si>
    <t>Pol__0095</t>
  </si>
  <si>
    <t>Svítidlo EL2</t>
  </si>
  <si>
    <t>Pol__0096</t>
  </si>
  <si>
    <t>Svítidlo EL3</t>
  </si>
  <si>
    <t>Pol__0097</t>
  </si>
  <si>
    <t>Svítidlo EL4</t>
  </si>
  <si>
    <t>Pol__0098</t>
  </si>
  <si>
    <t>Svítidlo EL5</t>
  </si>
  <si>
    <t>Pol__0099</t>
  </si>
  <si>
    <t>Svítidlo EL6</t>
  </si>
  <si>
    <t>Pol__0100</t>
  </si>
  <si>
    <t>Svítidlo EL7</t>
  </si>
  <si>
    <t>Pol__0101</t>
  </si>
  <si>
    <t>Svítidlo EL8</t>
  </si>
  <si>
    <t>Pol__0102</t>
  </si>
  <si>
    <t>Svítidlo EL9</t>
  </si>
  <si>
    <t>Pol__0103</t>
  </si>
  <si>
    <t>Svítidlo EL10</t>
  </si>
  <si>
    <t>Pol__0104</t>
  </si>
  <si>
    <t>Svítidlo EL11</t>
  </si>
  <si>
    <t>Pol__0105</t>
  </si>
  <si>
    <t>Svítidlo EL12</t>
  </si>
  <si>
    <t>Pol__0106</t>
  </si>
  <si>
    <t>Svítidlo EL13</t>
  </si>
  <si>
    <t>Pol__0107</t>
  </si>
  <si>
    <t>Skříň oceloplech. Z600x900x250mm</t>
  </si>
  <si>
    <t>Pol__0108</t>
  </si>
  <si>
    <t>Místo pro elektroměr 3f, 2s, 32A</t>
  </si>
  <si>
    <t>Pol__0109</t>
  </si>
  <si>
    <t>Místo pro elektroměr 3f, 1s, 25A</t>
  </si>
  <si>
    <t>Pol__0110</t>
  </si>
  <si>
    <t>Místo pro HDO</t>
  </si>
  <si>
    <t>Pol__0111</t>
  </si>
  <si>
    <t>Jistič B2/1</t>
  </si>
  <si>
    <t>Pol__0112</t>
  </si>
  <si>
    <t>Jistič B25/3</t>
  </si>
  <si>
    <t>Pol__0113</t>
  </si>
  <si>
    <t>Jistič B32/3</t>
  </si>
  <si>
    <t>Pol__0114</t>
  </si>
  <si>
    <t>Přepěťová ochrana typu SPD T1, výměnný modul</t>
  </si>
  <si>
    <t>Pol__0115</t>
  </si>
  <si>
    <t>Napájecí lišta</t>
  </si>
  <si>
    <t>Pol__0116</t>
  </si>
  <si>
    <t>Nul. lišta</t>
  </si>
  <si>
    <t>Pol__0117</t>
  </si>
  <si>
    <t>Bezp. tabulka</t>
  </si>
  <si>
    <t>Pol__0118</t>
  </si>
  <si>
    <t>Nápis na dveře - počet písmen</t>
  </si>
  <si>
    <t>Pol__0119</t>
  </si>
  <si>
    <t>Obal na schema</t>
  </si>
  <si>
    <t>Pol__0120</t>
  </si>
  <si>
    <t>Skříň oceloplech. Z600x700x140mm</t>
  </si>
  <si>
    <t>Pol__0121</t>
  </si>
  <si>
    <t>Jistič B10/1</t>
  </si>
  <si>
    <t>Pol__0122</t>
  </si>
  <si>
    <t>Jistič B16/1</t>
  </si>
  <si>
    <t>Pol__0123</t>
  </si>
  <si>
    <t>Jistič B16/3</t>
  </si>
  <si>
    <t>Pol__0124</t>
  </si>
  <si>
    <t>Proudový chránič s jističem FI10/003/2</t>
  </si>
  <si>
    <t>Pol__0125</t>
  </si>
  <si>
    <t>Proudový chránič s jističem FI16/003/2</t>
  </si>
  <si>
    <t>Pol__0126</t>
  </si>
  <si>
    <t>Proudový chránič FI25/003/4</t>
  </si>
  <si>
    <t>Pol__0127</t>
  </si>
  <si>
    <t>Spínač 25A, 400V stř. na DIN</t>
  </si>
  <si>
    <t>Pol__0128</t>
  </si>
  <si>
    <t>Přepěťová ochrana typu SPD T1 a T2</t>
  </si>
  <si>
    <t>Pol__0129</t>
  </si>
  <si>
    <t>Pol__0130</t>
  </si>
  <si>
    <t>Pol__0131</t>
  </si>
  <si>
    <t>Pol__0132</t>
  </si>
  <si>
    <t>Pol__0133</t>
  </si>
  <si>
    <t>Pol__0134</t>
  </si>
  <si>
    <t>Skříň plast. Z550x500x140mm s dveřmi</t>
  </si>
  <si>
    <t>Pol__0135</t>
  </si>
  <si>
    <t>Pol__0136</t>
  </si>
  <si>
    <t>Pol__0137</t>
  </si>
  <si>
    <t>Proudový chránič FI40/003/4</t>
  </si>
  <si>
    <t>Pol__0138</t>
  </si>
  <si>
    <t>Zpoždovací relé 6A, cívka 230V stř.</t>
  </si>
  <si>
    <t>Pol__0139</t>
  </si>
  <si>
    <t>Relé 20A, cívka 230V stř.</t>
  </si>
  <si>
    <t>Pol__0140</t>
  </si>
  <si>
    <t>Spínač 6A, 250V stř. na DIN</t>
  </si>
  <si>
    <t>Pol__0141</t>
  </si>
  <si>
    <t>Spínač 40A, 400V stř. na DIN</t>
  </si>
  <si>
    <t>Pol__0142</t>
  </si>
  <si>
    <t>Pol__0143</t>
  </si>
  <si>
    <t>Pol__0144</t>
  </si>
  <si>
    <t>Pol__0145</t>
  </si>
  <si>
    <t>Pol__0146</t>
  </si>
  <si>
    <t>Pol__0147</t>
  </si>
  <si>
    <t>Dopravné:</t>
  </si>
  <si>
    <t>Pol__0163</t>
  </si>
  <si>
    <t>Výkop rýhy pro uzemňovací vedení vč. záhozu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</si>
</sst>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2"/>
  <sheetViews>
    <sheetView showGridLines="0" topLeftCell="B1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24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45</v>
      </c>
      <c r="E5" s="224"/>
      <c r="F5" s="224"/>
      <c r="G5" s="224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5" t="s">
        <v>46</v>
      </c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4" t="s">
        <v>48</v>
      </c>
      <c r="E7" s="227" t="s">
        <v>47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SUMIF(F60:F98,A16,I60:I98)+SUMIF(F60:F98,"PSU",I60:I98)</f>
        <v>0</v>
      </c>
      <c r="J16" s="209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SUMIF(F60:F98,A17,I60:I98)</f>
        <v>0</v>
      </c>
      <c r="J17" s="209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SUMIF(F60:F98,A18,I60:I98)</f>
        <v>0</v>
      </c>
      <c r="J18" s="209"/>
    </row>
    <row r="19" spans="1:10" ht="23.25" customHeight="1" x14ac:dyDescent="0.2">
      <c r="A19" s="140" t="s">
        <v>151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SUMIF(F60:F98,A19,I60:I98)</f>
        <v>0</v>
      </c>
      <c r="J19" s="209"/>
    </row>
    <row r="20" spans="1:10" ht="23.25" customHeight="1" x14ac:dyDescent="0.2">
      <c r="A20" s="140" t="s">
        <v>152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SUMIF(F60:F98,A20,I60:I98)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3">
        <f>ZakladDPHSniVypocet+ZakladDPHZaklVypocet</f>
        <v>0</v>
      </c>
      <c r="H28" s="213"/>
      <c r="I28" s="21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2">
        <f>IF(A29&gt;50, ROUNDUP(A27, 0), ROUNDDOWN(A27, 0))</f>
        <v>0</v>
      </c>
      <c r="H29" s="212"/>
      <c r="I29" s="212"/>
      <c r="J29" s="121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50</v>
      </c>
      <c r="C39" s="198"/>
      <c r="D39" s="198"/>
      <c r="E39" s="198"/>
      <c r="F39" s="101">
        <f>'01 2205_01 Pol'!AE23+'02 2205_02 Pol'!AE593+'03 2205_03 Pol'!AE215</f>
        <v>0</v>
      </c>
      <c r="G39" s="102">
        <f>'01 2205_01 Pol'!AF23+'02 2205_02 Pol'!AF593+'03 2205_03 Pol'!AF215</f>
        <v>0</v>
      </c>
      <c r="H39" s="103">
        <f t="shared" ref="H39:H45" si="1">(F39*SazbaDPH1/100)+(G39*SazbaDPH2/100)</f>
        <v>0</v>
      </c>
      <c r="I39" s="103">
        <f t="shared" ref="I39:I45" si="2">F39+G39+H39</f>
        <v>0</v>
      </c>
      <c r="J39" s="104" t="str">
        <f t="shared" ref="J39:J45" si="3">IF(CenaCelkemVypocet=0,"",I39/CenaCelkemVypocet*100)</f>
        <v/>
      </c>
    </row>
    <row r="40" spans="1:10" ht="25.5" customHeight="1" x14ac:dyDescent="0.2">
      <c r="A40" s="90">
        <v>2</v>
      </c>
      <c r="B40" s="105" t="s">
        <v>51</v>
      </c>
      <c r="C40" s="197" t="s">
        <v>52</v>
      </c>
      <c r="D40" s="197"/>
      <c r="E40" s="197"/>
      <c r="F40" s="106">
        <f>'01 2205_01 Pol'!AE23</f>
        <v>0</v>
      </c>
      <c r="G40" s="107">
        <f>'01 2205_01 Pol'!AF23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53</v>
      </c>
      <c r="C41" s="198" t="s">
        <v>52</v>
      </c>
      <c r="D41" s="198"/>
      <c r="E41" s="198"/>
      <c r="F41" s="110">
        <f>'01 2205_01 Pol'!AE23</f>
        <v>0</v>
      </c>
      <c r="G41" s="103">
        <f>'01 2205_01 Pol'!AF23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2</v>
      </c>
      <c r="B42" s="105" t="s">
        <v>54</v>
      </c>
      <c r="C42" s="197" t="s">
        <v>55</v>
      </c>
      <c r="D42" s="197"/>
      <c r="E42" s="197"/>
      <c r="F42" s="106">
        <f>'02 2205_02 Pol'!AE593</f>
        <v>0</v>
      </c>
      <c r="G42" s="107">
        <f>'02 2205_02 Pol'!AF593</f>
        <v>0</v>
      </c>
      <c r="H42" s="107">
        <f t="shared" si="1"/>
        <v>0</v>
      </c>
      <c r="I42" s="107">
        <f t="shared" si="2"/>
        <v>0</v>
      </c>
      <c r="J42" s="108" t="str">
        <f t="shared" si="3"/>
        <v/>
      </c>
    </row>
    <row r="43" spans="1:10" ht="25.5" customHeight="1" x14ac:dyDescent="0.2">
      <c r="A43" s="90">
        <v>3</v>
      </c>
      <c r="B43" s="109" t="s">
        <v>56</v>
      </c>
      <c r="C43" s="198" t="s">
        <v>55</v>
      </c>
      <c r="D43" s="198"/>
      <c r="E43" s="198"/>
      <c r="F43" s="110">
        <f>'02 2205_02 Pol'!AE593</f>
        <v>0</v>
      </c>
      <c r="G43" s="103">
        <f>'02 2205_02 Pol'!AF593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2</v>
      </c>
      <c r="B44" s="105" t="s">
        <v>57</v>
      </c>
      <c r="C44" s="197" t="s">
        <v>58</v>
      </c>
      <c r="D44" s="197"/>
      <c r="E44" s="197"/>
      <c r="F44" s="106">
        <f>'03 2205_03 Pol'!AE215</f>
        <v>0</v>
      </c>
      <c r="G44" s="107">
        <f>'03 2205_03 Pol'!AF215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0">
        <v>3</v>
      </c>
      <c r="B45" s="109" t="s">
        <v>59</v>
      </c>
      <c r="C45" s="198" t="s">
        <v>58</v>
      </c>
      <c r="D45" s="198"/>
      <c r="E45" s="198"/>
      <c r="F45" s="110">
        <f>'03 2205_03 Pol'!AE215</f>
        <v>0</v>
      </c>
      <c r="G45" s="103">
        <f>'03 2205_03 Pol'!AF215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/>
      <c r="B46" s="199" t="s">
        <v>60</v>
      </c>
      <c r="C46" s="200"/>
      <c r="D46" s="200"/>
      <c r="E46" s="201"/>
      <c r="F46" s="111">
        <f>SUMIF(A39:A45,"=1",F39:F45)</f>
        <v>0</v>
      </c>
      <c r="G46" s="112">
        <f>SUMIF(A39:A45,"=1",G39:G45)</f>
        <v>0</v>
      </c>
      <c r="H46" s="112">
        <f>SUMIF(A39:A45,"=1",H39:H45)</f>
        <v>0</v>
      </c>
      <c r="I46" s="112">
        <f>SUMIF(A39:A45,"=1",I39:I45)</f>
        <v>0</v>
      </c>
      <c r="J46" s="113">
        <f>SUMIF(A39:A45,"=1",J39:J45)</f>
        <v>0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64</v>
      </c>
      <c r="B49" t="s">
        <v>65</v>
      </c>
    </row>
    <row r="50" spans="1:10" x14ac:dyDescent="0.2">
      <c r="A50" t="s">
        <v>66</v>
      </c>
      <c r="B50" t="s">
        <v>67</v>
      </c>
    </row>
    <row r="51" spans="1:10" x14ac:dyDescent="0.2">
      <c r="A51" t="s">
        <v>64</v>
      </c>
      <c r="B51" t="s">
        <v>68</v>
      </c>
    </row>
    <row r="52" spans="1:10" x14ac:dyDescent="0.2">
      <c r="A52" t="s">
        <v>66</v>
      </c>
      <c r="B52" t="s">
        <v>69</v>
      </c>
    </row>
    <row r="53" spans="1:10" x14ac:dyDescent="0.2">
      <c r="A53" t="s">
        <v>64</v>
      </c>
      <c r="B53" t="s">
        <v>70</v>
      </c>
    </row>
    <row r="54" spans="1:10" x14ac:dyDescent="0.2">
      <c r="A54" t="s">
        <v>66</v>
      </c>
      <c r="B54" t="s">
        <v>71</v>
      </c>
    </row>
    <row r="57" spans="1:10" ht="15.75" x14ac:dyDescent="0.25">
      <c r="B57" s="122" t="s">
        <v>72</v>
      </c>
    </row>
    <row r="59" spans="1:10" ht="25.5" customHeight="1" x14ac:dyDescent="0.2">
      <c r="A59" s="124"/>
      <c r="B59" s="127" t="s">
        <v>18</v>
      </c>
      <c r="C59" s="127" t="s">
        <v>6</v>
      </c>
      <c r="D59" s="128"/>
      <c r="E59" s="128"/>
      <c r="F59" s="129" t="s">
        <v>73</v>
      </c>
      <c r="G59" s="129"/>
      <c r="H59" s="129"/>
      <c r="I59" s="129" t="s">
        <v>31</v>
      </c>
      <c r="J59" s="129" t="s">
        <v>0</v>
      </c>
    </row>
    <row r="60" spans="1:10" ht="36.75" customHeight="1" x14ac:dyDescent="0.2">
      <c r="A60" s="125"/>
      <c r="B60" s="130" t="s">
        <v>74</v>
      </c>
      <c r="C60" s="195" t="s">
        <v>75</v>
      </c>
      <c r="D60" s="196"/>
      <c r="E60" s="196"/>
      <c r="F60" s="136" t="s">
        <v>26</v>
      </c>
      <c r="G60" s="137"/>
      <c r="H60" s="137"/>
      <c r="I60" s="137">
        <f>'01 2205_01 Pol'!G8+'02 2205_02 Pol'!G8</f>
        <v>0</v>
      </c>
      <c r="J60" s="134" t="str">
        <f>IF(I99=0,"",I60/I99*100)</f>
        <v/>
      </c>
    </row>
    <row r="61" spans="1:10" ht="36.75" customHeight="1" x14ac:dyDescent="0.2">
      <c r="A61" s="125"/>
      <c r="B61" s="130" t="s">
        <v>76</v>
      </c>
      <c r="C61" s="195" t="s">
        <v>77</v>
      </c>
      <c r="D61" s="196"/>
      <c r="E61" s="196"/>
      <c r="F61" s="136" t="s">
        <v>26</v>
      </c>
      <c r="G61" s="137"/>
      <c r="H61" s="137"/>
      <c r="I61" s="137">
        <f>'02 2205_02 Pol'!G45</f>
        <v>0</v>
      </c>
      <c r="J61" s="134" t="str">
        <f>IF(I99=0,"",I61/I99*100)</f>
        <v/>
      </c>
    </row>
    <row r="62" spans="1:10" ht="36.75" customHeight="1" x14ac:dyDescent="0.2">
      <c r="A62" s="125"/>
      <c r="B62" s="130" t="s">
        <v>78</v>
      </c>
      <c r="C62" s="195" t="s">
        <v>79</v>
      </c>
      <c r="D62" s="196"/>
      <c r="E62" s="196"/>
      <c r="F62" s="136" t="s">
        <v>26</v>
      </c>
      <c r="G62" s="137"/>
      <c r="H62" s="137"/>
      <c r="I62" s="137">
        <f>'02 2205_02 Pol'!G67</f>
        <v>0</v>
      </c>
      <c r="J62" s="134" t="str">
        <f>IF(I99=0,"",I62/I99*100)</f>
        <v/>
      </c>
    </row>
    <row r="63" spans="1:10" ht="36.75" customHeight="1" x14ac:dyDescent="0.2">
      <c r="A63" s="125"/>
      <c r="B63" s="130" t="s">
        <v>80</v>
      </c>
      <c r="C63" s="195" t="s">
        <v>81</v>
      </c>
      <c r="D63" s="196"/>
      <c r="E63" s="196"/>
      <c r="F63" s="136" t="s">
        <v>26</v>
      </c>
      <c r="G63" s="137"/>
      <c r="H63" s="137"/>
      <c r="I63" s="137">
        <f>'02 2205_02 Pol'!G95</f>
        <v>0</v>
      </c>
      <c r="J63" s="134" t="str">
        <f>IF(I99=0,"",I63/I99*100)</f>
        <v/>
      </c>
    </row>
    <row r="64" spans="1:10" ht="36.75" customHeight="1" x14ac:dyDescent="0.2">
      <c r="A64" s="125"/>
      <c r="B64" s="130" t="s">
        <v>82</v>
      </c>
      <c r="C64" s="195" t="s">
        <v>83</v>
      </c>
      <c r="D64" s="196"/>
      <c r="E64" s="196"/>
      <c r="F64" s="136" t="s">
        <v>26</v>
      </c>
      <c r="G64" s="137"/>
      <c r="H64" s="137"/>
      <c r="I64" s="137">
        <f>'02 2205_02 Pol'!G104</f>
        <v>0</v>
      </c>
      <c r="J64" s="134" t="str">
        <f>IF(I99=0,"",I64/I99*100)</f>
        <v/>
      </c>
    </row>
    <row r="65" spans="1:10" ht="36.75" customHeight="1" x14ac:dyDescent="0.2">
      <c r="A65" s="125"/>
      <c r="B65" s="130" t="s">
        <v>84</v>
      </c>
      <c r="C65" s="195" t="s">
        <v>85</v>
      </c>
      <c r="D65" s="196"/>
      <c r="E65" s="196"/>
      <c r="F65" s="136" t="s">
        <v>26</v>
      </c>
      <c r="G65" s="137"/>
      <c r="H65" s="137"/>
      <c r="I65" s="137">
        <f>'02 2205_02 Pol'!G111</f>
        <v>0</v>
      </c>
      <c r="J65" s="134" t="str">
        <f>IF(I99=0,"",I65/I99*100)</f>
        <v/>
      </c>
    </row>
    <row r="66" spans="1:10" ht="36.75" customHeight="1" x14ac:dyDescent="0.2">
      <c r="A66" s="125"/>
      <c r="B66" s="130" t="s">
        <v>86</v>
      </c>
      <c r="C66" s="195" t="s">
        <v>87</v>
      </c>
      <c r="D66" s="196"/>
      <c r="E66" s="196"/>
      <c r="F66" s="136" t="s">
        <v>26</v>
      </c>
      <c r="G66" s="137"/>
      <c r="H66" s="137"/>
      <c r="I66" s="137">
        <f>'02 2205_02 Pol'!G135</f>
        <v>0</v>
      </c>
      <c r="J66" s="134" t="str">
        <f>IF(I99=0,"",I66/I99*100)</f>
        <v/>
      </c>
    </row>
    <row r="67" spans="1:10" ht="36.75" customHeight="1" x14ac:dyDescent="0.2">
      <c r="A67" s="125"/>
      <c r="B67" s="130" t="s">
        <v>88</v>
      </c>
      <c r="C67" s="195" t="s">
        <v>89</v>
      </c>
      <c r="D67" s="196"/>
      <c r="E67" s="196"/>
      <c r="F67" s="136" t="s">
        <v>26</v>
      </c>
      <c r="G67" s="137"/>
      <c r="H67" s="137"/>
      <c r="I67" s="137">
        <f>'02 2205_02 Pol'!G148</f>
        <v>0</v>
      </c>
      <c r="J67" s="134" t="str">
        <f>IF(I99=0,"",I67/I99*100)</f>
        <v/>
      </c>
    </row>
    <row r="68" spans="1:10" ht="36.75" customHeight="1" x14ac:dyDescent="0.2">
      <c r="A68" s="125"/>
      <c r="B68" s="130" t="s">
        <v>90</v>
      </c>
      <c r="C68" s="195" t="s">
        <v>91</v>
      </c>
      <c r="D68" s="196"/>
      <c r="E68" s="196"/>
      <c r="F68" s="136" t="s">
        <v>26</v>
      </c>
      <c r="G68" s="137"/>
      <c r="H68" s="137"/>
      <c r="I68" s="137">
        <f>'02 2205_02 Pol'!G164</f>
        <v>0</v>
      </c>
      <c r="J68" s="134" t="str">
        <f>IF(I99=0,"",I68/I99*100)</f>
        <v/>
      </c>
    </row>
    <row r="69" spans="1:10" ht="36.75" customHeight="1" x14ac:dyDescent="0.2">
      <c r="A69" s="125"/>
      <c r="B69" s="130" t="s">
        <v>92</v>
      </c>
      <c r="C69" s="195" t="s">
        <v>93</v>
      </c>
      <c r="D69" s="196"/>
      <c r="E69" s="196"/>
      <c r="F69" s="136" t="s">
        <v>26</v>
      </c>
      <c r="G69" s="137"/>
      <c r="H69" s="137"/>
      <c r="I69" s="137">
        <f>'02 2205_02 Pol'!G167</f>
        <v>0</v>
      </c>
      <c r="J69" s="134" t="str">
        <f>IF(I99=0,"",I69/I99*100)</f>
        <v/>
      </c>
    </row>
    <row r="70" spans="1:10" ht="36.75" customHeight="1" x14ac:dyDescent="0.2">
      <c r="A70" s="125"/>
      <c r="B70" s="130" t="s">
        <v>94</v>
      </c>
      <c r="C70" s="195" t="s">
        <v>95</v>
      </c>
      <c r="D70" s="196"/>
      <c r="E70" s="196"/>
      <c r="F70" s="136" t="s">
        <v>26</v>
      </c>
      <c r="G70" s="137"/>
      <c r="H70" s="137"/>
      <c r="I70" s="137">
        <f>'03 2205_03 Pol'!G8</f>
        <v>0</v>
      </c>
      <c r="J70" s="134" t="str">
        <f>IF(I99=0,"",I70/I99*100)</f>
        <v/>
      </c>
    </row>
    <row r="71" spans="1:10" ht="36.75" customHeight="1" x14ac:dyDescent="0.2">
      <c r="A71" s="125"/>
      <c r="B71" s="130" t="s">
        <v>96</v>
      </c>
      <c r="C71" s="195" t="s">
        <v>97</v>
      </c>
      <c r="D71" s="196"/>
      <c r="E71" s="196"/>
      <c r="F71" s="136" t="s">
        <v>26</v>
      </c>
      <c r="G71" s="137"/>
      <c r="H71" s="137"/>
      <c r="I71" s="137">
        <f>'02 2205_02 Pol'!G175</f>
        <v>0</v>
      </c>
      <c r="J71" s="134" t="str">
        <f>IF(I99=0,"",I71/I99*100)</f>
        <v/>
      </c>
    </row>
    <row r="72" spans="1:10" ht="36.75" customHeight="1" x14ac:dyDescent="0.2">
      <c r="A72" s="125"/>
      <c r="B72" s="130" t="s">
        <v>98</v>
      </c>
      <c r="C72" s="195" t="s">
        <v>99</v>
      </c>
      <c r="D72" s="196"/>
      <c r="E72" s="196"/>
      <c r="F72" s="136" t="s">
        <v>26</v>
      </c>
      <c r="G72" s="137"/>
      <c r="H72" s="137"/>
      <c r="I72" s="137">
        <f>'02 2205_02 Pol'!G178</f>
        <v>0</v>
      </c>
      <c r="J72" s="134" t="str">
        <f>IF(I99=0,"",I72/I99*100)</f>
        <v/>
      </c>
    </row>
    <row r="73" spans="1:10" ht="36.75" customHeight="1" x14ac:dyDescent="0.2">
      <c r="A73" s="125"/>
      <c r="B73" s="130" t="s">
        <v>100</v>
      </c>
      <c r="C73" s="195" t="s">
        <v>101</v>
      </c>
      <c r="D73" s="196"/>
      <c r="E73" s="196"/>
      <c r="F73" s="136" t="s">
        <v>26</v>
      </c>
      <c r="G73" s="137"/>
      <c r="H73" s="137"/>
      <c r="I73" s="137">
        <f>'01 2205_01 Pol'!G11+'02 2205_02 Pol'!G183</f>
        <v>0</v>
      </c>
      <c r="J73" s="134" t="str">
        <f>IF(I99=0,"",I73/I99*100)</f>
        <v/>
      </c>
    </row>
    <row r="74" spans="1:10" ht="36.75" customHeight="1" x14ac:dyDescent="0.2">
      <c r="A74" s="125"/>
      <c r="B74" s="130" t="s">
        <v>102</v>
      </c>
      <c r="C74" s="195" t="s">
        <v>103</v>
      </c>
      <c r="D74" s="196"/>
      <c r="E74" s="196"/>
      <c r="F74" s="136" t="s">
        <v>26</v>
      </c>
      <c r="G74" s="137"/>
      <c r="H74" s="137"/>
      <c r="I74" s="137">
        <f>'01 2205_01 Pol'!G14</f>
        <v>0</v>
      </c>
      <c r="J74" s="134" t="str">
        <f>IF(I99=0,"",I74/I99*100)</f>
        <v/>
      </c>
    </row>
    <row r="75" spans="1:10" ht="36.75" customHeight="1" x14ac:dyDescent="0.2">
      <c r="A75" s="125"/>
      <c r="B75" s="130" t="s">
        <v>104</v>
      </c>
      <c r="C75" s="195" t="s">
        <v>105</v>
      </c>
      <c r="D75" s="196"/>
      <c r="E75" s="196"/>
      <c r="F75" s="136" t="s">
        <v>26</v>
      </c>
      <c r="G75" s="137"/>
      <c r="H75" s="137"/>
      <c r="I75" s="137">
        <f>'02 2205_02 Pol'!G193</f>
        <v>0</v>
      </c>
      <c r="J75" s="134" t="str">
        <f>IF(I99=0,"",I75/I99*100)</f>
        <v/>
      </c>
    </row>
    <row r="76" spans="1:10" ht="36.75" customHeight="1" x14ac:dyDescent="0.2">
      <c r="A76" s="125"/>
      <c r="B76" s="130" t="s">
        <v>106</v>
      </c>
      <c r="C76" s="195" t="s">
        <v>107</v>
      </c>
      <c r="D76" s="196"/>
      <c r="E76" s="196"/>
      <c r="F76" s="136" t="s">
        <v>27</v>
      </c>
      <c r="G76" s="137"/>
      <c r="H76" s="137"/>
      <c r="I76" s="137">
        <f>'02 2205_02 Pol'!G195</f>
        <v>0</v>
      </c>
      <c r="J76" s="134" t="str">
        <f>IF(I99=0,"",I76/I99*100)</f>
        <v/>
      </c>
    </row>
    <row r="77" spans="1:10" ht="36.75" customHeight="1" x14ac:dyDescent="0.2">
      <c r="A77" s="125"/>
      <c r="B77" s="130" t="s">
        <v>108</v>
      </c>
      <c r="C77" s="195" t="s">
        <v>109</v>
      </c>
      <c r="D77" s="196"/>
      <c r="E77" s="196"/>
      <c r="F77" s="136" t="s">
        <v>27</v>
      </c>
      <c r="G77" s="137"/>
      <c r="H77" s="137"/>
      <c r="I77" s="137">
        <f>'02 2205_02 Pol'!G217</f>
        <v>0</v>
      </c>
      <c r="J77" s="134" t="str">
        <f>IF(I99=0,"",I77/I99*100)</f>
        <v/>
      </c>
    </row>
    <row r="78" spans="1:10" ht="36.75" customHeight="1" x14ac:dyDescent="0.2">
      <c r="A78" s="125"/>
      <c r="B78" s="130" t="s">
        <v>110</v>
      </c>
      <c r="C78" s="195" t="s">
        <v>111</v>
      </c>
      <c r="D78" s="196"/>
      <c r="E78" s="196"/>
      <c r="F78" s="136" t="s">
        <v>27</v>
      </c>
      <c r="G78" s="137"/>
      <c r="H78" s="137"/>
      <c r="I78" s="137">
        <f>'02 2205_02 Pol'!G238</f>
        <v>0</v>
      </c>
      <c r="J78" s="134" t="str">
        <f>IF(I99=0,"",I78/I99*100)</f>
        <v/>
      </c>
    </row>
    <row r="79" spans="1:10" ht="36.75" customHeight="1" x14ac:dyDescent="0.2">
      <c r="A79" s="125"/>
      <c r="B79" s="130" t="s">
        <v>112</v>
      </c>
      <c r="C79" s="195" t="s">
        <v>113</v>
      </c>
      <c r="D79" s="196"/>
      <c r="E79" s="196"/>
      <c r="F79" s="136" t="s">
        <v>27</v>
      </c>
      <c r="G79" s="137"/>
      <c r="H79" s="137"/>
      <c r="I79" s="137">
        <f>'02 2205_02 Pol'!G263</f>
        <v>0</v>
      </c>
      <c r="J79" s="134" t="str">
        <f>IF(I99=0,"",I79/I99*100)</f>
        <v/>
      </c>
    </row>
    <row r="80" spans="1:10" ht="36.75" customHeight="1" x14ac:dyDescent="0.2">
      <c r="A80" s="125"/>
      <c r="B80" s="130" t="s">
        <v>114</v>
      </c>
      <c r="C80" s="195" t="s">
        <v>115</v>
      </c>
      <c r="D80" s="196"/>
      <c r="E80" s="196"/>
      <c r="F80" s="136" t="s">
        <v>27</v>
      </c>
      <c r="G80" s="137"/>
      <c r="H80" s="137"/>
      <c r="I80" s="137">
        <f>'02 2205_02 Pol'!G286</f>
        <v>0</v>
      </c>
      <c r="J80" s="134" t="str">
        <f>IF(I99=0,"",I80/I99*100)</f>
        <v/>
      </c>
    </row>
    <row r="81" spans="1:10" ht="36.75" customHeight="1" x14ac:dyDescent="0.2">
      <c r="A81" s="125"/>
      <c r="B81" s="130" t="s">
        <v>116</v>
      </c>
      <c r="C81" s="195" t="s">
        <v>117</v>
      </c>
      <c r="D81" s="196"/>
      <c r="E81" s="196"/>
      <c r="F81" s="136" t="s">
        <v>27</v>
      </c>
      <c r="G81" s="137"/>
      <c r="H81" s="137"/>
      <c r="I81" s="137">
        <f>'02 2205_02 Pol'!G339</f>
        <v>0</v>
      </c>
      <c r="J81" s="134" t="str">
        <f>IF(I99=0,"",I81/I99*100)</f>
        <v/>
      </c>
    </row>
    <row r="82" spans="1:10" ht="36.75" customHeight="1" x14ac:dyDescent="0.2">
      <c r="A82" s="125"/>
      <c r="B82" s="130" t="s">
        <v>118</v>
      </c>
      <c r="C82" s="195" t="s">
        <v>119</v>
      </c>
      <c r="D82" s="196"/>
      <c r="E82" s="196"/>
      <c r="F82" s="136" t="s">
        <v>27</v>
      </c>
      <c r="G82" s="137"/>
      <c r="H82" s="137"/>
      <c r="I82" s="137">
        <f>'02 2205_02 Pol'!G353</f>
        <v>0</v>
      </c>
      <c r="J82" s="134" t="str">
        <f>IF(I99=0,"",I82/I99*100)</f>
        <v/>
      </c>
    </row>
    <row r="83" spans="1:10" ht="36.75" customHeight="1" x14ac:dyDescent="0.2">
      <c r="A83" s="125"/>
      <c r="B83" s="130" t="s">
        <v>120</v>
      </c>
      <c r="C83" s="195" t="s">
        <v>121</v>
      </c>
      <c r="D83" s="196"/>
      <c r="E83" s="196"/>
      <c r="F83" s="136" t="s">
        <v>27</v>
      </c>
      <c r="G83" s="137"/>
      <c r="H83" s="137"/>
      <c r="I83" s="137">
        <f>'02 2205_02 Pol'!G384</f>
        <v>0</v>
      </c>
      <c r="J83" s="134" t="str">
        <f>IF(I99=0,"",I83/I99*100)</f>
        <v/>
      </c>
    </row>
    <row r="84" spans="1:10" ht="36.75" customHeight="1" x14ac:dyDescent="0.2">
      <c r="A84" s="125"/>
      <c r="B84" s="130" t="s">
        <v>122</v>
      </c>
      <c r="C84" s="195" t="s">
        <v>123</v>
      </c>
      <c r="D84" s="196"/>
      <c r="E84" s="196"/>
      <c r="F84" s="136" t="s">
        <v>27</v>
      </c>
      <c r="G84" s="137"/>
      <c r="H84" s="137"/>
      <c r="I84" s="137">
        <f>'02 2205_02 Pol'!G387</f>
        <v>0</v>
      </c>
      <c r="J84" s="134" t="str">
        <f>IF(I99=0,"",I84/I99*100)</f>
        <v/>
      </c>
    </row>
    <row r="85" spans="1:10" ht="36.75" customHeight="1" x14ac:dyDescent="0.2">
      <c r="A85" s="125"/>
      <c r="B85" s="130" t="s">
        <v>124</v>
      </c>
      <c r="C85" s="195" t="s">
        <v>125</v>
      </c>
      <c r="D85" s="196"/>
      <c r="E85" s="196"/>
      <c r="F85" s="136" t="s">
        <v>27</v>
      </c>
      <c r="G85" s="137"/>
      <c r="H85" s="137"/>
      <c r="I85" s="137">
        <f>'02 2205_02 Pol'!G419</f>
        <v>0</v>
      </c>
      <c r="J85" s="134" t="str">
        <f>IF(I99=0,"",I85/I99*100)</f>
        <v/>
      </c>
    </row>
    <row r="86" spans="1:10" ht="36.75" customHeight="1" x14ac:dyDescent="0.2">
      <c r="A86" s="125"/>
      <c r="B86" s="130" t="s">
        <v>126</v>
      </c>
      <c r="C86" s="195" t="s">
        <v>127</v>
      </c>
      <c r="D86" s="196"/>
      <c r="E86" s="196"/>
      <c r="F86" s="136" t="s">
        <v>27</v>
      </c>
      <c r="G86" s="137"/>
      <c r="H86" s="137"/>
      <c r="I86" s="137">
        <f>'02 2205_02 Pol'!G427</f>
        <v>0</v>
      </c>
      <c r="J86" s="134" t="str">
        <f>IF(I99=0,"",I86/I99*100)</f>
        <v/>
      </c>
    </row>
    <row r="87" spans="1:10" ht="36.75" customHeight="1" x14ac:dyDescent="0.2">
      <c r="A87" s="125"/>
      <c r="B87" s="130" t="s">
        <v>128</v>
      </c>
      <c r="C87" s="195" t="s">
        <v>129</v>
      </c>
      <c r="D87" s="196"/>
      <c r="E87" s="196"/>
      <c r="F87" s="136" t="s">
        <v>27</v>
      </c>
      <c r="G87" s="137"/>
      <c r="H87" s="137"/>
      <c r="I87" s="137">
        <f>'02 2205_02 Pol'!G478</f>
        <v>0</v>
      </c>
      <c r="J87" s="134" t="str">
        <f>IF(I99=0,"",I87/I99*100)</f>
        <v/>
      </c>
    </row>
    <row r="88" spans="1:10" ht="36.75" customHeight="1" x14ac:dyDescent="0.2">
      <c r="A88" s="125"/>
      <c r="B88" s="130" t="s">
        <v>130</v>
      </c>
      <c r="C88" s="195" t="s">
        <v>131</v>
      </c>
      <c r="D88" s="196"/>
      <c r="E88" s="196"/>
      <c r="F88" s="136" t="s">
        <v>27</v>
      </c>
      <c r="G88" s="137"/>
      <c r="H88" s="137"/>
      <c r="I88" s="137">
        <f>'02 2205_02 Pol'!G488</f>
        <v>0</v>
      </c>
      <c r="J88" s="134" t="str">
        <f>IF(I99=0,"",I88/I99*100)</f>
        <v/>
      </c>
    </row>
    <row r="89" spans="1:10" ht="36.75" customHeight="1" x14ac:dyDescent="0.2">
      <c r="A89" s="125"/>
      <c r="B89" s="130" t="s">
        <v>132</v>
      </c>
      <c r="C89" s="195" t="s">
        <v>133</v>
      </c>
      <c r="D89" s="196"/>
      <c r="E89" s="196"/>
      <c r="F89" s="136" t="s">
        <v>27</v>
      </c>
      <c r="G89" s="137"/>
      <c r="H89" s="137"/>
      <c r="I89" s="137">
        <f>'02 2205_02 Pol'!G517</f>
        <v>0</v>
      </c>
      <c r="J89" s="134" t="str">
        <f>IF(I99=0,"",I89/I99*100)</f>
        <v/>
      </c>
    </row>
    <row r="90" spans="1:10" ht="36.75" customHeight="1" x14ac:dyDescent="0.2">
      <c r="A90" s="125"/>
      <c r="B90" s="130" t="s">
        <v>134</v>
      </c>
      <c r="C90" s="195" t="s">
        <v>135</v>
      </c>
      <c r="D90" s="196"/>
      <c r="E90" s="196"/>
      <c r="F90" s="136" t="s">
        <v>27</v>
      </c>
      <c r="G90" s="137"/>
      <c r="H90" s="137"/>
      <c r="I90" s="137">
        <f>'02 2205_02 Pol'!G561</f>
        <v>0</v>
      </c>
      <c r="J90" s="134" t="str">
        <f>IF(I99=0,"",I90/I99*100)</f>
        <v/>
      </c>
    </row>
    <row r="91" spans="1:10" ht="36.75" customHeight="1" x14ac:dyDescent="0.2">
      <c r="A91" s="125"/>
      <c r="B91" s="130" t="s">
        <v>136</v>
      </c>
      <c r="C91" s="195" t="s">
        <v>137</v>
      </c>
      <c r="D91" s="196"/>
      <c r="E91" s="196"/>
      <c r="F91" s="136" t="s">
        <v>27</v>
      </c>
      <c r="G91" s="137"/>
      <c r="H91" s="137"/>
      <c r="I91" s="137">
        <f>'02 2205_02 Pol'!G575</f>
        <v>0</v>
      </c>
      <c r="J91" s="134" t="str">
        <f>IF(I99=0,"",I91/I99*100)</f>
        <v/>
      </c>
    </row>
    <row r="92" spans="1:10" ht="36.75" customHeight="1" x14ac:dyDescent="0.2">
      <c r="A92" s="125"/>
      <c r="B92" s="130" t="s">
        <v>138</v>
      </c>
      <c r="C92" s="195" t="s">
        <v>139</v>
      </c>
      <c r="D92" s="196"/>
      <c r="E92" s="196"/>
      <c r="F92" s="136" t="s">
        <v>28</v>
      </c>
      <c r="G92" s="137"/>
      <c r="H92" s="137"/>
      <c r="I92" s="137">
        <f>'03 2205_03 Pol'!G24</f>
        <v>0</v>
      </c>
      <c r="J92" s="134" t="str">
        <f>IF(I99=0,"",I92/I99*100)</f>
        <v/>
      </c>
    </row>
    <row r="93" spans="1:10" ht="36.75" customHeight="1" x14ac:dyDescent="0.2">
      <c r="A93" s="125"/>
      <c r="B93" s="130" t="s">
        <v>140</v>
      </c>
      <c r="C93" s="195" t="s">
        <v>141</v>
      </c>
      <c r="D93" s="196"/>
      <c r="E93" s="196"/>
      <c r="F93" s="136" t="s">
        <v>28</v>
      </c>
      <c r="G93" s="137"/>
      <c r="H93" s="137"/>
      <c r="I93" s="137">
        <f>'03 2205_03 Pol'!G156</f>
        <v>0</v>
      </c>
      <c r="J93" s="134" t="str">
        <f>IF(I99=0,"",I93/I99*100)</f>
        <v/>
      </c>
    </row>
    <row r="94" spans="1:10" ht="36.75" customHeight="1" x14ac:dyDescent="0.2">
      <c r="A94" s="125"/>
      <c r="B94" s="130" t="s">
        <v>142</v>
      </c>
      <c r="C94" s="195" t="s">
        <v>143</v>
      </c>
      <c r="D94" s="196"/>
      <c r="E94" s="196"/>
      <c r="F94" s="136" t="s">
        <v>28</v>
      </c>
      <c r="G94" s="137"/>
      <c r="H94" s="137"/>
      <c r="I94" s="137">
        <f>'03 2205_03 Pol'!G170</f>
        <v>0</v>
      </c>
      <c r="J94" s="134" t="str">
        <f>IF(I99=0,"",I94/I99*100)</f>
        <v/>
      </c>
    </row>
    <row r="95" spans="1:10" ht="36.75" customHeight="1" x14ac:dyDescent="0.2">
      <c r="A95" s="125"/>
      <c r="B95" s="130" t="s">
        <v>144</v>
      </c>
      <c r="C95" s="195" t="s">
        <v>145</v>
      </c>
      <c r="D95" s="196"/>
      <c r="E95" s="196"/>
      <c r="F95" s="136" t="s">
        <v>28</v>
      </c>
      <c r="G95" s="137"/>
      <c r="H95" s="137"/>
      <c r="I95" s="137">
        <f>'02 2205_02 Pol'!G581</f>
        <v>0</v>
      </c>
      <c r="J95" s="134" t="str">
        <f>IF(I99=0,"",I95/I99*100)</f>
        <v/>
      </c>
    </row>
    <row r="96" spans="1:10" ht="36.75" customHeight="1" x14ac:dyDescent="0.2">
      <c r="A96" s="125"/>
      <c r="B96" s="130" t="s">
        <v>146</v>
      </c>
      <c r="C96" s="195" t="s">
        <v>147</v>
      </c>
      <c r="D96" s="196"/>
      <c r="E96" s="196"/>
      <c r="F96" s="136" t="s">
        <v>28</v>
      </c>
      <c r="G96" s="137"/>
      <c r="H96" s="137"/>
      <c r="I96" s="137">
        <f>'03 2205_03 Pol'!G212</f>
        <v>0</v>
      </c>
      <c r="J96" s="134" t="str">
        <f>IF(I99=0,"",I96/I99*100)</f>
        <v/>
      </c>
    </row>
    <row r="97" spans="1:10" ht="36.75" customHeight="1" x14ac:dyDescent="0.2">
      <c r="A97" s="125"/>
      <c r="B97" s="130" t="s">
        <v>148</v>
      </c>
      <c r="C97" s="195" t="s">
        <v>149</v>
      </c>
      <c r="D97" s="196"/>
      <c r="E97" s="196"/>
      <c r="F97" s="136" t="s">
        <v>150</v>
      </c>
      <c r="G97" s="137"/>
      <c r="H97" s="137"/>
      <c r="I97" s="137">
        <f>'01 2205_01 Pol'!G18+'02 2205_02 Pol'!G584</f>
        <v>0</v>
      </c>
      <c r="J97" s="134" t="str">
        <f>IF(I99=0,"",I97/I99*100)</f>
        <v/>
      </c>
    </row>
    <row r="98" spans="1:10" ht="36.75" customHeight="1" x14ac:dyDescent="0.2">
      <c r="A98" s="125"/>
      <c r="B98" s="130" t="s">
        <v>151</v>
      </c>
      <c r="C98" s="195" t="s">
        <v>29</v>
      </c>
      <c r="D98" s="196"/>
      <c r="E98" s="196"/>
      <c r="F98" s="136" t="s">
        <v>151</v>
      </c>
      <c r="G98" s="137"/>
      <c r="H98" s="137"/>
      <c r="I98" s="137">
        <f>'02 2205_02 Pol'!G590</f>
        <v>0</v>
      </c>
      <c r="J98" s="134" t="str">
        <f>IF(I99=0,"",I98/I99*100)</f>
        <v/>
      </c>
    </row>
    <row r="99" spans="1:10" ht="25.5" customHeight="1" x14ac:dyDescent="0.2">
      <c r="A99" s="126"/>
      <c r="B99" s="131" t="s">
        <v>1</v>
      </c>
      <c r="C99" s="132"/>
      <c r="D99" s="133"/>
      <c r="E99" s="133"/>
      <c r="F99" s="138"/>
      <c r="G99" s="139"/>
      <c r="H99" s="139"/>
      <c r="I99" s="139">
        <f>SUM(I60:I98)</f>
        <v>0</v>
      </c>
      <c r="J99" s="135">
        <f>SUM(J60:J98)</f>
        <v>0</v>
      </c>
    </row>
    <row r="100" spans="1:10" x14ac:dyDescent="0.2">
      <c r="F100" s="88"/>
      <c r="G100" s="88"/>
      <c r="H100" s="88"/>
      <c r="I100" s="88"/>
      <c r="J100" s="89"/>
    </row>
    <row r="101" spans="1:10" x14ac:dyDescent="0.2">
      <c r="F101" s="88"/>
      <c r="G101" s="88"/>
      <c r="H101" s="88"/>
      <c r="I101" s="88"/>
      <c r="J101" s="89"/>
    </row>
    <row r="102" spans="1:10" x14ac:dyDescent="0.2">
      <c r="F102" s="88"/>
      <c r="G102" s="88"/>
      <c r="H102" s="88"/>
      <c r="I102" s="88"/>
      <c r="J102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7:E97"/>
    <mergeCell ref="C98:E98"/>
    <mergeCell ref="C92:E92"/>
    <mergeCell ref="C93:E93"/>
    <mergeCell ref="C94:E94"/>
    <mergeCell ref="C95:E95"/>
    <mergeCell ref="C96:E9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153</v>
      </c>
    </row>
    <row r="2" spans="1:60" ht="24.95" customHeight="1" x14ac:dyDescent="0.2">
      <c r="A2" s="141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154</v>
      </c>
    </row>
    <row r="3" spans="1:60" ht="24.95" customHeight="1" x14ac:dyDescent="0.2">
      <c r="A3" s="141" t="s">
        <v>9</v>
      </c>
      <c r="B3" s="49" t="s">
        <v>51</v>
      </c>
      <c r="C3" s="251" t="s">
        <v>52</v>
      </c>
      <c r="D3" s="252"/>
      <c r="E3" s="252"/>
      <c r="F3" s="252"/>
      <c r="G3" s="253"/>
      <c r="AC3" s="123" t="s">
        <v>154</v>
      </c>
      <c r="AG3" t="s">
        <v>155</v>
      </c>
    </row>
    <row r="4" spans="1:60" ht="24.95" customHeight="1" x14ac:dyDescent="0.2">
      <c r="A4" s="142" t="s">
        <v>10</v>
      </c>
      <c r="B4" s="143" t="s">
        <v>53</v>
      </c>
      <c r="C4" s="254" t="s">
        <v>52</v>
      </c>
      <c r="D4" s="255"/>
      <c r="E4" s="255"/>
      <c r="F4" s="255"/>
      <c r="G4" s="256"/>
      <c r="AG4" t="s">
        <v>156</v>
      </c>
    </row>
    <row r="5" spans="1:60" x14ac:dyDescent="0.2">
      <c r="D5" s="10"/>
    </row>
    <row r="6" spans="1:60" ht="38.25" x14ac:dyDescent="0.2">
      <c r="A6" s="145" t="s">
        <v>157</v>
      </c>
      <c r="B6" s="147" t="s">
        <v>158</v>
      </c>
      <c r="C6" s="147" t="s">
        <v>159</v>
      </c>
      <c r="D6" s="146" t="s">
        <v>160</v>
      </c>
      <c r="E6" s="145" t="s">
        <v>161</v>
      </c>
      <c r="F6" s="144" t="s">
        <v>162</v>
      </c>
      <c r="G6" s="145" t="s">
        <v>31</v>
      </c>
      <c r="H6" s="148" t="s">
        <v>32</v>
      </c>
      <c r="I6" s="148" t="s">
        <v>163</v>
      </c>
      <c r="J6" s="148" t="s">
        <v>33</v>
      </c>
      <c r="K6" s="148" t="s">
        <v>164</v>
      </c>
      <c r="L6" s="148" t="s">
        <v>165</v>
      </c>
      <c r="M6" s="148" t="s">
        <v>166</v>
      </c>
      <c r="N6" s="148" t="s">
        <v>167</v>
      </c>
      <c r="O6" s="148" t="s">
        <v>168</v>
      </c>
      <c r="P6" s="148" t="s">
        <v>169</v>
      </c>
      <c r="Q6" s="148" t="s">
        <v>170</v>
      </c>
      <c r="R6" s="148" t="s">
        <v>171</v>
      </c>
      <c r="S6" s="148" t="s">
        <v>172</v>
      </c>
      <c r="T6" s="148" t="s">
        <v>173</v>
      </c>
      <c r="U6" s="148" t="s">
        <v>174</v>
      </c>
      <c r="V6" s="148" t="s">
        <v>175</v>
      </c>
      <c r="W6" s="148" t="s">
        <v>176</v>
      </c>
      <c r="X6" s="148" t="s">
        <v>177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178</v>
      </c>
      <c r="B8" s="167" t="s">
        <v>74</v>
      </c>
      <c r="C8" s="185" t="s">
        <v>75</v>
      </c>
      <c r="D8" s="168"/>
      <c r="E8" s="169"/>
      <c r="F8" s="170"/>
      <c r="G8" s="171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23.29</v>
      </c>
      <c r="R8" s="165"/>
      <c r="S8" s="165"/>
      <c r="T8" s="165"/>
      <c r="U8" s="165"/>
      <c r="V8" s="165">
        <f>SUM(V9:V10)</f>
        <v>4.07</v>
      </c>
      <c r="W8" s="165"/>
      <c r="X8" s="165"/>
      <c r="AG8" t="s">
        <v>179</v>
      </c>
    </row>
    <row r="9" spans="1:60" outlineLevel="1" x14ac:dyDescent="0.2">
      <c r="A9" s="173">
        <v>1</v>
      </c>
      <c r="B9" s="174" t="s">
        <v>180</v>
      </c>
      <c r="C9" s="186" t="s">
        <v>181</v>
      </c>
      <c r="D9" s="175" t="s">
        <v>182</v>
      </c>
      <c r="E9" s="176">
        <v>65.599999999999994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0.35499999999999998</v>
      </c>
      <c r="Q9" s="159">
        <f>ROUND(E9*P9,2)</f>
        <v>23.29</v>
      </c>
      <c r="R9" s="160"/>
      <c r="S9" s="160" t="s">
        <v>183</v>
      </c>
      <c r="T9" s="160" t="s">
        <v>183</v>
      </c>
      <c r="U9" s="160">
        <v>6.2E-2</v>
      </c>
      <c r="V9" s="160">
        <f>ROUND(E9*U9,2)</f>
        <v>4.07</v>
      </c>
      <c r="W9" s="160"/>
      <c r="X9" s="160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7" t="s">
        <v>186</v>
      </c>
      <c r="D10" s="162"/>
      <c r="E10" s="163">
        <v>65.599999999999994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187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6" t="s">
        <v>178</v>
      </c>
      <c r="B11" s="167" t="s">
        <v>100</v>
      </c>
      <c r="C11" s="185" t="s">
        <v>101</v>
      </c>
      <c r="D11" s="168"/>
      <c r="E11" s="169"/>
      <c r="F11" s="170"/>
      <c r="G11" s="171">
        <f>SUMIF(AG12:AG13,"&lt;&gt;NOR",G12:G13)</f>
        <v>0</v>
      </c>
      <c r="H11" s="165"/>
      <c r="I11" s="165">
        <f>SUM(I12:I13)</f>
        <v>0</v>
      </c>
      <c r="J11" s="165"/>
      <c r="K11" s="165">
        <f>SUM(K12:K13)</f>
        <v>0</v>
      </c>
      <c r="L11" s="165"/>
      <c r="M11" s="165">
        <f>SUM(M12:M13)</f>
        <v>0</v>
      </c>
      <c r="N11" s="164"/>
      <c r="O11" s="164">
        <f>SUM(O12:O13)</f>
        <v>0</v>
      </c>
      <c r="P11" s="164"/>
      <c r="Q11" s="164">
        <f>SUM(Q12:Q13)</f>
        <v>21.36</v>
      </c>
      <c r="R11" s="165"/>
      <c r="S11" s="165"/>
      <c r="T11" s="165"/>
      <c r="U11" s="165"/>
      <c r="V11" s="165">
        <f>SUM(V12:V13)</f>
        <v>68.739999999999995</v>
      </c>
      <c r="W11" s="165"/>
      <c r="X11" s="165"/>
      <c r="AG11" t="s">
        <v>179</v>
      </c>
    </row>
    <row r="12" spans="1:60" outlineLevel="1" x14ac:dyDescent="0.2">
      <c r="A12" s="173">
        <v>2</v>
      </c>
      <c r="B12" s="174" t="s">
        <v>188</v>
      </c>
      <c r="C12" s="186" t="s">
        <v>189</v>
      </c>
      <c r="D12" s="175" t="s">
        <v>190</v>
      </c>
      <c r="E12" s="176">
        <v>10.68</v>
      </c>
      <c r="F12" s="177"/>
      <c r="G12" s="178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59">
        <v>0</v>
      </c>
      <c r="O12" s="159">
        <f>ROUND(E12*N12,2)</f>
        <v>0</v>
      </c>
      <c r="P12" s="159">
        <v>2</v>
      </c>
      <c r="Q12" s="159">
        <f>ROUND(E12*P12,2)</f>
        <v>21.36</v>
      </c>
      <c r="R12" s="160"/>
      <c r="S12" s="160" t="s">
        <v>183</v>
      </c>
      <c r="T12" s="160" t="s">
        <v>183</v>
      </c>
      <c r="U12" s="160">
        <v>6.4359999999999999</v>
      </c>
      <c r="V12" s="160">
        <f>ROUND(E12*U12,2)</f>
        <v>68.739999999999995</v>
      </c>
      <c r="W12" s="160"/>
      <c r="X12" s="160" t="s">
        <v>184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185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7" t="s">
        <v>191</v>
      </c>
      <c r="D13" s="162"/>
      <c r="E13" s="163">
        <v>10.68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187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6" t="s">
        <v>178</v>
      </c>
      <c r="B14" s="167" t="s">
        <v>102</v>
      </c>
      <c r="C14" s="185" t="s">
        <v>103</v>
      </c>
      <c r="D14" s="168"/>
      <c r="E14" s="169"/>
      <c r="F14" s="170"/>
      <c r="G14" s="171">
        <f>SUMIF(AG15:AG17,"&lt;&gt;NOR",G15:G17)</f>
        <v>0</v>
      </c>
      <c r="H14" s="165"/>
      <c r="I14" s="165">
        <f>SUM(I15:I17)</f>
        <v>0</v>
      </c>
      <c r="J14" s="165"/>
      <c r="K14" s="165">
        <f>SUM(K15:K17)</f>
        <v>0</v>
      </c>
      <c r="L14" s="165"/>
      <c r="M14" s="165">
        <f>SUM(M15:M17)</f>
        <v>0</v>
      </c>
      <c r="N14" s="164"/>
      <c r="O14" s="164">
        <f>SUM(O15:O17)</f>
        <v>0</v>
      </c>
      <c r="P14" s="164"/>
      <c r="Q14" s="164">
        <f>SUM(Q15:Q17)</f>
        <v>122.29</v>
      </c>
      <c r="R14" s="165"/>
      <c r="S14" s="165"/>
      <c r="T14" s="165"/>
      <c r="U14" s="165"/>
      <c r="V14" s="165">
        <f>SUM(V15:V17)</f>
        <v>114.06</v>
      </c>
      <c r="W14" s="165"/>
      <c r="X14" s="165"/>
      <c r="AG14" t="s">
        <v>179</v>
      </c>
    </row>
    <row r="15" spans="1:60" outlineLevel="1" x14ac:dyDescent="0.2">
      <c r="A15" s="173">
        <v>3</v>
      </c>
      <c r="B15" s="174" t="s">
        <v>192</v>
      </c>
      <c r="C15" s="186" t="s">
        <v>193</v>
      </c>
      <c r="D15" s="175" t="s">
        <v>190</v>
      </c>
      <c r="E15" s="176">
        <v>271.75</v>
      </c>
      <c r="F15" s="177"/>
      <c r="G15" s="178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0.45</v>
      </c>
      <c r="Q15" s="159">
        <f>ROUND(E15*P15,2)</f>
        <v>122.29</v>
      </c>
      <c r="R15" s="160"/>
      <c r="S15" s="160" t="s">
        <v>183</v>
      </c>
      <c r="T15" s="160" t="s">
        <v>183</v>
      </c>
      <c r="U15" s="160">
        <v>0.41971000000000003</v>
      </c>
      <c r="V15" s="160">
        <f>ROUND(E15*U15,2)</f>
        <v>114.06</v>
      </c>
      <c r="W15" s="160"/>
      <c r="X15" s="160" t="s">
        <v>184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185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7" t="s">
        <v>194</v>
      </c>
      <c r="D16" s="162"/>
      <c r="E16" s="163">
        <v>231.75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187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7" t="s">
        <v>195</v>
      </c>
      <c r="D17" s="162"/>
      <c r="E17" s="163">
        <v>40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187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6" t="s">
        <v>178</v>
      </c>
      <c r="B18" s="167" t="s">
        <v>148</v>
      </c>
      <c r="C18" s="185" t="s">
        <v>149</v>
      </c>
      <c r="D18" s="168"/>
      <c r="E18" s="169"/>
      <c r="F18" s="170"/>
      <c r="G18" s="171">
        <f>SUMIF(AG19:AG21,"&lt;&gt;NOR",G19:G21)</f>
        <v>0</v>
      </c>
      <c r="H18" s="165"/>
      <c r="I18" s="165">
        <f>SUM(I19:I21)</f>
        <v>0</v>
      </c>
      <c r="J18" s="165"/>
      <c r="K18" s="165">
        <f>SUM(K19:K21)</f>
        <v>0</v>
      </c>
      <c r="L18" s="165"/>
      <c r="M18" s="165">
        <f>SUM(M19:M21)</f>
        <v>0</v>
      </c>
      <c r="N18" s="164"/>
      <c r="O18" s="164">
        <f>SUM(O19:O21)</f>
        <v>0</v>
      </c>
      <c r="P18" s="164"/>
      <c r="Q18" s="164">
        <f>SUM(Q19:Q21)</f>
        <v>0</v>
      </c>
      <c r="R18" s="165"/>
      <c r="S18" s="165"/>
      <c r="T18" s="165"/>
      <c r="U18" s="165"/>
      <c r="V18" s="165">
        <f>SUM(V19:V21)</f>
        <v>81.8</v>
      </c>
      <c r="W18" s="165"/>
      <c r="X18" s="165"/>
      <c r="AG18" t="s">
        <v>179</v>
      </c>
    </row>
    <row r="19" spans="1:60" ht="22.5" outlineLevel="1" x14ac:dyDescent="0.2">
      <c r="A19" s="179">
        <v>4</v>
      </c>
      <c r="B19" s="180" t="s">
        <v>196</v>
      </c>
      <c r="C19" s="188" t="s">
        <v>197</v>
      </c>
      <c r="D19" s="181" t="s">
        <v>198</v>
      </c>
      <c r="E19" s="182">
        <v>166.93549999999999</v>
      </c>
      <c r="F19" s="183"/>
      <c r="G19" s="184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60"/>
      <c r="S19" s="160" t="s">
        <v>183</v>
      </c>
      <c r="T19" s="160" t="s">
        <v>183</v>
      </c>
      <c r="U19" s="160">
        <v>0.49</v>
      </c>
      <c r="V19" s="160">
        <f>ROUND(E19*U19,2)</f>
        <v>81.8</v>
      </c>
      <c r="W19" s="160"/>
      <c r="X19" s="160" t="s">
        <v>199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200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9">
        <v>5</v>
      </c>
      <c r="B20" s="180" t="s">
        <v>201</v>
      </c>
      <c r="C20" s="188" t="s">
        <v>202</v>
      </c>
      <c r="D20" s="181" t="s">
        <v>198</v>
      </c>
      <c r="E20" s="182">
        <v>1502.4195</v>
      </c>
      <c r="F20" s="183"/>
      <c r="G20" s="184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60"/>
      <c r="S20" s="160" t="s">
        <v>183</v>
      </c>
      <c r="T20" s="160" t="s">
        <v>183</v>
      </c>
      <c r="U20" s="160">
        <v>0</v>
      </c>
      <c r="V20" s="160">
        <f>ROUND(E20*U20,2)</f>
        <v>0</v>
      </c>
      <c r="W20" s="160"/>
      <c r="X20" s="160" t="s">
        <v>199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200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3">
        <v>6</v>
      </c>
      <c r="B21" s="174" t="s">
        <v>203</v>
      </c>
      <c r="C21" s="186" t="s">
        <v>204</v>
      </c>
      <c r="D21" s="175" t="s">
        <v>198</v>
      </c>
      <c r="E21" s="176">
        <v>166.93549999999999</v>
      </c>
      <c r="F21" s="177"/>
      <c r="G21" s="178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183</v>
      </c>
      <c r="T21" s="160" t="s">
        <v>205</v>
      </c>
      <c r="U21" s="160">
        <v>0</v>
      </c>
      <c r="V21" s="160">
        <f>ROUND(E21*U21,2)</f>
        <v>0</v>
      </c>
      <c r="W21" s="160"/>
      <c r="X21" s="160" t="s">
        <v>199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200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3"/>
      <c r="B22" s="4"/>
      <c r="C22" s="18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165</v>
      </c>
    </row>
    <row r="23" spans="1:60" x14ac:dyDescent="0.2">
      <c r="A23" s="152"/>
      <c r="B23" s="153" t="s">
        <v>31</v>
      </c>
      <c r="C23" s="190"/>
      <c r="D23" s="154"/>
      <c r="E23" s="155"/>
      <c r="F23" s="155"/>
      <c r="G23" s="172">
        <f>G8+G11+G14+G18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206</v>
      </c>
    </row>
    <row r="24" spans="1:60" x14ac:dyDescent="0.2">
      <c r="A24" s="3"/>
      <c r="B24" s="4"/>
      <c r="C24" s="18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3"/>
      <c r="B25" s="4"/>
      <c r="C25" s="18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57" t="s">
        <v>207</v>
      </c>
      <c r="B26" s="257"/>
      <c r="C26" s="258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9"/>
      <c r="B27" s="260"/>
      <c r="C27" s="261"/>
      <c r="D27" s="260"/>
      <c r="E27" s="260"/>
      <c r="F27" s="260"/>
      <c r="G27" s="26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208</v>
      </c>
    </row>
    <row r="28" spans="1:60" x14ac:dyDescent="0.2">
      <c r="A28" s="263"/>
      <c r="B28" s="264"/>
      <c r="C28" s="265"/>
      <c r="D28" s="264"/>
      <c r="E28" s="264"/>
      <c r="F28" s="264"/>
      <c r="G28" s="26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63"/>
      <c r="B29" s="264"/>
      <c r="C29" s="265"/>
      <c r="D29" s="264"/>
      <c r="E29" s="264"/>
      <c r="F29" s="264"/>
      <c r="G29" s="26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3"/>
      <c r="B30" s="264"/>
      <c r="C30" s="265"/>
      <c r="D30" s="264"/>
      <c r="E30" s="264"/>
      <c r="F30" s="264"/>
      <c r="G30" s="26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7"/>
      <c r="B31" s="268"/>
      <c r="C31" s="269"/>
      <c r="D31" s="268"/>
      <c r="E31" s="268"/>
      <c r="F31" s="268"/>
      <c r="G31" s="27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">
      <c r="C33" s="191"/>
      <c r="D33" s="10"/>
      <c r="AG33" t="s">
        <v>209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14" activePane="bottomLeft" state="frozen"/>
      <selection pane="bottomLeft" activeCell="E329" sqref="E32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153</v>
      </c>
    </row>
    <row r="2" spans="1:60" ht="24.95" customHeight="1" x14ac:dyDescent="0.2">
      <c r="A2" s="141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154</v>
      </c>
    </row>
    <row r="3" spans="1:60" ht="24.95" customHeight="1" x14ac:dyDescent="0.2">
      <c r="A3" s="141" t="s">
        <v>9</v>
      </c>
      <c r="B3" s="49" t="s">
        <v>54</v>
      </c>
      <c r="C3" s="251" t="s">
        <v>55</v>
      </c>
      <c r="D3" s="252"/>
      <c r="E3" s="252"/>
      <c r="F3" s="252"/>
      <c r="G3" s="253"/>
      <c r="AC3" s="123" t="s">
        <v>154</v>
      </c>
      <c r="AG3" t="s">
        <v>155</v>
      </c>
    </row>
    <row r="4" spans="1:60" ht="24.95" customHeight="1" x14ac:dyDescent="0.2">
      <c r="A4" s="142" t="s">
        <v>10</v>
      </c>
      <c r="B4" s="143" t="s">
        <v>56</v>
      </c>
      <c r="C4" s="254" t="s">
        <v>55</v>
      </c>
      <c r="D4" s="255"/>
      <c r="E4" s="255"/>
      <c r="F4" s="255"/>
      <c r="G4" s="256"/>
      <c r="AG4" t="s">
        <v>156</v>
      </c>
    </row>
    <row r="5" spans="1:60" x14ac:dyDescent="0.2">
      <c r="D5" s="10"/>
    </row>
    <row r="6" spans="1:60" ht="38.25" x14ac:dyDescent="0.2">
      <c r="A6" s="145" t="s">
        <v>157</v>
      </c>
      <c r="B6" s="147" t="s">
        <v>158</v>
      </c>
      <c r="C6" s="147" t="s">
        <v>159</v>
      </c>
      <c r="D6" s="146" t="s">
        <v>160</v>
      </c>
      <c r="E6" s="145" t="s">
        <v>161</v>
      </c>
      <c r="F6" s="144" t="s">
        <v>162</v>
      </c>
      <c r="G6" s="145" t="s">
        <v>31</v>
      </c>
      <c r="H6" s="148" t="s">
        <v>32</v>
      </c>
      <c r="I6" s="148" t="s">
        <v>163</v>
      </c>
      <c r="J6" s="148" t="s">
        <v>33</v>
      </c>
      <c r="K6" s="148" t="s">
        <v>164</v>
      </c>
      <c r="L6" s="148" t="s">
        <v>165</v>
      </c>
      <c r="M6" s="148" t="s">
        <v>166</v>
      </c>
      <c r="N6" s="148" t="s">
        <v>167</v>
      </c>
      <c r="O6" s="148" t="s">
        <v>168</v>
      </c>
      <c r="P6" s="148" t="s">
        <v>169</v>
      </c>
      <c r="Q6" s="148" t="s">
        <v>170</v>
      </c>
      <c r="R6" s="148" t="s">
        <v>171</v>
      </c>
      <c r="S6" s="148" t="s">
        <v>172</v>
      </c>
      <c r="T6" s="148" t="s">
        <v>173</v>
      </c>
      <c r="U6" s="148" t="s">
        <v>174</v>
      </c>
      <c r="V6" s="148" t="s">
        <v>175</v>
      </c>
      <c r="W6" s="148" t="s">
        <v>176</v>
      </c>
      <c r="X6" s="148" t="s">
        <v>177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178</v>
      </c>
      <c r="B8" s="167" t="s">
        <v>74</v>
      </c>
      <c r="C8" s="185" t="s">
        <v>75</v>
      </c>
      <c r="D8" s="168"/>
      <c r="E8" s="169"/>
      <c r="F8" s="170"/>
      <c r="G8" s="171">
        <f>SUMIF(AG9:AG44,"&lt;&gt;NOR",G9:G44)</f>
        <v>0</v>
      </c>
      <c r="H8" s="165"/>
      <c r="I8" s="165">
        <f>SUM(I9:I44)</f>
        <v>0</v>
      </c>
      <c r="J8" s="165"/>
      <c r="K8" s="165">
        <f>SUM(K9:K44)</f>
        <v>0</v>
      </c>
      <c r="L8" s="165"/>
      <c r="M8" s="165">
        <f>SUM(M9:M44)</f>
        <v>0</v>
      </c>
      <c r="N8" s="164"/>
      <c r="O8" s="164">
        <f>SUM(O9:O44)</f>
        <v>177.32999999999998</v>
      </c>
      <c r="P8" s="164"/>
      <c r="Q8" s="164">
        <f>SUM(Q9:Q44)</f>
        <v>0</v>
      </c>
      <c r="R8" s="165"/>
      <c r="S8" s="165"/>
      <c r="T8" s="165"/>
      <c r="U8" s="165"/>
      <c r="V8" s="165">
        <f>SUM(V9:V44)</f>
        <v>163.36000000000001</v>
      </c>
      <c r="W8" s="165"/>
      <c r="X8" s="165"/>
      <c r="AG8" t="s">
        <v>179</v>
      </c>
    </row>
    <row r="9" spans="1:60" outlineLevel="1" x14ac:dyDescent="0.2">
      <c r="A9" s="173">
        <v>1</v>
      </c>
      <c r="B9" s="174" t="s">
        <v>210</v>
      </c>
      <c r="C9" s="186" t="s">
        <v>211</v>
      </c>
      <c r="D9" s="175" t="s">
        <v>190</v>
      </c>
      <c r="E9" s="176">
        <v>59.25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183</v>
      </c>
      <c r="T9" s="160" t="s">
        <v>183</v>
      </c>
      <c r="U9" s="160">
        <v>0.36799999999999999</v>
      </c>
      <c r="V9" s="160">
        <f>ROUND(E9*U9,2)</f>
        <v>21.8</v>
      </c>
      <c r="W9" s="160"/>
      <c r="X9" s="160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7" t="s">
        <v>212</v>
      </c>
      <c r="D10" s="162"/>
      <c r="E10" s="163">
        <v>59.25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187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3">
        <v>2</v>
      </c>
      <c r="B11" s="174" t="s">
        <v>213</v>
      </c>
      <c r="C11" s="186" t="s">
        <v>214</v>
      </c>
      <c r="D11" s="175" t="s">
        <v>190</v>
      </c>
      <c r="E11" s="176">
        <v>59.25</v>
      </c>
      <c r="F11" s="177"/>
      <c r="G11" s="17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60"/>
      <c r="S11" s="160" t="s">
        <v>183</v>
      </c>
      <c r="T11" s="160" t="s">
        <v>183</v>
      </c>
      <c r="U11" s="160">
        <v>5.8000000000000003E-2</v>
      </c>
      <c r="V11" s="160">
        <f>ROUND(E11*U11,2)</f>
        <v>3.44</v>
      </c>
      <c r="W11" s="160"/>
      <c r="X11" s="160" t="s">
        <v>184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185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7" t="s">
        <v>215</v>
      </c>
      <c r="D12" s="162"/>
      <c r="E12" s="163">
        <v>59.25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187</v>
      </c>
      <c r="AH12" s="149">
        <v>5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3">
        <v>3</v>
      </c>
      <c r="B13" s="174" t="s">
        <v>216</v>
      </c>
      <c r="C13" s="186" t="s">
        <v>217</v>
      </c>
      <c r="D13" s="175" t="s">
        <v>190</v>
      </c>
      <c r="E13" s="176">
        <v>35.234000000000002</v>
      </c>
      <c r="F13" s="177"/>
      <c r="G13" s="178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183</v>
      </c>
      <c r="T13" s="160" t="s">
        <v>183</v>
      </c>
      <c r="U13" s="160">
        <v>0.23</v>
      </c>
      <c r="V13" s="160">
        <f>ROUND(E13*U13,2)</f>
        <v>8.1</v>
      </c>
      <c r="W13" s="160"/>
      <c r="X13" s="160" t="s">
        <v>184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185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7" t="s">
        <v>218</v>
      </c>
      <c r="D14" s="162"/>
      <c r="E14" s="163">
        <v>22.49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187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3.75" outlineLevel="1" x14ac:dyDescent="0.2">
      <c r="A15" s="156"/>
      <c r="B15" s="157"/>
      <c r="C15" s="187" t="s">
        <v>219</v>
      </c>
      <c r="D15" s="162"/>
      <c r="E15" s="163">
        <v>12.744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187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3">
        <v>4</v>
      </c>
      <c r="B16" s="174" t="s">
        <v>220</v>
      </c>
      <c r="C16" s="186" t="s">
        <v>221</v>
      </c>
      <c r="D16" s="175" t="s">
        <v>190</v>
      </c>
      <c r="E16" s="176">
        <v>35.234000000000002</v>
      </c>
      <c r="F16" s="177"/>
      <c r="G16" s="178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183</v>
      </c>
      <c r="T16" s="160" t="s">
        <v>183</v>
      </c>
      <c r="U16" s="160">
        <v>0.38979999999999998</v>
      </c>
      <c r="V16" s="160">
        <f>ROUND(E16*U16,2)</f>
        <v>13.73</v>
      </c>
      <c r="W16" s="160"/>
      <c r="X16" s="160" t="s">
        <v>184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185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7" t="s">
        <v>222</v>
      </c>
      <c r="D17" s="162"/>
      <c r="E17" s="163">
        <v>35.234000000000002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187</v>
      </c>
      <c r="AH17" s="149">
        <v>5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3">
        <v>5</v>
      </c>
      <c r="B18" s="174" t="s">
        <v>223</v>
      </c>
      <c r="C18" s="186" t="s">
        <v>224</v>
      </c>
      <c r="D18" s="175" t="s">
        <v>190</v>
      </c>
      <c r="E18" s="176">
        <v>1.8</v>
      </c>
      <c r="F18" s="177"/>
      <c r="G18" s="178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60"/>
      <c r="S18" s="160" t="s">
        <v>183</v>
      </c>
      <c r="T18" s="160" t="s">
        <v>183</v>
      </c>
      <c r="U18" s="160">
        <v>3.5329999999999999</v>
      </c>
      <c r="V18" s="160">
        <f>ROUND(E18*U18,2)</f>
        <v>6.36</v>
      </c>
      <c r="W18" s="160"/>
      <c r="X18" s="160" t="s">
        <v>184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185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7" t="s">
        <v>225</v>
      </c>
      <c r="D19" s="162"/>
      <c r="E19" s="163">
        <v>1.8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187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3">
        <v>6</v>
      </c>
      <c r="B20" s="174" t="s">
        <v>226</v>
      </c>
      <c r="C20" s="186" t="s">
        <v>227</v>
      </c>
      <c r="D20" s="175" t="s">
        <v>190</v>
      </c>
      <c r="E20" s="176">
        <v>96.284000000000006</v>
      </c>
      <c r="F20" s="177"/>
      <c r="G20" s="178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60"/>
      <c r="S20" s="160" t="s">
        <v>183</v>
      </c>
      <c r="T20" s="160" t="s">
        <v>183</v>
      </c>
      <c r="U20" s="160">
        <v>1.0999999999999999E-2</v>
      </c>
      <c r="V20" s="160">
        <f>ROUND(E20*U20,2)</f>
        <v>1.06</v>
      </c>
      <c r="W20" s="160"/>
      <c r="X20" s="160" t="s">
        <v>184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185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215</v>
      </c>
      <c r="D21" s="162"/>
      <c r="E21" s="163">
        <v>59.25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187</v>
      </c>
      <c r="AH21" s="149">
        <v>5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7" t="s">
        <v>222</v>
      </c>
      <c r="D22" s="162"/>
      <c r="E22" s="163">
        <v>35.234000000000002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187</v>
      </c>
      <c r="AH22" s="149">
        <v>5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7" t="s">
        <v>228</v>
      </c>
      <c r="D23" s="162"/>
      <c r="E23" s="163">
        <v>1.8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187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3">
        <v>7</v>
      </c>
      <c r="B24" s="174" t="s">
        <v>229</v>
      </c>
      <c r="C24" s="186" t="s">
        <v>230</v>
      </c>
      <c r="D24" s="175" t="s">
        <v>190</v>
      </c>
      <c r="E24" s="176">
        <v>1925.68</v>
      </c>
      <c r="F24" s="177"/>
      <c r="G24" s="178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60"/>
      <c r="S24" s="160" t="s">
        <v>183</v>
      </c>
      <c r="T24" s="160" t="s">
        <v>183</v>
      </c>
      <c r="U24" s="160">
        <v>0</v>
      </c>
      <c r="V24" s="160">
        <f>ROUND(E24*U24,2)</f>
        <v>0</v>
      </c>
      <c r="W24" s="160"/>
      <c r="X24" s="160" t="s">
        <v>184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185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7" t="s">
        <v>231</v>
      </c>
      <c r="D25" s="162"/>
      <c r="E25" s="163">
        <v>1925.68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187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3">
        <v>8</v>
      </c>
      <c r="B26" s="174" t="s">
        <v>232</v>
      </c>
      <c r="C26" s="186" t="s">
        <v>233</v>
      </c>
      <c r="D26" s="175" t="s">
        <v>190</v>
      </c>
      <c r="E26" s="176">
        <v>96.284000000000006</v>
      </c>
      <c r="F26" s="177"/>
      <c r="G26" s="178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60"/>
      <c r="S26" s="160" t="s">
        <v>183</v>
      </c>
      <c r="T26" s="160" t="s">
        <v>183</v>
      </c>
      <c r="U26" s="160">
        <v>3.1E-2</v>
      </c>
      <c r="V26" s="160">
        <f>ROUND(E26*U26,2)</f>
        <v>2.98</v>
      </c>
      <c r="W26" s="160"/>
      <c r="X26" s="160" t="s">
        <v>184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185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7" t="s">
        <v>234</v>
      </c>
      <c r="D27" s="162"/>
      <c r="E27" s="163">
        <v>96.284000000000006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187</v>
      </c>
      <c r="AH27" s="149">
        <v>5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3">
        <v>9</v>
      </c>
      <c r="B28" s="174" t="s">
        <v>235</v>
      </c>
      <c r="C28" s="186" t="s">
        <v>236</v>
      </c>
      <c r="D28" s="175" t="s">
        <v>190</v>
      </c>
      <c r="E28" s="176">
        <v>95.507999999999996</v>
      </c>
      <c r="F28" s="177"/>
      <c r="G28" s="178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60"/>
      <c r="S28" s="160" t="s">
        <v>183</v>
      </c>
      <c r="T28" s="160" t="s">
        <v>183</v>
      </c>
      <c r="U28" s="160">
        <v>0.20200000000000001</v>
      </c>
      <c r="V28" s="160">
        <f>ROUND(E28*U28,2)</f>
        <v>19.29</v>
      </c>
      <c r="W28" s="160"/>
      <c r="X28" s="160" t="s">
        <v>184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185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7" t="s">
        <v>237</v>
      </c>
      <c r="D29" s="162"/>
      <c r="E29" s="163">
        <v>91.872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187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187" t="s">
        <v>238</v>
      </c>
      <c r="D30" s="162"/>
      <c r="E30" s="163">
        <v>3.6360000000000001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187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3">
        <v>10</v>
      </c>
      <c r="B31" s="174" t="s">
        <v>239</v>
      </c>
      <c r="C31" s="186" t="s">
        <v>240</v>
      </c>
      <c r="D31" s="175" t="s">
        <v>190</v>
      </c>
      <c r="E31" s="176">
        <v>7.9649999999999999</v>
      </c>
      <c r="F31" s="177"/>
      <c r="G31" s="178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60"/>
      <c r="S31" s="160" t="s">
        <v>183</v>
      </c>
      <c r="T31" s="160" t="s">
        <v>183</v>
      </c>
      <c r="U31" s="160">
        <v>1.1499999999999999</v>
      </c>
      <c r="V31" s="160">
        <f>ROUND(E31*U31,2)</f>
        <v>9.16</v>
      </c>
      <c r="W31" s="160"/>
      <c r="X31" s="160" t="s">
        <v>184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185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33.75" outlineLevel="1" x14ac:dyDescent="0.2">
      <c r="A32" s="156"/>
      <c r="B32" s="157"/>
      <c r="C32" s="187" t="s">
        <v>241</v>
      </c>
      <c r="D32" s="162"/>
      <c r="E32" s="163">
        <v>7.9649999999999999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187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3">
        <v>11</v>
      </c>
      <c r="B33" s="174" t="s">
        <v>242</v>
      </c>
      <c r="C33" s="186" t="s">
        <v>243</v>
      </c>
      <c r="D33" s="175" t="s">
        <v>190</v>
      </c>
      <c r="E33" s="176">
        <v>3.1859999999999999</v>
      </c>
      <c r="F33" s="177"/>
      <c r="G33" s="178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1.7</v>
      </c>
      <c r="O33" s="159">
        <f>ROUND(E33*N33,2)</f>
        <v>5.42</v>
      </c>
      <c r="P33" s="159">
        <v>0</v>
      </c>
      <c r="Q33" s="159">
        <f>ROUND(E33*P33,2)</f>
        <v>0</v>
      </c>
      <c r="R33" s="160"/>
      <c r="S33" s="160" t="s">
        <v>183</v>
      </c>
      <c r="T33" s="160" t="s">
        <v>183</v>
      </c>
      <c r="U33" s="160">
        <v>1.587</v>
      </c>
      <c r="V33" s="160">
        <f>ROUND(E33*U33,2)</f>
        <v>5.0599999999999996</v>
      </c>
      <c r="W33" s="160"/>
      <c r="X33" s="160" t="s">
        <v>184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185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33.75" outlineLevel="1" x14ac:dyDescent="0.2">
      <c r="A34" s="156"/>
      <c r="B34" s="157"/>
      <c r="C34" s="187" t="s">
        <v>244</v>
      </c>
      <c r="D34" s="162"/>
      <c r="E34" s="163">
        <v>3.1859999999999999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187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3">
        <v>12</v>
      </c>
      <c r="B35" s="174" t="s">
        <v>245</v>
      </c>
      <c r="C35" s="186" t="s">
        <v>246</v>
      </c>
      <c r="D35" s="175" t="s">
        <v>182</v>
      </c>
      <c r="E35" s="176">
        <v>363.05</v>
      </c>
      <c r="F35" s="177"/>
      <c r="G35" s="178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60"/>
      <c r="S35" s="160" t="s">
        <v>183</v>
      </c>
      <c r="T35" s="160" t="s">
        <v>183</v>
      </c>
      <c r="U35" s="160">
        <v>9.6000000000000002E-2</v>
      </c>
      <c r="V35" s="160">
        <f>ROUND(E35*U35,2)</f>
        <v>34.85</v>
      </c>
      <c r="W35" s="160"/>
      <c r="X35" s="160" t="s">
        <v>184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185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7" t="s">
        <v>247</v>
      </c>
      <c r="D36" s="162"/>
      <c r="E36" s="163">
        <v>197.5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187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248</v>
      </c>
      <c r="D37" s="162"/>
      <c r="E37" s="163">
        <v>165.55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187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3">
        <v>13</v>
      </c>
      <c r="B38" s="174" t="s">
        <v>249</v>
      </c>
      <c r="C38" s="186" t="s">
        <v>250</v>
      </c>
      <c r="D38" s="175" t="s">
        <v>182</v>
      </c>
      <c r="E38" s="176">
        <v>417</v>
      </c>
      <c r="F38" s="177"/>
      <c r="G38" s="178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0</v>
      </c>
      <c r="N38" s="159">
        <v>0</v>
      </c>
      <c r="O38" s="159">
        <f>ROUND(E38*N38,2)</f>
        <v>0</v>
      </c>
      <c r="P38" s="159">
        <v>0</v>
      </c>
      <c r="Q38" s="159">
        <f>ROUND(E38*P38,2)</f>
        <v>0</v>
      </c>
      <c r="R38" s="160"/>
      <c r="S38" s="160" t="s">
        <v>183</v>
      </c>
      <c r="T38" s="160" t="s">
        <v>183</v>
      </c>
      <c r="U38" s="160">
        <v>0.09</v>
      </c>
      <c r="V38" s="160">
        <f>ROUND(E38*U38,2)</f>
        <v>37.53</v>
      </c>
      <c r="W38" s="160"/>
      <c r="X38" s="160" t="s">
        <v>184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185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56"/>
      <c r="B39" s="157"/>
      <c r="C39" s="187" t="s">
        <v>251</v>
      </c>
      <c r="D39" s="162"/>
      <c r="E39" s="163">
        <v>417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187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3">
        <v>14</v>
      </c>
      <c r="B40" s="174" t="s">
        <v>252</v>
      </c>
      <c r="C40" s="186" t="s">
        <v>253</v>
      </c>
      <c r="D40" s="175" t="s">
        <v>190</v>
      </c>
      <c r="E40" s="176">
        <v>96.284000000000006</v>
      </c>
      <c r="F40" s="177"/>
      <c r="G40" s="178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60"/>
      <c r="S40" s="160" t="s">
        <v>183</v>
      </c>
      <c r="T40" s="160" t="s">
        <v>183</v>
      </c>
      <c r="U40" s="160">
        <v>0</v>
      </c>
      <c r="V40" s="160">
        <f>ROUND(E40*U40,2)</f>
        <v>0</v>
      </c>
      <c r="W40" s="160"/>
      <c r="X40" s="160" t="s">
        <v>184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185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7" t="s">
        <v>234</v>
      </c>
      <c r="D41" s="162"/>
      <c r="E41" s="163">
        <v>96.284000000000006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187</v>
      </c>
      <c r="AH41" s="149">
        <v>5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3">
        <v>15</v>
      </c>
      <c r="B42" s="174" t="s">
        <v>254</v>
      </c>
      <c r="C42" s="186" t="s">
        <v>255</v>
      </c>
      <c r="D42" s="175" t="s">
        <v>198</v>
      </c>
      <c r="E42" s="176">
        <v>171.9144</v>
      </c>
      <c r="F42" s="177"/>
      <c r="G42" s="178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1</v>
      </c>
      <c r="O42" s="159">
        <f>ROUND(E42*N42,2)</f>
        <v>171.91</v>
      </c>
      <c r="P42" s="159">
        <v>0</v>
      </c>
      <c r="Q42" s="159">
        <f>ROUND(E42*P42,2)</f>
        <v>0</v>
      </c>
      <c r="R42" s="160" t="s">
        <v>256</v>
      </c>
      <c r="S42" s="160" t="s">
        <v>183</v>
      </c>
      <c r="T42" s="160" t="s">
        <v>183</v>
      </c>
      <c r="U42" s="160">
        <v>0</v>
      </c>
      <c r="V42" s="160">
        <f>ROUND(E42*U42,2)</f>
        <v>0</v>
      </c>
      <c r="W42" s="160"/>
      <c r="X42" s="160" t="s">
        <v>257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258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259</v>
      </c>
      <c r="D43" s="162"/>
      <c r="E43" s="163">
        <v>165.36959999999999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187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56"/>
      <c r="B44" s="157"/>
      <c r="C44" s="187" t="s">
        <v>260</v>
      </c>
      <c r="D44" s="162"/>
      <c r="E44" s="163">
        <v>6.5448000000000004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187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6" t="s">
        <v>178</v>
      </c>
      <c r="B45" s="167" t="s">
        <v>76</v>
      </c>
      <c r="C45" s="185" t="s">
        <v>77</v>
      </c>
      <c r="D45" s="168"/>
      <c r="E45" s="169"/>
      <c r="F45" s="170"/>
      <c r="G45" s="171">
        <f>SUMIF(AG46:AG66,"&lt;&gt;NOR",G46:G66)</f>
        <v>0</v>
      </c>
      <c r="H45" s="165"/>
      <c r="I45" s="165">
        <f>SUM(I46:I66)</f>
        <v>0</v>
      </c>
      <c r="J45" s="165"/>
      <c r="K45" s="165">
        <f>SUM(K46:K66)</f>
        <v>0</v>
      </c>
      <c r="L45" s="165"/>
      <c r="M45" s="165">
        <f>SUM(M46:M66)</f>
        <v>0</v>
      </c>
      <c r="N45" s="164"/>
      <c r="O45" s="164">
        <f>SUM(O46:O66)</f>
        <v>117.63999999999999</v>
      </c>
      <c r="P45" s="164"/>
      <c r="Q45" s="164">
        <f>SUM(Q46:Q66)</f>
        <v>0</v>
      </c>
      <c r="R45" s="165"/>
      <c r="S45" s="165"/>
      <c r="T45" s="165"/>
      <c r="U45" s="165"/>
      <c r="V45" s="165">
        <f>SUM(V46:V66)</f>
        <v>130.08000000000001</v>
      </c>
      <c r="W45" s="165"/>
      <c r="X45" s="165"/>
      <c r="AG45" t="s">
        <v>179</v>
      </c>
    </row>
    <row r="46" spans="1:60" outlineLevel="1" x14ac:dyDescent="0.2">
      <c r="A46" s="173">
        <v>16</v>
      </c>
      <c r="B46" s="174" t="s">
        <v>261</v>
      </c>
      <c r="C46" s="186" t="s">
        <v>262</v>
      </c>
      <c r="D46" s="175" t="s">
        <v>190</v>
      </c>
      <c r="E46" s="176">
        <v>3.46</v>
      </c>
      <c r="F46" s="177"/>
      <c r="G46" s="178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0</v>
      </c>
      <c r="N46" s="159">
        <v>2.16</v>
      </c>
      <c r="O46" s="159">
        <f>ROUND(E46*N46,2)</f>
        <v>7.47</v>
      </c>
      <c r="P46" s="159">
        <v>0</v>
      </c>
      <c r="Q46" s="159">
        <f>ROUND(E46*P46,2)</f>
        <v>0</v>
      </c>
      <c r="R46" s="160"/>
      <c r="S46" s="160" t="s">
        <v>183</v>
      </c>
      <c r="T46" s="160" t="s">
        <v>183</v>
      </c>
      <c r="U46" s="160">
        <v>1.085</v>
      </c>
      <c r="V46" s="160">
        <f>ROUND(E46*U46,2)</f>
        <v>3.75</v>
      </c>
      <c r="W46" s="160"/>
      <c r="X46" s="160" t="s">
        <v>184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185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263</v>
      </c>
      <c r="D47" s="162"/>
      <c r="E47" s="163">
        <v>3.46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187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3">
        <v>17</v>
      </c>
      <c r="B48" s="174" t="s">
        <v>264</v>
      </c>
      <c r="C48" s="186" t="s">
        <v>265</v>
      </c>
      <c r="D48" s="175" t="s">
        <v>182</v>
      </c>
      <c r="E48" s="176">
        <v>9.51</v>
      </c>
      <c r="F48" s="177"/>
      <c r="G48" s="178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3.6400000000000002E-2</v>
      </c>
      <c r="O48" s="159">
        <f>ROUND(E48*N48,2)</f>
        <v>0.35</v>
      </c>
      <c r="P48" s="159">
        <v>0</v>
      </c>
      <c r="Q48" s="159">
        <f>ROUND(E48*P48,2)</f>
        <v>0</v>
      </c>
      <c r="R48" s="160"/>
      <c r="S48" s="160" t="s">
        <v>183</v>
      </c>
      <c r="T48" s="160" t="s">
        <v>183</v>
      </c>
      <c r="U48" s="160">
        <v>0.52700000000000002</v>
      </c>
      <c r="V48" s="160">
        <f>ROUND(E48*U48,2)</f>
        <v>5.01</v>
      </c>
      <c r="W48" s="160"/>
      <c r="X48" s="160" t="s">
        <v>184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185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7" t="s">
        <v>266</v>
      </c>
      <c r="D49" s="162"/>
      <c r="E49" s="163">
        <v>9.51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187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3">
        <v>18</v>
      </c>
      <c r="B50" s="174" t="s">
        <v>267</v>
      </c>
      <c r="C50" s="186" t="s">
        <v>268</v>
      </c>
      <c r="D50" s="175" t="s">
        <v>182</v>
      </c>
      <c r="E50" s="176">
        <v>9.51</v>
      </c>
      <c r="F50" s="177"/>
      <c r="G50" s="178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60"/>
      <c r="S50" s="160" t="s">
        <v>183</v>
      </c>
      <c r="T50" s="160" t="s">
        <v>183</v>
      </c>
      <c r="U50" s="160">
        <v>0.32</v>
      </c>
      <c r="V50" s="160">
        <f>ROUND(E50*U50,2)</f>
        <v>3.04</v>
      </c>
      <c r="W50" s="160"/>
      <c r="X50" s="160" t="s">
        <v>184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185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269</v>
      </c>
      <c r="D51" s="162"/>
      <c r="E51" s="163">
        <v>9.51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187</v>
      </c>
      <c r="AH51" s="149">
        <v>5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3">
        <v>19</v>
      </c>
      <c r="B52" s="174" t="s">
        <v>270</v>
      </c>
      <c r="C52" s="186" t="s">
        <v>271</v>
      </c>
      <c r="D52" s="175" t="s">
        <v>190</v>
      </c>
      <c r="E52" s="176">
        <v>39.79</v>
      </c>
      <c r="F52" s="177"/>
      <c r="G52" s="178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0</v>
      </c>
      <c r="N52" s="159">
        <v>2.5249999999999999</v>
      </c>
      <c r="O52" s="159">
        <f>ROUND(E52*N52,2)</f>
        <v>100.47</v>
      </c>
      <c r="P52" s="159">
        <v>0</v>
      </c>
      <c r="Q52" s="159">
        <f>ROUND(E52*P52,2)</f>
        <v>0</v>
      </c>
      <c r="R52" s="160"/>
      <c r="S52" s="160" t="s">
        <v>183</v>
      </c>
      <c r="T52" s="160" t="s">
        <v>183</v>
      </c>
      <c r="U52" s="160">
        <v>0.47699999999999998</v>
      </c>
      <c r="V52" s="160">
        <f>ROUND(E52*U52,2)</f>
        <v>18.98</v>
      </c>
      <c r="W52" s="160"/>
      <c r="X52" s="160" t="s">
        <v>184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185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7" t="s">
        <v>272</v>
      </c>
      <c r="D53" s="162"/>
      <c r="E53" s="163">
        <v>39.79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187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3">
        <v>20</v>
      </c>
      <c r="B54" s="174" t="s">
        <v>273</v>
      </c>
      <c r="C54" s="186" t="s">
        <v>274</v>
      </c>
      <c r="D54" s="175" t="s">
        <v>182</v>
      </c>
      <c r="E54" s="176">
        <v>62.7</v>
      </c>
      <c r="F54" s="177"/>
      <c r="G54" s="178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59">
        <v>3.916E-2</v>
      </c>
      <c r="O54" s="159">
        <f>ROUND(E54*N54,2)</f>
        <v>2.46</v>
      </c>
      <c r="P54" s="159">
        <v>0</v>
      </c>
      <c r="Q54" s="159">
        <f>ROUND(E54*P54,2)</f>
        <v>0</v>
      </c>
      <c r="R54" s="160"/>
      <c r="S54" s="160" t="s">
        <v>183</v>
      </c>
      <c r="T54" s="160" t="s">
        <v>183</v>
      </c>
      <c r="U54" s="160">
        <v>1.05</v>
      </c>
      <c r="V54" s="160">
        <f>ROUND(E54*U54,2)</f>
        <v>65.84</v>
      </c>
      <c r="W54" s="160"/>
      <c r="X54" s="160" t="s">
        <v>184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185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7" t="s">
        <v>275</v>
      </c>
      <c r="D55" s="162"/>
      <c r="E55" s="163">
        <v>43.68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187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7" t="s">
        <v>276</v>
      </c>
      <c r="D56" s="162"/>
      <c r="E56" s="163">
        <v>19.02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187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3">
        <v>21</v>
      </c>
      <c r="B57" s="174" t="s">
        <v>277</v>
      </c>
      <c r="C57" s="186" t="s">
        <v>278</v>
      </c>
      <c r="D57" s="175" t="s">
        <v>182</v>
      </c>
      <c r="E57" s="176">
        <v>62.7</v>
      </c>
      <c r="F57" s="177"/>
      <c r="G57" s="178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60"/>
      <c r="S57" s="160" t="s">
        <v>183</v>
      </c>
      <c r="T57" s="160" t="s">
        <v>183</v>
      </c>
      <c r="U57" s="160">
        <v>0.32</v>
      </c>
      <c r="V57" s="160">
        <f>ROUND(E57*U57,2)</f>
        <v>20.059999999999999</v>
      </c>
      <c r="W57" s="160"/>
      <c r="X57" s="160" t="s">
        <v>184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185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7" t="s">
        <v>279</v>
      </c>
      <c r="D58" s="162"/>
      <c r="E58" s="163">
        <v>62.7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187</v>
      </c>
      <c r="AH58" s="149">
        <v>5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3">
        <v>22</v>
      </c>
      <c r="B59" s="174" t="s">
        <v>280</v>
      </c>
      <c r="C59" s="186" t="s">
        <v>281</v>
      </c>
      <c r="D59" s="175" t="s">
        <v>282</v>
      </c>
      <c r="E59" s="176">
        <v>3</v>
      </c>
      <c r="F59" s="177"/>
      <c r="G59" s="178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59">
        <v>2.4199999999999998E-3</v>
      </c>
      <c r="O59" s="159">
        <f>ROUND(E59*N59,2)</f>
        <v>0.01</v>
      </c>
      <c r="P59" s="159">
        <v>0</v>
      </c>
      <c r="Q59" s="159">
        <f>ROUND(E59*P59,2)</f>
        <v>0</v>
      </c>
      <c r="R59" s="160"/>
      <c r="S59" s="160" t="s">
        <v>183</v>
      </c>
      <c r="T59" s="160" t="s">
        <v>183</v>
      </c>
      <c r="U59" s="160">
        <v>0.4</v>
      </c>
      <c r="V59" s="160">
        <f>ROUND(E59*U59,2)</f>
        <v>1.2</v>
      </c>
      <c r="W59" s="160"/>
      <c r="X59" s="160" t="s">
        <v>184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185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7" t="s">
        <v>283</v>
      </c>
      <c r="D60" s="162"/>
      <c r="E60" s="163">
        <v>3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187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3">
        <v>23</v>
      </c>
      <c r="B61" s="174" t="s">
        <v>284</v>
      </c>
      <c r="C61" s="186" t="s">
        <v>285</v>
      </c>
      <c r="D61" s="175" t="s">
        <v>190</v>
      </c>
      <c r="E61" s="176">
        <v>2.6</v>
      </c>
      <c r="F61" s="177"/>
      <c r="G61" s="178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2.5249999999999999</v>
      </c>
      <c r="O61" s="159">
        <f>ROUND(E61*N61,2)</f>
        <v>6.57</v>
      </c>
      <c r="P61" s="159">
        <v>0</v>
      </c>
      <c r="Q61" s="159">
        <f>ROUND(E61*P61,2)</f>
        <v>0</v>
      </c>
      <c r="R61" s="160"/>
      <c r="S61" s="160" t="s">
        <v>183</v>
      </c>
      <c r="T61" s="160" t="s">
        <v>183</v>
      </c>
      <c r="U61" s="160">
        <v>0.47699999999999998</v>
      </c>
      <c r="V61" s="160">
        <f>ROUND(E61*U61,2)</f>
        <v>1.24</v>
      </c>
      <c r="W61" s="160"/>
      <c r="X61" s="160" t="s">
        <v>184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185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7" t="s">
        <v>286</v>
      </c>
      <c r="D62" s="162"/>
      <c r="E62" s="163">
        <v>2.6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187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3">
        <v>24</v>
      </c>
      <c r="B63" s="174" t="s">
        <v>287</v>
      </c>
      <c r="C63" s="186" t="s">
        <v>288</v>
      </c>
      <c r="D63" s="175" t="s">
        <v>182</v>
      </c>
      <c r="E63" s="176">
        <v>8</v>
      </c>
      <c r="F63" s="177"/>
      <c r="G63" s="178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59">
        <v>3.9199999999999999E-2</v>
      </c>
      <c r="O63" s="159">
        <f>ROUND(E63*N63,2)</f>
        <v>0.31</v>
      </c>
      <c r="P63" s="159">
        <v>0</v>
      </c>
      <c r="Q63" s="159">
        <f>ROUND(E63*P63,2)</f>
        <v>0</v>
      </c>
      <c r="R63" s="160"/>
      <c r="S63" s="160" t="s">
        <v>183</v>
      </c>
      <c r="T63" s="160" t="s">
        <v>183</v>
      </c>
      <c r="U63" s="160">
        <v>1.05</v>
      </c>
      <c r="V63" s="160">
        <f>ROUND(E63*U63,2)</f>
        <v>8.4</v>
      </c>
      <c r="W63" s="160"/>
      <c r="X63" s="160" t="s">
        <v>184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185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7" t="s">
        <v>289</v>
      </c>
      <c r="D64" s="162"/>
      <c r="E64" s="163">
        <v>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187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3">
        <v>25</v>
      </c>
      <c r="B65" s="174" t="s">
        <v>290</v>
      </c>
      <c r="C65" s="186" t="s">
        <v>291</v>
      </c>
      <c r="D65" s="175" t="s">
        <v>182</v>
      </c>
      <c r="E65" s="176">
        <v>8</v>
      </c>
      <c r="F65" s="177"/>
      <c r="G65" s="178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0</v>
      </c>
      <c r="O65" s="159">
        <f>ROUND(E65*N65,2)</f>
        <v>0</v>
      </c>
      <c r="P65" s="159">
        <v>0</v>
      </c>
      <c r="Q65" s="159">
        <f>ROUND(E65*P65,2)</f>
        <v>0</v>
      </c>
      <c r="R65" s="160"/>
      <c r="S65" s="160" t="s">
        <v>183</v>
      </c>
      <c r="T65" s="160" t="s">
        <v>183</v>
      </c>
      <c r="U65" s="160">
        <v>0.32</v>
      </c>
      <c r="V65" s="160">
        <f>ROUND(E65*U65,2)</f>
        <v>2.56</v>
      </c>
      <c r="W65" s="160"/>
      <c r="X65" s="160" t="s">
        <v>184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185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7" t="s">
        <v>292</v>
      </c>
      <c r="D66" s="162"/>
      <c r="E66" s="163">
        <v>8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187</v>
      </c>
      <c r="AH66" s="149">
        <v>5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6" t="s">
        <v>178</v>
      </c>
      <c r="B67" s="167" t="s">
        <v>78</v>
      </c>
      <c r="C67" s="185" t="s">
        <v>79</v>
      </c>
      <c r="D67" s="168"/>
      <c r="E67" s="169"/>
      <c r="F67" s="170"/>
      <c r="G67" s="171">
        <f>SUMIF(AG68:AG94,"&lt;&gt;NOR",G68:G94)</f>
        <v>0</v>
      </c>
      <c r="H67" s="165"/>
      <c r="I67" s="165">
        <f>SUM(I68:I94)</f>
        <v>0</v>
      </c>
      <c r="J67" s="165"/>
      <c r="K67" s="165">
        <f>SUM(K68:K94)</f>
        <v>0</v>
      </c>
      <c r="L67" s="165"/>
      <c r="M67" s="165">
        <f>SUM(M68:M94)</f>
        <v>0</v>
      </c>
      <c r="N67" s="164"/>
      <c r="O67" s="164">
        <f>SUM(O68:O94)</f>
        <v>55.04</v>
      </c>
      <c r="P67" s="164"/>
      <c r="Q67" s="164">
        <f>SUM(Q68:Q94)</f>
        <v>0</v>
      </c>
      <c r="R67" s="165"/>
      <c r="S67" s="165"/>
      <c r="T67" s="165"/>
      <c r="U67" s="165"/>
      <c r="V67" s="165">
        <f>SUM(V68:V94)</f>
        <v>310.06999999999994</v>
      </c>
      <c r="W67" s="165"/>
      <c r="X67" s="165"/>
      <c r="AG67" t="s">
        <v>179</v>
      </c>
    </row>
    <row r="68" spans="1:60" outlineLevel="1" x14ac:dyDescent="0.2">
      <c r="A68" s="173">
        <v>26</v>
      </c>
      <c r="B68" s="174" t="s">
        <v>293</v>
      </c>
      <c r="C68" s="186" t="s">
        <v>294</v>
      </c>
      <c r="D68" s="175" t="s">
        <v>182</v>
      </c>
      <c r="E68" s="176">
        <v>147.68</v>
      </c>
      <c r="F68" s="177"/>
      <c r="G68" s="178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59">
        <v>0.20755999999999999</v>
      </c>
      <c r="O68" s="159">
        <f>ROUND(E68*N68,2)</f>
        <v>30.65</v>
      </c>
      <c r="P68" s="159">
        <v>0</v>
      </c>
      <c r="Q68" s="159">
        <f>ROUND(E68*P68,2)</f>
        <v>0</v>
      </c>
      <c r="R68" s="160"/>
      <c r="S68" s="160" t="s">
        <v>183</v>
      </c>
      <c r="T68" s="160" t="s">
        <v>183</v>
      </c>
      <c r="U68" s="160">
        <v>0.74</v>
      </c>
      <c r="V68" s="160">
        <f>ROUND(E68*U68,2)</f>
        <v>109.28</v>
      </c>
      <c r="W68" s="160"/>
      <c r="X68" s="160" t="s">
        <v>184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185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7" t="s">
        <v>295</v>
      </c>
      <c r="D69" s="162"/>
      <c r="E69" s="163">
        <v>195.25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187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33.75" outlineLevel="1" x14ac:dyDescent="0.2">
      <c r="A70" s="156"/>
      <c r="B70" s="157"/>
      <c r="C70" s="187" t="s">
        <v>296</v>
      </c>
      <c r="D70" s="162"/>
      <c r="E70" s="163">
        <v>-22.355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187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7" t="s">
        <v>297</v>
      </c>
      <c r="D71" s="162"/>
      <c r="E71" s="163">
        <v>-25.215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187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3">
        <v>27</v>
      </c>
      <c r="B72" s="174" t="s">
        <v>298</v>
      </c>
      <c r="C72" s="186" t="s">
        <v>299</v>
      </c>
      <c r="D72" s="175" t="s">
        <v>282</v>
      </c>
      <c r="E72" s="176">
        <v>11</v>
      </c>
      <c r="F72" s="177"/>
      <c r="G72" s="178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21</v>
      </c>
      <c r="M72" s="160">
        <f>G72*(1+L72/100)</f>
        <v>0</v>
      </c>
      <c r="N72" s="159">
        <v>1.5730000000000001E-2</v>
      </c>
      <c r="O72" s="159">
        <f>ROUND(E72*N72,2)</f>
        <v>0.17</v>
      </c>
      <c r="P72" s="159">
        <v>0</v>
      </c>
      <c r="Q72" s="159">
        <f>ROUND(E72*P72,2)</f>
        <v>0</v>
      </c>
      <c r="R72" s="160"/>
      <c r="S72" s="160" t="s">
        <v>183</v>
      </c>
      <c r="T72" s="160" t="s">
        <v>183</v>
      </c>
      <c r="U72" s="160">
        <v>0.23250000000000001</v>
      </c>
      <c r="V72" s="160">
        <f>ROUND(E72*U72,2)</f>
        <v>2.56</v>
      </c>
      <c r="W72" s="160"/>
      <c r="X72" s="160" t="s">
        <v>184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185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7" t="s">
        <v>300</v>
      </c>
      <c r="D73" s="162"/>
      <c r="E73" s="163">
        <v>11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187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3">
        <v>28</v>
      </c>
      <c r="B74" s="174" t="s">
        <v>301</v>
      </c>
      <c r="C74" s="186" t="s">
        <v>302</v>
      </c>
      <c r="D74" s="175" t="s">
        <v>282</v>
      </c>
      <c r="E74" s="176">
        <v>1</v>
      </c>
      <c r="F74" s="177"/>
      <c r="G74" s="178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0</v>
      </c>
      <c r="N74" s="159">
        <v>2.0840000000000001E-2</v>
      </c>
      <c r="O74" s="159">
        <f>ROUND(E74*N74,2)</f>
        <v>0.02</v>
      </c>
      <c r="P74" s="159">
        <v>0</v>
      </c>
      <c r="Q74" s="159">
        <f>ROUND(E74*P74,2)</f>
        <v>0</v>
      </c>
      <c r="R74" s="160"/>
      <c r="S74" s="160" t="s">
        <v>183</v>
      </c>
      <c r="T74" s="160" t="s">
        <v>183</v>
      </c>
      <c r="U74" s="160">
        <v>0.3175</v>
      </c>
      <c r="V74" s="160">
        <f>ROUND(E74*U74,2)</f>
        <v>0.32</v>
      </c>
      <c r="W74" s="160"/>
      <c r="X74" s="160" t="s">
        <v>184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185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7" t="s">
        <v>303</v>
      </c>
      <c r="D75" s="162"/>
      <c r="E75" s="163">
        <v>1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187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3">
        <v>29</v>
      </c>
      <c r="B76" s="174" t="s">
        <v>304</v>
      </c>
      <c r="C76" s="186" t="s">
        <v>305</v>
      </c>
      <c r="D76" s="175" t="s">
        <v>282</v>
      </c>
      <c r="E76" s="176">
        <v>8</v>
      </c>
      <c r="F76" s="177"/>
      <c r="G76" s="178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21</v>
      </c>
      <c r="M76" s="160">
        <f>G76*(1+L76/100)</f>
        <v>0</v>
      </c>
      <c r="N76" s="159">
        <v>3.637E-2</v>
      </c>
      <c r="O76" s="159">
        <f>ROUND(E76*N76,2)</f>
        <v>0.28999999999999998</v>
      </c>
      <c r="P76" s="159">
        <v>0</v>
      </c>
      <c r="Q76" s="159">
        <f>ROUND(E76*P76,2)</f>
        <v>0</v>
      </c>
      <c r="R76" s="160"/>
      <c r="S76" s="160" t="s">
        <v>183</v>
      </c>
      <c r="T76" s="160" t="s">
        <v>183</v>
      </c>
      <c r="U76" s="160">
        <v>0.245</v>
      </c>
      <c r="V76" s="160">
        <f>ROUND(E76*U76,2)</f>
        <v>1.96</v>
      </c>
      <c r="W76" s="160"/>
      <c r="X76" s="160" t="s">
        <v>184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185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7" t="s">
        <v>306</v>
      </c>
      <c r="D77" s="162"/>
      <c r="E77" s="163">
        <v>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187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3">
        <v>30</v>
      </c>
      <c r="B78" s="174" t="s">
        <v>307</v>
      </c>
      <c r="C78" s="186" t="s">
        <v>308</v>
      </c>
      <c r="D78" s="175" t="s">
        <v>282</v>
      </c>
      <c r="E78" s="176">
        <v>36</v>
      </c>
      <c r="F78" s="177"/>
      <c r="G78" s="178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4.555E-2</v>
      </c>
      <c r="O78" s="159">
        <f>ROUND(E78*N78,2)</f>
        <v>1.64</v>
      </c>
      <c r="P78" s="159">
        <v>0</v>
      </c>
      <c r="Q78" s="159">
        <f>ROUND(E78*P78,2)</f>
        <v>0</v>
      </c>
      <c r="R78" s="160"/>
      <c r="S78" s="160" t="s">
        <v>183</v>
      </c>
      <c r="T78" s="160" t="s">
        <v>183</v>
      </c>
      <c r="U78" s="160">
        <v>0.2525</v>
      </c>
      <c r="V78" s="160">
        <f>ROUND(E78*U78,2)</f>
        <v>9.09</v>
      </c>
      <c r="W78" s="160"/>
      <c r="X78" s="160" t="s">
        <v>184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185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7" t="s">
        <v>309</v>
      </c>
      <c r="D79" s="162"/>
      <c r="E79" s="163">
        <v>36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187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3">
        <v>31</v>
      </c>
      <c r="B80" s="174" t="s">
        <v>310</v>
      </c>
      <c r="C80" s="186" t="s">
        <v>311</v>
      </c>
      <c r="D80" s="175" t="s">
        <v>282</v>
      </c>
      <c r="E80" s="176">
        <v>56</v>
      </c>
      <c r="F80" s="177"/>
      <c r="G80" s="178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0</v>
      </c>
      <c r="N80" s="159">
        <v>5.4730000000000001E-2</v>
      </c>
      <c r="O80" s="159">
        <f>ROUND(E80*N80,2)</f>
        <v>3.06</v>
      </c>
      <c r="P80" s="159">
        <v>0</v>
      </c>
      <c r="Q80" s="159">
        <f>ROUND(E80*P80,2)</f>
        <v>0</v>
      </c>
      <c r="R80" s="160"/>
      <c r="S80" s="160" t="s">
        <v>183</v>
      </c>
      <c r="T80" s="160" t="s">
        <v>183</v>
      </c>
      <c r="U80" s="160">
        <v>0.26</v>
      </c>
      <c r="V80" s="160">
        <f>ROUND(E80*U80,2)</f>
        <v>14.56</v>
      </c>
      <c r="W80" s="160"/>
      <c r="X80" s="160" t="s">
        <v>184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185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7" t="s">
        <v>312</v>
      </c>
      <c r="D81" s="162"/>
      <c r="E81" s="163">
        <v>56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187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3">
        <v>32</v>
      </c>
      <c r="B82" s="174" t="s">
        <v>313</v>
      </c>
      <c r="C82" s="186" t="s">
        <v>314</v>
      </c>
      <c r="D82" s="175" t="s">
        <v>282</v>
      </c>
      <c r="E82" s="176">
        <v>4</v>
      </c>
      <c r="F82" s="177"/>
      <c r="G82" s="178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0</v>
      </c>
      <c r="N82" s="159">
        <v>9.0499999999999997E-2</v>
      </c>
      <c r="O82" s="159">
        <f>ROUND(E82*N82,2)</f>
        <v>0.36</v>
      </c>
      <c r="P82" s="159">
        <v>0</v>
      </c>
      <c r="Q82" s="159">
        <f>ROUND(E82*P82,2)</f>
        <v>0</v>
      </c>
      <c r="R82" s="160"/>
      <c r="S82" s="160" t="s">
        <v>183</v>
      </c>
      <c r="T82" s="160" t="s">
        <v>183</v>
      </c>
      <c r="U82" s="160">
        <v>0.38</v>
      </c>
      <c r="V82" s="160">
        <f>ROUND(E82*U82,2)</f>
        <v>1.52</v>
      </c>
      <c r="W82" s="160"/>
      <c r="X82" s="160" t="s">
        <v>184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185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7" t="s">
        <v>80</v>
      </c>
      <c r="D83" s="162"/>
      <c r="E83" s="163">
        <v>4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187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3">
        <v>33</v>
      </c>
      <c r="B84" s="174" t="s">
        <v>315</v>
      </c>
      <c r="C84" s="186" t="s">
        <v>316</v>
      </c>
      <c r="D84" s="175" t="s">
        <v>282</v>
      </c>
      <c r="E84" s="176">
        <v>4</v>
      </c>
      <c r="F84" s="177"/>
      <c r="G84" s="178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0</v>
      </c>
      <c r="N84" s="159">
        <v>0.10784000000000001</v>
      </c>
      <c r="O84" s="159">
        <f>ROUND(E84*N84,2)</f>
        <v>0.43</v>
      </c>
      <c r="P84" s="159">
        <v>0</v>
      </c>
      <c r="Q84" s="159">
        <f>ROUND(E84*P84,2)</f>
        <v>0</v>
      </c>
      <c r="R84" s="160"/>
      <c r="S84" s="160" t="s">
        <v>183</v>
      </c>
      <c r="T84" s="160" t="s">
        <v>183</v>
      </c>
      <c r="U84" s="160">
        <v>0.30099999999999999</v>
      </c>
      <c r="V84" s="160">
        <f>ROUND(E84*U84,2)</f>
        <v>1.2</v>
      </c>
      <c r="W84" s="160"/>
      <c r="X84" s="160" t="s">
        <v>184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185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7" t="s">
        <v>80</v>
      </c>
      <c r="D85" s="162"/>
      <c r="E85" s="163">
        <v>4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187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3">
        <v>34</v>
      </c>
      <c r="B86" s="174" t="s">
        <v>317</v>
      </c>
      <c r="C86" s="186" t="s">
        <v>318</v>
      </c>
      <c r="D86" s="175" t="s">
        <v>182</v>
      </c>
      <c r="E86" s="176">
        <v>126</v>
      </c>
      <c r="F86" s="177"/>
      <c r="G86" s="178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59">
        <v>9.0060000000000001E-2</v>
      </c>
      <c r="O86" s="159">
        <f>ROUND(E86*N86,2)</f>
        <v>11.35</v>
      </c>
      <c r="P86" s="159">
        <v>0</v>
      </c>
      <c r="Q86" s="159">
        <f>ROUND(E86*P86,2)</f>
        <v>0</v>
      </c>
      <c r="R86" s="160"/>
      <c r="S86" s="160" t="s">
        <v>183</v>
      </c>
      <c r="T86" s="160" t="s">
        <v>183</v>
      </c>
      <c r="U86" s="160">
        <v>0.52090000000000003</v>
      </c>
      <c r="V86" s="160">
        <f>ROUND(E86*U86,2)</f>
        <v>65.63</v>
      </c>
      <c r="W86" s="160"/>
      <c r="X86" s="160" t="s">
        <v>184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185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56"/>
      <c r="B87" s="157"/>
      <c r="C87" s="187" t="s">
        <v>319</v>
      </c>
      <c r="D87" s="162"/>
      <c r="E87" s="163">
        <v>143.85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187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7" t="s">
        <v>320</v>
      </c>
      <c r="D88" s="162"/>
      <c r="E88" s="163">
        <v>-17.850000000000001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187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3">
        <v>35</v>
      </c>
      <c r="B89" s="174" t="s">
        <v>321</v>
      </c>
      <c r="C89" s="186" t="s">
        <v>322</v>
      </c>
      <c r="D89" s="175" t="s">
        <v>182</v>
      </c>
      <c r="E89" s="176">
        <v>56.7</v>
      </c>
      <c r="F89" s="177"/>
      <c r="G89" s="178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0</v>
      </c>
      <c r="N89" s="159">
        <v>0.10736</v>
      </c>
      <c r="O89" s="159">
        <f>ROUND(E89*N89,2)</f>
        <v>6.09</v>
      </c>
      <c r="P89" s="159">
        <v>0</v>
      </c>
      <c r="Q89" s="159">
        <f>ROUND(E89*P89,2)</f>
        <v>0</v>
      </c>
      <c r="R89" s="160"/>
      <c r="S89" s="160" t="s">
        <v>183</v>
      </c>
      <c r="T89" s="160" t="s">
        <v>183</v>
      </c>
      <c r="U89" s="160">
        <v>0.55674999999999997</v>
      </c>
      <c r="V89" s="160">
        <f>ROUND(E89*U89,2)</f>
        <v>31.57</v>
      </c>
      <c r="W89" s="160"/>
      <c r="X89" s="160" t="s">
        <v>184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185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7" t="s">
        <v>323</v>
      </c>
      <c r="D90" s="162"/>
      <c r="E90" s="163">
        <v>56.7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49"/>
      <c r="Z90" s="149"/>
      <c r="AA90" s="149"/>
      <c r="AB90" s="149"/>
      <c r="AC90" s="149"/>
      <c r="AD90" s="149"/>
      <c r="AE90" s="149"/>
      <c r="AF90" s="149"/>
      <c r="AG90" s="149" t="s">
        <v>187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3">
        <v>36</v>
      </c>
      <c r="B91" s="174" t="s">
        <v>324</v>
      </c>
      <c r="C91" s="186" t="s">
        <v>325</v>
      </c>
      <c r="D91" s="175" t="s">
        <v>182</v>
      </c>
      <c r="E91" s="176">
        <v>71.59</v>
      </c>
      <c r="F91" s="177"/>
      <c r="G91" s="178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1.3729999999999999E-2</v>
      </c>
      <c r="O91" s="159">
        <f>ROUND(E91*N91,2)</f>
        <v>0.98</v>
      </c>
      <c r="P91" s="159">
        <v>0</v>
      </c>
      <c r="Q91" s="159">
        <f>ROUND(E91*P91,2)</f>
        <v>0</v>
      </c>
      <c r="R91" s="160"/>
      <c r="S91" s="160" t="s">
        <v>183</v>
      </c>
      <c r="T91" s="160" t="s">
        <v>183</v>
      </c>
      <c r="U91" s="160">
        <v>1.0109999999999999</v>
      </c>
      <c r="V91" s="160">
        <f>ROUND(E91*U91,2)</f>
        <v>72.38</v>
      </c>
      <c r="W91" s="160"/>
      <c r="X91" s="160" t="s">
        <v>184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185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6"/>
      <c r="B92" s="157"/>
      <c r="C92" s="187" t="s">
        <v>326</v>
      </c>
      <c r="D92" s="162"/>
      <c r="E92" s="163">
        <v>123.27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49"/>
      <c r="Z92" s="149"/>
      <c r="AA92" s="149"/>
      <c r="AB92" s="149"/>
      <c r="AC92" s="149"/>
      <c r="AD92" s="149"/>
      <c r="AE92" s="149"/>
      <c r="AF92" s="149"/>
      <c r="AG92" s="149" t="s">
        <v>187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327</v>
      </c>
      <c r="D93" s="162"/>
      <c r="E93" s="163">
        <v>35.74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187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7" t="s">
        <v>328</v>
      </c>
      <c r="D94" s="162"/>
      <c r="E94" s="163">
        <v>-87.42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187</v>
      </c>
      <c r="AH94" s="149">
        <v>5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6" t="s">
        <v>178</v>
      </c>
      <c r="B95" s="167" t="s">
        <v>80</v>
      </c>
      <c r="C95" s="185" t="s">
        <v>81</v>
      </c>
      <c r="D95" s="168"/>
      <c r="E95" s="169"/>
      <c r="F95" s="170"/>
      <c r="G95" s="171">
        <f>SUMIF(AG96:AG103,"&lt;&gt;NOR",G96:G103)</f>
        <v>0</v>
      </c>
      <c r="H95" s="165"/>
      <c r="I95" s="165">
        <f>SUM(I96:I103)</f>
        <v>0</v>
      </c>
      <c r="J95" s="165"/>
      <c r="K95" s="165">
        <f>SUM(K96:K103)</f>
        <v>0</v>
      </c>
      <c r="L95" s="165"/>
      <c r="M95" s="165">
        <f>SUM(M96:M103)</f>
        <v>0</v>
      </c>
      <c r="N95" s="164"/>
      <c r="O95" s="164">
        <f>SUM(O96:O103)</f>
        <v>15.09</v>
      </c>
      <c r="P95" s="164"/>
      <c r="Q95" s="164">
        <f>SUM(Q96:Q103)</f>
        <v>0</v>
      </c>
      <c r="R95" s="165"/>
      <c r="S95" s="165"/>
      <c r="T95" s="165"/>
      <c r="U95" s="165"/>
      <c r="V95" s="165">
        <f>SUM(V96:V103)</f>
        <v>32.940000000000005</v>
      </c>
      <c r="W95" s="165"/>
      <c r="X95" s="165"/>
      <c r="AG95" t="s">
        <v>179</v>
      </c>
    </row>
    <row r="96" spans="1:60" outlineLevel="1" x14ac:dyDescent="0.2">
      <c r="A96" s="173">
        <v>37</v>
      </c>
      <c r="B96" s="174" t="s">
        <v>329</v>
      </c>
      <c r="C96" s="186" t="s">
        <v>330</v>
      </c>
      <c r="D96" s="175" t="s">
        <v>190</v>
      </c>
      <c r="E96" s="176">
        <v>4.26</v>
      </c>
      <c r="F96" s="177"/>
      <c r="G96" s="178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2.5251100000000002</v>
      </c>
      <c r="O96" s="159">
        <f>ROUND(E96*N96,2)</f>
        <v>10.76</v>
      </c>
      <c r="P96" s="159">
        <v>0</v>
      </c>
      <c r="Q96" s="159">
        <f>ROUND(E96*P96,2)</f>
        <v>0</v>
      </c>
      <c r="R96" s="160"/>
      <c r="S96" s="160" t="s">
        <v>183</v>
      </c>
      <c r="T96" s="160" t="s">
        <v>183</v>
      </c>
      <c r="U96" s="160">
        <v>1.448</v>
      </c>
      <c r="V96" s="160">
        <f>ROUND(E96*U96,2)</f>
        <v>6.17</v>
      </c>
      <c r="W96" s="160"/>
      <c r="X96" s="160" t="s">
        <v>184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185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7" t="s">
        <v>331</v>
      </c>
      <c r="D97" s="162"/>
      <c r="E97" s="163">
        <v>4.26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187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73">
        <v>38</v>
      </c>
      <c r="B98" s="174" t="s">
        <v>332</v>
      </c>
      <c r="C98" s="186" t="s">
        <v>333</v>
      </c>
      <c r="D98" s="175" t="s">
        <v>334</v>
      </c>
      <c r="E98" s="176">
        <v>71</v>
      </c>
      <c r="F98" s="177"/>
      <c r="G98" s="178">
        <f>ROUND(E98*F98,2)</f>
        <v>0</v>
      </c>
      <c r="H98" s="161"/>
      <c r="I98" s="160">
        <f>ROUND(E98*H98,2)</f>
        <v>0</v>
      </c>
      <c r="J98" s="161"/>
      <c r="K98" s="160">
        <f>ROUND(E98*J98,2)</f>
        <v>0</v>
      </c>
      <c r="L98" s="160">
        <v>21</v>
      </c>
      <c r="M98" s="160">
        <f>G98*(1+L98/100)</f>
        <v>0</v>
      </c>
      <c r="N98" s="159">
        <v>1.3650000000000001E-2</v>
      </c>
      <c r="O98" s="159">
        <f>ROUND(E98*N98,2)</f>
        <v>0.97</v>
      </c>
      <c r="P98" s="159">
        <v>0</v>
      </c>
      <c r="Q98" s="159">
        <f>ROUND(E98*P98,2)</f>
        <v>0</v>
      </c>
      <c r="R98" s="160"/>
      <c r="S98" s="160" t="s">
        <v>183</v>
      </c>
      <c r="T98" s="160" t="s">
        <v>183</v>
      </c>
      <c r="U98" s="160">
        <v>0.20499999999999999</v>
      </c>
      <c r="V98" s="160">
        <f>ROUND(E98*U98,2)</f>
        <v>14.56</v>
      </c>
      <c r="W98" s="160"/>
      <c r="X98" s="160" t="s">
        <v>184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185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7" t="s">
        <v>335</v>
      </c>
      <c r="D99" s="162"/>
      <c r="E99" s="163">
        <v>71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187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3">
        <v>39</v>
      </c>
      <c r="B100" s="174" t="s">
        <v>336</v>
      </c>
      <c r="C100" s="186" t="s">
        <v>337</v>
      </c>
      <c r="D100" s="175" t="s">
        <v>198</v>
      </c>
      <c r="E100" s="176">
        <v>0.34364</v>
      </c>
      <c r="F100" s="177"/>
      <c r="G100" s="178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1.0166500000000001</v>
      </c>
      <c r="O100" s="159">
        <f>ROUND(E100*N100,2)</f>
        <v>0.35</v>
      </c>
      <c r="P100" s="159">
        <v>0</v>
      </c>
      <c r="Q100" s="159">
        <f>ROUND(E100*P100,2)</f>
        <v>0</v>
      </c>
      <c r="R100" s="160"/>
      <c r="S100" s="160" t="s">
        <v>183</v>
      </c>
      <c r="T100" s="160" t="s">
        <v>183</v>
      </c>
      <c r="U100" s="160">
        <v>27.672999999999998</v>
      </c>
      <c r="V100" s="160">
        <f>ROUND(E100*U100,2)</f>
        <v>9.51</v>
      </c>
      <c r="W100" s="160"/>
      <c r="X100" s="160" t="s">
        <v>184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185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7" t="s">
        <v>338</v>
      </c>
      <c r="D101" s="162"/>
      <c r="E101" s="163">
        <v>0.34364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187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73">
        <v>40</v>
      </c>
      <c r="B102" s="174" t="s">
        <v>339</v>
      </c>
      <c r="C102" s="186" t="s">
        <v>340</v>
      </c>
      <c r="D102" s="175" t="s">
        <v>190</v>
      </c>
      <c r="E102" s="176">
        <v>1.593</v>
      </c>
      <c r="F102" s="177"/>
      <c r="G102" s="178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0</v>
      </c>
      <c r="N102" s="159">
        <v>1.8907700000000001</v>
      </c>
      <c r="O102" s="159">
        <f>ROUND(E102*N102,2)</f>
        <v>3.01</v>
      </c>
      <c r="P102" s="159">
        <v>0</v>
      </c>
      <c r="Q102" s="159">
        <f>ROUND(E102*P102,2)</f>
        <v>0</v>
      </c>
      <c r="R102" s="160"/>
      <c r="S102" s="160" t="s">
        <v>183</v>
      </c>
      <c r="T102" s="160" t="s">
        <v>183</v>
      </c>
      <c r="U102" s="160">
        <v>1.6950000000000001</v>
      </c>
      <c r="V102" s="160">
        <f>ROUND(E102*U102,2)</f>
        <v>2.7</v>
      </c>
      <c r="W102" s="160"/>
      <c r="X102" s="160" t="s">
        <v>184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185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33.75" outlineLevel="1" x14ac:dyDescent="0.2">
      <c r="A103" s="156"/>
      <c r="B103" s="157"/>
      <c r="C103" s="187" t="s">
        <v>341</v>
      </c>
      <c r="D103" s="162"/>
      <c r="E103" s="163">
        <v>1.593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187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x14ac:dyDescent="0.2">
      <c r="A104" s="166" t="s">
        <v>178</v>
      </c>
      <c r="B104" s="167" t="s">
        <v>82</v>
      </c>
      <c r="C104" s="185" t="s">
        <v>83</v>
      </c>
      <c r="D104" s="168"/>
      <c r="E104" s="169"/>
      <c r="F104" s="170"/>
      <c r="G104" s="171">
        <f>SUMIF(AG105:AG110,"&lt;&gt;NOR",G105:G110)</f>
        <v>0</v>
      </c>
      <c r="H104" s="165"/>
      <c r="I104" s="165">
        <f>SUM(I105:I110)</f>
        <v>0</v>
      </c>
      <c r="J104" s="165"/>
      <c r="K104" s="165">
        <f>SUM(K105:K110)</f>
        <v>0</v>
      </c>
      <c r="L104" s="165"/>
      <c r="M104" s="165">
        <f>SUM(M105:M110)</f>
        <v>0</v>
      </c>
      <c r="N104" s="164"/>
      <c r="O104" s="164">
        <f>SUM(O105:O110)</f>
        <v>181.93999999999997</v>
      </c>
      <c r="P104" s="164"/>
      <c r="Q104" s="164">
        <f>SUM(Q105:Q110)</f>
        <v>0</v>
      </c>
      <c r="R104" s="165"/>
      <c r="S104" s="165"/>
      <c r="T104" s="165"/>
      <c r="U104" s="165"/>
      <c r="V104" s="165">
        <f>SUM(V105:V110)</f>
        <v>88.32</v>
      </c>
      <c r="W104" s="165"/>
      <c r="X104" s="165"/>
      <c r="AG104" t="s">
        <v>179</v>
      </c>
    </row>
    <row r="105" spans="1:60" outlineLevel="1" x14ac:dyDescent="0.2">
      <c r="A105" s="173">
        <v>41</v>
      </c>
      <c r="B105" s="174" t="s">
        <v>342</v>
      </c>
      <c r="C105" s="186" t="s">
        <v>343</v>
      </c>
      <c r="D105" s="175" t="s">
        <v>182</v>
      </c>
      <c r="E105" s="176">
        <v>316.85000000000002</v>
      </c>
      <c r="F105" s="177"/>
      <c r="G105" s="178">
        <f>ROUND(E105*F105,2)</f>
        <v>0</v>
      </c>
      <c r="H105" s="161"/>
      <c r="I105" s="160">
        <f>ROUND(E105*H105,2)</f>
        <v>0</v>
      </c>
      <c r="J105" s="161"/>
      <c r="K105" s="160">
        <f>ROUND(E105*J105,2)</f>
        <v>0</v>
      </c>
      <c r="L105" s="160">
        <v>21</v>
      </c>
      <c r="M105" s="160">
        <f>G105*(1+L105/100)</f>
        <v>0</v>
      </c>
      <c r="N105" s="159">
        <v>0.441</v>
      </c>
      <c r="O105" s="159">
        <f>ROUND(E105*N105,2)</f>
        <v>139.72999999999999</v>
      </c>
      <c r="P105" s="159">
        <v>0</v>
      </c>
      <c r="Q105" s="159">
        <f>ROUND(E105*P105,2)</f>
        <v>0</v>
      </c>
      <c r="R105" s="160"/>
      <c r="S105" s="160" t="s">
        <v>183</v>
      </c>
      <c r="T105" s="160" t="s">
        <v>183</v>
      </c>
      <c r="U105" s="160">
        <v>2.9000000000000001E-2</v>
      </c>
      <c r="V105" s="160">
        <f>ROUND(E105*U105,2)</f>
        <v>9.19</v>
      </c>
      <c r="W105" s="160"/>
      <c r="X105" s="160" t="s">
        <v>184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185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7" t="s">
        <v>344</v>
      </c>
      <c r="D106" s="162"/>
      <c r="E106" s="163">
        <v>316.85000000000002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187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3">
        <v>42</v>
      </c>
      <c r="B107" s="174" t="s">
        <v>345</v>
      </c>
      <c r="C107" s="186" t="s">
        <v>346</v>
      </c>
      <c r="D107" s="175" t="s">
        <v>182</v>
      </c>
      <c r="E107" s="176">
        <v>165.55</v>
      </c>
      <c r="F107" s="177"/>
      <c r="G107" s="178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0</v>
      </c>
      <c r="N107" s="159">
        <v>7.3899999999999993E-2</v>
      </c>
      <c r="O107" s="159">
        <f>ROUND(E107*N107,2)</f>
        <v>12.23</v>
      </c>
      <c r="P107" s="159">
        <v>0</v>
      </c>
      <c r="Q107" s="159">
        <f>ROUND(E107*P107,2)</f>
        <v>0</v>
      </c>
      <c r="R107" s="160"/>
      <c r="S107" s="160" t="s">
        <v>183</v>
      </c>
      <c r="T107" s="160" t="s">
        <v>183</v>
      </c>
      <c r="U107" s="160">
        <v>0.47799999999999998</v>
      </c>
      <c r="V107" s="160">
        <f>ROUND(E107*U107,2)</f>
        <v>79.13</v>
      </c>
      <c r="W107" s="160"/>
      <c r="X107" s="160" t="s">
        <v>184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185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7" t="s">
        <v>347</v>
      </c>
      <c r="D108" s="162"/>
      <c r="E108" s="163">
        <v>165.55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187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3">
        <v>43</v>
      </c>
      <c r="B109" s="174" t="s">
        <v>348</v>
      </c>
      <c r="C109" s="186" t="s">
        <v>349</v>
      </c>
      <c r="D109" s="175" t="s">
        <v>182</v>
      </c>
      <c r="E109" s="176">
        <v>173.82749999999999</v>
      </c>
      <c r="F109" s="177"/>
      <c r="G109" s="178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0</v>
      </c>
      <c r="N109" s="159">
        <v>0.17244999999999999</v>
      </c>
      <c r="O109" s="159">
        <f>ROUND(E109*N109,2)</f>
        <v>29.98</v>
      </c>
      <c r="P109" s="159">
        <v>0</v>
      </c>
      <c r="Q109" s="159">
        <f>ROUND(E109*P109,2)</f>
        <v>0</v>
      </c>
      <c r="R109" s="160" t="s">
        <v>256</v>
      </c>
      <c r="S109" s="160" t="s">
        <v>183</v>
      </c>
      <c r="T109" s="160" t="s">
        <v>183</v>
      </c>
      <c r="U109" s="160">
        <v>0</v>
      </c>
      <c r="V109" s="160">
        <f>ROUND(E109*U109,2)</f>
        <v>0</v>
      </c>
      <c r="W109" s="160"/>
      <c r="X109" s="160" t="s">
        <v>257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258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7" t="s">
        <v>350</v>
      </c>
      <c r="D110" s="162"/>
      <c r="E110" s="163">
        <v>173.82749999999999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187</v>
      </c>
      <c r="AH110" s="149">
        <v>5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x14ac:dyDescent="0.2">
      <c r="A111" s="166" t="s">
        <v>178</v>
      </c>
      <c r="B111" s="167" t="s">
        <v>84</v>
      </c>
      <c r="C111" s="185" t="s">
        <v>85</v>
      </c>
      <c r="D111" s="168"/>
      <c r="E111" s="169"/>
      <c r="F111" s="170"/>
      <c r="G111" s="171">
        <f>SUMIF(AG112:AG134,"&lt;&gt;NOR",G112:G134)</f>
        <v>0</v>
      </c>
      <c r="H111" s="165"/>
      <c r="I111" s="165">
        <f>SUM(I112:I134)</f>
        <v>0</v>
      </c>
      <c r="J111" s="165"/>
      <c r="K111" s="165">
        <f>SUM(K112:K134)</f>
        <v>0</v>
      </c>
      <c r="L111" s="165"/>
      <c r="M111" s="165">
        <f>SUM(M112:M134)</f>
        <v>0</v>
      </c>
      <c r="N111" s="164"/>
      <c r="O111" s="164">
        <f>SUM(O112:O134)</f>
        <v>16.02</v>
      </c>
      <c r="P111" s="164"/>
      <c r="Q111" s="164">
        <f>SUM(Q112:Q134)</f>
        <v>0</v>
      </c>
      <c r="R111" s="165"/>
      <c r="S111" s="165"/>
      <c r="T111" s="165"/>
      <c r="U111" s="165"/>
      <c r="V111" s="165">
        <f>SUM(V112:V134)</f>
        <v>354.34</v>
      </c>
      <c r="W111" s="165"/>
      <c r="X111" s="165"/>
      <c r="AG111" t="s">
        <v>179</v>
      </c>
    </row>
    <row r="112" spans="1:60" outlineLevel="1" x14ac:dyDescent="0.2">
      <c r="A112" s="173">
        <v>44</v>
      </c>
      <c r="B112" s="174" t="s">
        <v>351</v>
      </c>
      <c r="C112" s="186" t="s">
        <v>352</v>
      </c>
      <c r="D112" s="175" t="s">
        <v>182</v>
      </c>
      <c r="E112" s="176">
        <v>41.695</v>
      </c>
      <c r="F112" s="177"/>
      <c r="G112" s="178">
        <f>ROUND(E112*F112,2)</f>
        <v>0</v>
      </c>
      <c r="H112" s="161"/>
      <c r="I112" s="160">
        <f>ROUND(E112*H112,2)</f>
        <v>0</v>
      </c>
      <c r="J112" s="161"/>
      <c r="K112" s="160">
        <f>ROUND(E112*J112,2)</f>
        <v>0</v>
      </c>
      <c r="L112" s="160">
        <v>21</v>
      </c>
      <c r="M112" s="160">
        <f>G112*(1+L112/100)</f>
        <v>0</v>
      </c>
      <c r="N112" s="159">
        <v>4.0000000000000003E-5</v>
      </c>
      <c r="O112" s="159">
        <f>ROUND(E112*N112,2)</f>
        <v>0</v>
      </c>
      <c r="P112" s="159">
        <v>0</v>
      </c>
      <c r="Q112" s="159">
        <f>ROUND(E112*P112,2)</f>
        <v>0</v>
      </c>
      <c r="R112" s="160"/>
      <c r="S112" s="160" t="s">
        <v>183</v>
      </c>
      <c r="T112" s="160" t="s">
        <v>183</v>
      </c>
      <c r="U112" s="160">
        <v>7.8E-2</v>
      </c>
      <c r="V112" s="160">
        <f>ROUND(E112*U112,2)</f>
        <v>3.25</v>
      </c>
      <c r="W112" s="160"/>
      <c r="X112" s="160" t="s">
        <v>184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185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56"/>
      <c r="B113" s="157"/>
      <c r="C113" s="187" t="s">
        <v>353</v>
      </c>
      <c r="D113" s="162"/>
      <c r="E113" s="163">
        <v>41.695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187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3">
        <v>45</v>
      </c>
      <c r="B114" s="174" t="s">
        <v>354</v>
      </c>
      <c r="C114" s="186" t="s">
        <v>355</v>
      </c>
      <c r="D114" s="175" t="s">
        <v>334</v>
      </c>
      <c r="E114" s="176">
        <v>13</v>
      </c>
      <c r="F114" s="177"/>
      <c r="G114" s="178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59">
        <v>8.6599999999999993E-3</v>
      </c>
      <c r="O114" s="159">
        <f>ROUND(E114*N114,2)</f>
        <v>0.11</v>
      </c>
      <c r="P114" s="159">
        <v>0</v>
      </c>
      <c r="Q114" s="159">
        <f>ROUND(E114*P114,2)</f>
        <v>0</v>
      </c>
      <c r="R114" s="160"/>
      <c r="S114" s="160" t="s">
        <v>183</v>
      </c>
      <c r="T114" s="160" t="s">
        <v>183</v>
      </c>
      <c r="U114" s="160">
        <v>0.186</v>
      </c>
      <c r="V114" s="160">
        <f>ROUND(E114*U114,2)</f>
        <v>2.42</v>
      </c>
      <c r="W114" s="160"/>
      <c r="X114" s="160" t="s">
        <v>184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185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7" t="s">
        <v>356</v>
      </c>
      <c r="D115" s="162"/>
      <c r="E115" s="163">
        <v>13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187</v>
      </c>
      <c r="AH115" s="149">
        <v>5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73">
        <v>46</v>
      </c>
      <c r="B116" s="174" t="s">
        <v>357</v>
      </c>
      <c r="C116" s="186" t="s">
        <v>358</v>
      </c>
      <c r="D116" s="175" t="s">
        <v>334</v>
      </c>
      <c r="E116" s="176">
        <v>20</v>
      </c>
      <c r="F116" s="177"/>
      <c r="G116" s="178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21</v>
      </c>
      <c r="M116" s="160">
        <f>G116*(1+L116/100)</f>
        <v>0</v>
      </c>
      <c r="N116" s="159">
        <v>1.7330000000000002E-2</v>
      </c>
      <c r="O116" s="159">
        <f>ROUND(E116*N116,2)</f>
        <v>0.35</v>
      </c>
      <c r="P116" s="159">
        <v>0</v>
      </c>
      <c r="Q116" s="159">
        <f>ROUND(E116*P116,2)</f>
        <v>0</v>
      </c>
      <c r="R116" s="160"/>
      <c r="S116" s="160" t="s">
        <v>183</v>
      </c>
      <c r="T116" s="160" t="s">
        <v>183</v>
      </c>
      <c r="U116" s="160">
        <v>0.253</v>
      </c>
      <c r="V116" s="160">
        <f>ROUND(E116*U116,2)</f>
        <v>5.0599999999999996</v>
      </c>
      <c r="W116" s="160"/>
      <c r="X116" s="160" t="s">
        <v>184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185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7" t="s">
        <v>359</v>
      </c>
      <c r="D117" s="162"/>
      <c r="E117" s="163">
        <v>20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187</v>
      </c>
      <c r="AH117" s="149">
        <v>5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3">
        <v>47</v>
      </c>
      <c r="B118" s="174" t="s">
        <v>360</v>
      </c>
      <c r="C118" s="186" t="s">
        <v>361</v>
      </c>
      <c r="D118" s="175" t="s">
        <v>334</v>
      </c>
      <c r="E118" s="176">
        <v>180</v>
      </c>
      <c r="F118" s="177"/>
      <c r="G118" s="178">
        <f>ROUND(E118*F118,2)</f>
        <v>0</v>
      </c>
      <c r="H118" s="161"/>
      <c r="I118" s="160">
        <f>ROUND(E118*H118,2)</f>
        <v>0</v>
      </c>
      <c r="J118" s="161"/>
      <c r="K118" s="160">
        <f>ROUND(E118*J118,2)</f>
        <v>0</v>
      </c>
      <c r="L118" s="160">
        <v>21</v>
      </c>
      <c r="M118" s="160">
        <f>G118*(1+L118/100)</f>
        <v>0</v>
      </c>
      <c r="N118" s="159">
        <v>2.3800000000000002E-3</v>
      </c>
      <c r="O118" s="159">
        <f>ROUND(E118*N118,2)</f>
        <v>0.43</v>
      </c>
      <c r="P118" s="159">
        <v>0</v>
      </c>
      <c r="Q118" s="159">
        <f>ROUND(E118*P118,2)</f>
        <v>0</v>
      </c>
      <c r="R118" s="160"/>
      <c r="S118" s="160" t="s">
        <v>183</v>
      </c>
      <c r="T118" s="160" t="s">
        <v>183</v>
      </c>
      <c r="U118" s="160">
        <v>0.18232999999999999</v>
      </c>
      <c r="V118" s="160">
        <f>ROUND(E118*U118,2)</f>
        <v>32.82</v>
      </c>
      <c r="W118" s="160"/>
      <c r="X118" s="160" t="s">
        <v>184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185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7" t="s">
        <v>362</v>
      </c>
      <c r="D119" s="162"/>
      <c r="E119" s="163"/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187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87" t="s">
        <v>363</v>
      </c>
      <c r="D120" s="162"/>
      <c r="E120" s="163">
        <v>180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187</v>
      </c>
      <c r="AH120" s="149">
        <v>5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3">
        <v>48</v>
      </c>
      <c r="B121" s="174" t="s">
        <v>364</v>
      </c>
      <c r="C121" s="186" t="s">
        <v>365</v>
      </c>
      <c r="D121" s="175" t="s">
        <v>182</v>
      </c>
      <c r="E121" s="176">
        <v>146.5</v>
      </c>
      <c r="F121" s="177"/>
      <c r="G121" s="178">
        <f>ROUND(E121*F121,2)</f>
        <v>0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21</v>
      </c>
      <c r="M121" s="160">
        <f>G121*(1+L121/100)</f>
        <v>0</v>
      </c>
      <c r="N121" s="159">
        <v>2.495E-2</v>
      </c>
      <c r="O121" s="159">
        <f>ROUND(E121*N121,2)</f>
        <v>3.66</v>
      </c>
      <c r="P121" s="159">
        <v>0</v>
      </c>
      <c r="Q121" s="159">
        <f>ROUND(E121*P121,2)</f>
        <v>0</v>
      </c>
      <c r="R121" s="160"/>
      <c r="S121" s="160" t="s">
        <v>183</v>
      </c>
      <c r="T121" s="160" t="s">
        <v>183</v>
      </c>
      <c r="U121" s="160">
        <v>0.37</v>
      </c>
      <c r="V121" s="160">
        <f>ROUND(E121*U121,2)</f>
        <v>54.21</v>
      </c>
      <c r="W121" s="160"/>
      <c r="X121" s="160" t="s">
        <v>184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185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7" t="s">
        <v>366</v>
      </c>
      <c r="D122" s="162"/>
      <c r="E122" s="163">
        <v>146.5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187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3">
        <v>49</v>
      </c>
      <c r="B123" s="174" t="s">
        <v>367</v>
      </c>
      <c r="C123" s="186" t="s">
        <v>368</v>
      </c>
      <c r="D123" s="175" t="s">
        <v>182</v>
      </c>
      <c r="E123" s="176">
        <v>409.87</v>
      </c>
      <c r="F123" s="177"/>
      <c r="G123" s="178">
        <f>ROUND(E123*F123,2)</f>
        <v>0</v>
      </c>
      <c r="H123" s="161"/>
      <c r="I123" s="160">
        <f>ROUND(E123*H123,2)</f>
        <v>0</v>
      </c>
      <c r="J123" s="161"/>
      <c r="K123" s="160">
        <f>ROUND(E123*J123,2)</f>
        <v>0</v>
      </c>
      <c r="L123" s="160">
        <v>21</v>
      </c>
      <c r="M123" s="160">
        <f>G123*(1+L123/100)</f>
        <v>0</v>
      </c>
      <c r="N123" s="159">
        <v>2.7980000000000001E-2</v>
      </c>
      <c r="O123" s="159">
        <f>ROUND(E123*N123,2)</f>
        <v>11.47</v>
      </c>
      <c r="P123" s="159">
        <v>0</v>
      </c>
      <c r="Q123" s="159">
        <f>ROUND(E123*P123,2)</f>
        <v>0</v>
      </c>
      <c r="R123" s="160"/>
      <c r="S123" s="160" t="s">
        <v>183</v>
      </c>
      <c r="T123" s="160" t="s">
        <v>183</v>
      </c>
      <c r="U123" s="160">
        <v>0.626</v>
      </c>
      <c r="V123" s="160">
        <f>ROUND(E123*U123,2)</f>
        <v>256.58</v>
      </c>
      <c r="W123" s="160"/>
      <c r="X123" s="160" t="s">
        <v>184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185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56"/>
      <c r="B124" s="157"/>
      <c r="C124" s="187" t="s">
        <v>369</v>
      </c>
      <c r="D124" s="162"/>
      <c r="E124" s="163">
        <v>71.775000000000006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187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7" t="s">
        <v>370</v>
      </c>
      <c r="D125" s="162"/>
      <c r="E125" s="163">
        <v>2.46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187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56"/>
      <c r="B126" s="157"/>
      <c r="C126" s="187" t="s">
        <v>371</v>
      </c>
      <c r="D126" s="162"/>
      <c r="E126" s="163">
        <v>148.61000000000001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187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33.75" outlineLevel="1" x14ac:dyDescent="0.2">
      <c r="A127" s="156"/>
      <c r="B127" s="157"/>
      <c r="C127" s="187" t="s">
        <v>372</v>
      </c>
      <c r="D127" s="162"/>
      <c r="E127" s="163">
        <v>5.44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187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33.75" outlineLevel="1" x14ac:dyDescent="0.2">
      <c r="A128" s="156"/>
      <c r="B128" s="157"/>
      <c r="C128" s="187" t="s">
        <v>373</v>
      </c>
      <c r="D128" s="162"/>
      <c r="E128" s="163">
        <v>108.69499999999999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187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56"/>
      <c r="B129" s="157"/>
      <c r="C129" s="187" t="s">
        <v>374</v>
      </c>
      <c r="D129" s="162"/>
      <c r="E129" s="163">
        <v>4.08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187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 x14ac:dyDescent="0.2">
      <c r="A130" s="156"/>
      <c r="B130" s="157"/>
      <c r="C130" s="187" t="s">
        <v>375</v>
      </c>
      <c r="D130" s="162"/>
      <c r="E130" s="163">
        <v>236.1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187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7" t="s">
        <v>376</v>
      </c>
      <c r="D131" s="162"/>
      <c r="E131" s="163">
        <v>-29.63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187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7" t="s">
        <v>377</v>
      </c>
      <c r="D132" s="162"/>
      <c r="E132" s="163">
        <v>8.84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187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7" t="s">
        <v>378</v>
      </c>
      <c r="D133" s="162"/>
      <c r="E133" s="163"/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187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7" t="s">
        <v>379</v>
      </c>
      <c r="D134" s="162"/>
      <c r="E134" s="163">
        <v>-146.5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187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166" t="s">
        <v>178</v>
      </c>
      <c r="B135" s="167" t="s">
        <v>86</v>
      </c>
      <c r="C135" s="185" t="s">
        <v>87</v>
      </c>
      <c r="D135" s="168"/>
      <c r="E135" s="169"/>
      <c r="F135" s="170"/>
      <c r="G135" s="171">
        <f>SUMIF(AG136:AG147,"&lt;&gt;NOR",G136:G147)</f>
        <v>0</v>
      </c>
      <c r="H135" s="165"/>
      <c r="I135" s="165">
        <f>SUM(I136:I147)</f>
        <v>0</v>
      </c>
      <c r="J135" s="165"/>
      <c r="K135" s="165">
        <f>SUM(K136:K147)</f>
        <v>0</v>
      </c>
      <c r="L135" s="165"/>
      <c r="M135" s="165">
        <f>SUM(M136:M147)</f>
        <v>0</v>
      </c>
      <c r="N135" s="164"/>
      <c r="O135" s="164">
        <f>SUM(O136:O147)</f>
        <v>2.62</v>
      </c>
      <c r="P135" s="164"/>
      <c r="Q135" s="164">
        <f>SUM(Q136:Q147)</f>
        <v>0</v>
      </c>
      <c r="R135" s="165"/>
      <c r="S135" s="165"/>
      <c r="T135" s="165"/>
      <c r="U135" s="165"/>
      <c r="V135" s="165">
        <f>SUM(V136:V147)</f>
        <v>284.36</v>
      </c>
      <c r="W135" s="165"/>
      <c r="X135" s="165"/>
      <c r="AG135" t="s">
        <v>179</v>
      </c>
    </row>
    <row r="136" spans="1:60" outlineLevel="1" x14ac:dyDescent="0.2">
      <c r="A136" s="173">
        <v>50</v>
      </c>
      <c r="B136" s="174" t="s">
        <v>380</v>
      </c>
      <c r="C136" s="186" t="s">
        <v>381</v>
      </c>
      <c r="D136" s="175" t="s">
        <v>182</v>
      </c>
      <c r="E136" s="176">
        <v>41.695</v>
      </c>
      <c r="F136" s="177"/>
      <c r="G136" s="178">
        <f>ROUND(E136*F136,2)</f>
        <v>0</v>
      </c>
      <c r="H136" s="161"/>
      <c r="I136" s="160">
        <f>ROUND(E136*H136,2)</f>
        <v>0</v>
      </c>
      <c r="J136" s="161"/>
      <c r="K136" s="160">
        <f>ROUND(E136*J136,2)</f>
        <v>0</v>
      </c>
      <c r="L136" s="160">
        <v>21</v>
      </c>
      <c r="M136" s="160">
        <f>G136*(1+L136/100)</f>
        <v>0</v>
      </c>
      <c r="N136" s="159">
        <v>4.0000000000000003E-5</v>
      </c>
      <c r="O136" s="159">
        <f>ROUND(E136*N136,2)</f>
        <v>0</v>
      </c>
      <c r="P136" s="159">
        <v>0</v>
      </c>
      <c r="Q136" s="159">
        <f>ROUND(E136*P136,2)</f>
        <v>0</v>
      </c>
      <c r="R136" s="160"/>
      <c r="S136" s="160" t="s">
        <v>183</v>
      </c>
      <c r="T136" s="160" t="s">
        <v>183</v>
      </c>
      <c r="U136" s="160">
        <v>7.8E-2</v>
      </c>
      <c r="V136" s="160">
        <f>ROUND(E136*U136,2)</f>
        <v>3.25</v>
      </c>
      <c r="W136" s="160"/>
      <c r="X136" s="160" t="s">
        <v>184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185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56"/>
      <c r="B137" s="157"/>
      <c r="C137" s="187" t="s">
        <v>353</v>
      </c>
      <c r="D137" s="162"/>
      <c r="E137" s="163">
        <v>41.695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187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3">
        <v>51</v>
      </c>
      <c r="B138" s="174" t="s">
        <v>382</v>
      </c>
      <c r="C138" s="186" t="s">
        <v>383</v>
      </c>
      <c r="D138" s="175" t="s">
        <v>182</v>
      </c>
      <c r="E138" s="176">
        <v>38.04</v>
      </c>
      <c r="F138" s="177"/>
      <c r="G138" s="178">
        <f>ROUND(E138*F138,2)</f>
        <v>0</v>
      </c>
      <c r="H138" s="161"/>
      <c r="I138" s="160">
        <f>ROUND(E138*H138,2)</f>
        <v>0</v>
      </c>
      <c r="J138" s="161"/>
      <c r="K138" s="160">
        <f>ROUND(E138*J138,2)</f>
        <v>0</v>
      </c>
      <c r="L138" s="160">
        <v>21</v>
      </c>
      <c r="M138" s="160">
        <f>G138*(1+L138/100)</f>
        <v>0</v>
      </c>
      <c r="N138" s="159">
        <v>8.0700000000000008E-3</v>
      </c>
      <c r="O138" s="159">
        <f>ROUND(E138*N138,2)</f>
        <v>0.31</v>
      </c>
      <c r="P138" s="159">
        <v>0</v>
      </c>
      <c r="Q138" s="159">
        <f>ROUND(E138*P138,2)</f>
        <v>0</v>
      </c>
      <c r="R138" s="160"/>
      <c r="S138" s="160" t="s">
        <v>183</v>
      </c>
      <c r="T138" s="160" t="s">
        <v>183</v>
      </c>
      <c r="U138" s="160">
        <v>0.49299999999999999</v>
      </c>
      <c r="V138" s="160">
        <f>ROUND(E138*U138,2)</f>
        <v>18.75</v>
      </c>
      <c r="W138" s="160"/>
      <c r="X138" s="160" t="s">
        <v>184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185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7" t="s">
        <v>384</v>
      </c>
      <c r="D139" s="162"/>
      <c r="E139" s="163">
        <v>38.04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187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73">
        <v>52</v>
      </c>
      <c r="B140" s="174" t="s">
        <v>385</v>
      </c>
      <c r="C140" s="186" t="s">
        <v>386</v>
      </c>
      <c r="D140" s="175" t="s">
        <v>182</v>
      </c>
      <c r="E140" s="176">
        <v>142.63</v>
      </c>
      <c r="F140" s="177"/>
      <c r="G140" s="178">
        <f>ROUND(E140*F140,2)</f>
        <v>0</v>
      </c>
      <c r="H140" s="161"/>
      <c r="I140" s="160">
        <f>ROUND(E140*H140,2)</f>
        <v>0</v>
      </c>
      <c r="J140" s="161"/>
      <c r="K140" s="160">
        <f>ROUND(E140*J140,2)</f>
        <v>0</v>
      </c>
      <c r="L140" s="160">
        <v>21</v>
      </c>
      <c r="M140" s="160">
        <f>G140*(1+L140/100)</f>
        <v>0</v>
      </c>
      <c r="N140" s="159">
        <v>1.3860000000000001E-2</v>
      </c>
      <c r="O140" s="159">
        <f>ROUND(E140*N140,2)</f>
        <v>1.98</v>
      </c>
      <c r="P140" s="159">
        <v>0</v>
      </c>
      <c r="Q140" s="159">
        <f>ROUND(E140*P140,2)</f>
        <v>0</v>
      </c>
      <c r="R140" s="160"/>
      <c r="S140" s="160" t="s">
        <v>183</v>
      </c>
      <c r="T140" s="160" t="s">
        <v>183</v>
      </c>
      <c r="U140" s="160">
        <v>1.2558</v>
      </c>
      <c r="V140" s="160">
        <f>ROUND(E140*U140,2)</f>
        <v>179.11</v>
      </c>
      <c r="W140" s="160"/>
      <c r="X140" s="160" t="s">
        <v>184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185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7" t="s">
        <v>387</v>
      </c>
      <c r="D141" s="162"/>
      <c r="E141" s="163">
        <v>190.2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187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33.75" outlineLevel="1" x14ac:dyDescent="0.2">
      <c r="A142" s="156"/>
      <c r="B142" s="157"/>
      <c r="C142" s="187" t="s">
        <v>388</v>
      </c>
      <c r="D142" s="162"/>
      <c r="E142" s="163">
        <v>-47.57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187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73">
        <v>53</v>
      </c>
      <c r="B143" s="174" t="s">
        <v>389</v>
      </c>
      <c r="C143" s="186" t="s">
        <v>390</v>
      </c>
      <c r="D143" s="175" t="s">
        <v>182</v>
      </c>
      <c r="E143" s="176">
        <v>24.02</v>
      </c>
      <c r="F143" s="177"/>
      <c r="G143" s="178">
        <f>ROUND(E143*F143,2)</f>
        <v>0</v>
      </c>
      <c r="H143" s="161"/>
      <c r="I143" s="160">
        <f>ROUND(E143*H143,2)</f>
        <v>0</v>
      </c>
      <c r="J143" s="161"/>
      <c r="K143" s="160">
        <f>ROUND(E143*J143,2)</f>
        <v>0</v>
      </c>
      <c r="L143" s="160">
        <v>21</v>
      </c>
      <c r="M143" s="160">
        <f>G143*(1+L143/100)</f>
        <v>0</v>
      </c>
      <c r="N143" s="159">
        <v>1.295E-2</v>
      </c>
      <c r="O143" s="159">
        <f>ROUND(E143*N143,2)</f>
        <v>0.31</v>
      </c>
      <c r="P143" s="159">
        <v>0</v>
      </c>
      <c r="Q143" s="159">
        <f>ROUND(E143*P143,2)</f>
        <v>0</v>
      </c>
      <c r="R143" s="160"/>
      <c r="S143" s="160" t="s">
        <v>183</v>
      </c>
      <c r="T143" s="160" t="s">
        <v>183</v>
      </c>
      <c r="U143" s="160">
        <v>2.9020000000000001</v>
      </c>
      <c r="V143" s="160">
        <f>ROUND(E143*U143,2)</f>
        <v>69.709999999999994</v>
      </c>
      <c r="W143" s="160"/>
      <c r="X143" s="160" t="s">
        <v>184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185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87" t="s">
        <v>391</v>
      </c>
      <c r="D144" s="162"/>
      <c r="E144" s="163">
        <v>3.24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187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56"/>
      <c r="B145" s="157"/>
      <c r="C145" s="187" t="s">
        <v>392</v>
      </c>
      <c r="D145" s="162"/>
      <c r="E145" s="163">
        <v>20.78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187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3">
        <v>54</v>
      </c>
      <c r="B146" s="174" t="s">
        <v>393</v>
      </c>
      <c r="C146" s="186" t="s">
        <v>394</v>
      </c>
      <c r="D146" s="175" t="s">
        <v>334</v>
      </c>
      <c r="E146" s="176">
        <v>63.4</v>
      </c>
      <c r="F146" s="177"/>
      <c r="G146" s="178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59">
        <v>3.6999999999999999E-4</v>
      </c>
      <c r="O146" s="159">
        <f>ROUND(E146*N146,2)</f>
        <v>0.02</v>
      </c>
      <c r="P146" s="159">
        <v>0</v>
      </c>
      <c r="Q146" s="159">
        <f>ROUND(E146*P146,2)</f>
        <v>0</v>
      </c>
      <c r="R146" s="160"/>
      <c r="S146" s="160" t="s">
        <v>183</v>
      </c>
      <c r="T146" s="160" t="s">
        <v>183</v>
      </c>
      <c r="U146" s="160">
        <v>0.21360000000000001</v>
      </c>
      <c r="V146" s="160">
        <f>ROUND(E146*U146,2)</f>
        <v>13.54</v>
      </c>
      <c r="W146" s="160"/>
      <c r="X146" s="160" t="s">
        <v>184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185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7" t="s">
        <v>395</v>
      </c>
      <c r="D147" s="162"/>
      <c r="E147" s="163">
        <v>63.4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187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x14ac:dyDescent="0.2">
      <c r="A148" s="166" t="s">
        <v>178</v>
      </c>
      <c r="B148" s="167" t="s">
        <v>88</v>
      </c>
      <c r="C148" s="185" t="s">
        <v>89</v>
      </c>
      <c r="D148" s="168"/>
      <c r="E148" s="169"/>
      <c r="F148" s="170"/>
      <c r="G148" s="171">
        <f>SUMIF(AG149:AG163,"&lt;&gt;NOR",G149:G163)</f>
        <v>0</v>
      </c>
      <c r="H148" s="165"/>
      <c r="I148" s="165">
        <f>SUM(I149:I163)</f>
        <v>0</v>
      </c>
      <c r="J148" s="165"/>
      <c r="K148" s="165">
        <f>SUM(K149:K163)</f>
        <v>0</v>
      </c>
      <c r="L148" s="165"/>
      <c r="M148" s="165">
        <f>SUM(M149:M163)</f>
        <v>0</v>
      </c>
      <c r="N148" s="164"/>
      <c r="O148" s="164">
        <f>SUM(O149:O163)</f>
        <v>102.24000000000001</v>
      </c>
      <c r="P148" s="164"/>
      <c r="Q148" s="164">
        <f>SUM(Q149:Q163)</f>
        <v>0</v>
      </c>
      <c r="R148" s="165"/>
      <c r="S148" s="165"/>
      <c r="T148" s="165"/>
      <c r="U148" s="165"/>
      <c r="V148" s="165">
        <f>SUM(V149:V163)</f>
        <v>131.81</v>
      </c>
      <c r="W148" s="165"/>
      <c r="X148" s="165"/>
      <c r="AG148" t="s">
        <v>179</v>
      </c>
    </row>
    <row r="149" spans="1:60" outlineLevel="1" x14ac:dyDescent="0.2">
      <c r="A149" s="173">
        <v>55</v>
      </c>
      <c r="B149" s="174" t="s">
        <v>396</v>
      </c>
      <c r="C149" s="186" t="s">
        <v>397</v>
      </c>
      <c r="D149" s="175" t="s">
        <v>190</v>
      </c>
      <c r="E149" s="176">
        <v>9.5405999999999995</v>
      </c>
      <c r="F149" s="177"/>
      <c r="G149" s="178">
        <f>ROUND(E149*F149,2)</f>
        <v>0</v>
      </c>
      <c r="H149" s="161"/>
      <c r="I149" s="160">
        <f>ROUND(E149*H149,2)</f>
        <v>0</v>
      </c>
      <c r="J149" s="161"/>
      <c r="K149" s="160">
        <f>ROUND(E149*J149,2)</f>
        <v>0</v>
      </c>
      <c r="L149" s="160">
        <v>21</v>
      </c>
      <c r="M149" s="160">
        <f>G149*(1+L149/100)</f>
        <v>0</v>
      </c>
      <c r="N149" s="159">
        <v>2.5249999999999999</v>
      </c>
      <c r="O149" s="159">
        <f>ROUND(E149*N149,2)</f>
        <v>24.09</v>
      </c>
      <c r="P149" s="159">
        <v>0</v>
      </c>
      <c r="Q149" s="159">
        <f>ROUND(E149*P149,2)</f>
        <v>0</v>
      </c>
      <c r="R149" s="160"/>
      <c r="S149" s="160" t="s">
        <v>183</v>
      </c>
      <c r="T149" s="160" t="s">
        <v>183</v>
      </c>
      <c r="U149" s="160">
        <v>3.2130000000000001</v>
      </c>
      <c r="V149" s="160">
        <f>ROUND(E149*U149,2)</f>
        <v>30.65</v>
      </c>
      <c r="W149" s="160"/>
      <c r="X149" s="160" t="s">
        <v>184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185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33.75" outlineLevel="1" x14ac:dyDescent="0.2">
      <c r="A150" s="156"/>
      <c r="B150" s="157"/>
      <c r="C150" s="187" t="s">
        <v>398</v>
      </c>
      <c r="D150" s="162"/>
      <c r="E150" s="163">
        <v>7.3962000000000003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187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7" t="s">
        <v>399</v>
      </c>
      <c r="D151" s="162"/>
      <c r="E151" s="163">
        <v>2.1444000000000001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187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3">
        <v>56</v>
      </c>
      <c r="B152" s="174" t="s">
        <v>400</v>
      </c>
      <c r="C152" s="186" t="s">
        <v>401</v>
      </c>
      <c r="D152" s="175" t="s">
        <v>190</v>
      </c>
      <c r="E152" s="176">
        <v>29.625</v>
      </c>
      <c r="F152" s="177"/>
      <c r="G152" s="178">
        <f>ROUND(E152*F152,2)</f>
        <v>0</v>
      </c>
      <c r="H152" s="161"/>
      <c r="I152" s="160">
        <f>ROUND(E152*H152,2)</f>
        <v>0</v>
      </c>
      <c r="J152" s="161"/>
      <c r="K152" s="160">
        <f>ROUND(E152*J152,2)</f>
        <v>0</v>
      </c>
      <c r="L152" s="160">
        <v>21</v>
      </c>
      <c r="M152" s="160">
        <f>G152*(1+L152/100)</f>
        <v>0</v>
      </c>
      <c r="N152" s="159">
        <v>2.5249999999999999</v>
      </c>
      <c r="O152" s="159">
        <f>ROUND(E152*N152,2)</f>
        <v>74.8</v>
      </c>
      <c r="P152" s="159">
        <v>0</v>
      </c>
      <c r="Q152" s="159">
        <f>ROUND(E152*P152,2)</f>
        <v>0</v>
      </c>
      <c r="R152" s="160"/>
      <c r="S152" s="160" t="s">
        <v>183</v>
      </c>
      <c r="T152" s="160" t="s">
        <v>183</v>
      </c>
      <c r="U152" s="160">
        <v>2.3170000000000002</v>
      </c>
      <c r="V152" s="160">
        <f>ROUND(E152*U152,2)</f>
        <v>68.64</v>
      </c>
      <c r="W152" s="160"/>
      <c r="X152" s="160" t="s">
        <v>184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185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7" t="s">
        <v>402</v>
      </c>
      <c r="D153" s="162"/>
      <c r="E153" s="163">
        <v>29.625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187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73">
        <v>57</v>
      </c>
      <c r="B154" s="174" t="s">
        <v>403</v>
      </c>
      <c r="C154" s="186" t="s">
        <v>404</v>
      </c>
      <c r="D154" s="175" t="s">
        <v>198</v>
      </c>
      <c r="E154" s="176">
        <v>1.0427999999999999</v>
      </c>
      <c r="F154" s="177"/>
      <c r="G154" s="178">
        <f>ROUND(E154*F154,2)</f>
        <v>0</v>
      </c>
      <c r="H154" s="161"/>
      <c r="I154" s="160">
        <f>ROUND(E154*H154,2)</f>
        <v>0</v>
      </c>
      <c r="J154" s="161"/>
      <c r="K154" s="160">
        <f>ROUND(E154*J154,2)</f>
        <v>0</v>
      </c>
      <c r="L154" s="160">
        <v>21</v>
      </c>
      <c r="M154" s="160">
        <f>G154*(1+L154/100)</f>
        <v>0</v>
      </c>
      <c r="N154" s="159">
        <v>1.0662499999999999</v>
      </c>
      <c r="O154" s="159">
        <f>ROUND(E154*N154,2)</f>
        <v>1.1100000000000001</v>
      </c>
      <c r="P154" s="159">
        <v>0</v>
      </c>
      <c r="Q154" s="159">
        <f>ROUND(E154*P154,2)</f>
        <v>0</v>
      </c>
      <c r="R154" s="160"/>
      <c r="S154" s="160" t="s">
        <v>183</v>
      </c>
      <c r="T154" s="160" t="s">
        <v>183</v>
      </c>
      <c r="U154" s="160">
        <v>15.231</v>
      </c>
      <c r="V154" s="160">
        <f>ROUND(E154*U154,2)</f>
        <v>15.88</v>
      </c>
      <c r="W154" s="160"/>
      <c r="X154" s="160" t="s">
        <v>184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185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7" t="s">
        <v>405</v>
      </c>
      <c r="D155" s="162"/>
      <c r="E155" s="163">
        <v>1.0427999999999999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187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73">
        <v>58</v>
      </c>
      <c r="B156" s="174" t="s">
        <v>403</v>
      </c>
      <c r="C156" s="186" t="s">
        <v>404</v>
      </c>
      <c r="D156" s="175" t="s">
        <v>198</v>
      </c>
      <c r="E156" s="176">
        <v>0.83957000000000004</v>
      </c>
      <c r="F156" s="177"/>
      <c r="G156" s="178">
        <f>ROUND(E156*F156,2)</f>
        <v>0</v>
      </c>
      <c r="H156" s="161"/>
      <c r="I156" s="160">
        <f>ROUND(E156*H156,2)</f>
        <v>0</v>
      </c>
      <c r="J156" s="161"/>
      <c r="K156" s="160">
        <f>ROUND(E156*J156,2)</f>
        <v>0</v>
      </c>
      <c r="L156" s="160">
        <v>21</v>
      </c>
      <c r="M156" s="160">
        <f>G156*(1+L156/100)</f>
        <v>0</v>
      </c>
      <c r="N156" s="159">
        <v>1.0662499999999999</v>
      </c>
      <c r="O156" s="159">
        <f>ROUND(E156*N156,2)</f>
        <v>0.9</v>
      </c>
      <c r="P156" s="159">
        <v>0</v>
      </c>
      <c r="Q156" s="159">
        <f>ROUND(E156*P156,2)</f>
        <v>0</v>
      </c>
      <c r="R156" s="160"/>
      <c r="S156" s="160" t="s">
        <v>183</v>
      </c>
      <c r="T156" s="160" t="s">
        <v>183</v>
      </c>
      <c r="U156" s="160">
        <v>15.231</v>
      </c>
      <c r="V156" s="160">
        <f>ROUND(E156*U156,2)</f>
        <v>12.79</v>
      </c>
      <c r="W156" s="160"/>
      <c r="X156" s="160" t="s">
        <v>184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185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7" t="s">
        <v>406</v>
      </c>
      <c r="D157" s="162"/>
      <c r="E157" s="163">
        <v>0.83957000000000004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187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3">
        <v>59</v>
      </c>
      <c r="B158" s="174" t="s">
        <v>407</v>
      </c>
      <c r="C158" s="186" t="s">
        <v>408</v>
      </c>
      <c r="D158" s="175" t="s">
        <v>182</v>
      </c>
      <c r="E158" s="176">
        <v>6</v>
      </c>
      <c r="F158" s="177"/>
      <c r="G158" s="178">
        <f>ROUND(E158*F158,2)</f>
        <v>0</v>
      </c>
      <c r="H158" s="161"/>
      <c r="I158" s="160">
        <f>ROUND(E158*H158,2)</f>
        <v>0</v>
      </c>
      <c r="J158" s="161"/>
      <c r="K158" s="160">
        <f>ROUND(E158*J158,2)</f>
        <v>0</v>
      </c>
      <c r="L158" s="160">
        <v>21</v>
      </c>
      <c r="M158" s="160">
        <f>G158*(1+L158/100)</f>
        <v>0</v>
      </c>
      <c r="N158" s="159">
        <v>7.4260000000000007E-2</v>
      </c>
      <c r="O158" s="159">
        <f>ROUND(E158*N158,2)</f>
        <v>0.45</v>
      </c>
      <c r="P158" s="159">
        <v>0</v>
      </c>
      <c r="Q158" s="159">
        <f>ROUND(E158*P158,2)</f>
        <v>0</v>
      </c>
      <c r="R158" s="160"/>
      <c r="S158" s="160" t="s">
        <v>183</v>
      </c>
      <c r="T158" s="160" t="s">
        <v>183</v>
      </c>
      <c r="U158" s="160">
        <v>0.373</v>
      </c>
      <c r="V158" s="160">
        <f>ROUND(E158*U158,2)</f>
        <v>2.2400000000000002</v>
      </c>
      <c r="W158" s="160"/>
      <c r="X158" s="160" t="s">
        <v>184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185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56"/>
      <c r="B159" s="157"/>
      <c r="C159" s="187" t="s">
        <v>409</v>
      </c>
      <c r="D159" s="162"/>
      <c r="E159" s="163">
        <v>6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187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3">
        <v>60</v>
      </c>
      <c r="B160" s="174" t="s">
        <v>410</v>
      </c>
      <c r="C160" s="186" t="s">
        <v>411</v>
      </c>
      <c r="D160" s="175" t="s">
        <v>182</v>
      </c>
      <c r="E160" s="176">
        <v>3.72</v>
      </c>
      <c r="F160" s="177"/>
      <c r="G160" s="178">
        <f>ROUND(E160*F160,2)</f>
        <v>0</v>
      </c>
      <c r="H160" s="161"/>
      <c r="I160" s="160">
        <f>ROUND(E160*H160,2)</f>
        <v>0</v>
      </c>
      <c r="J160" s="161"/>
      <c r="K160" s="160">
        <f>ROUND(E160*J160,2)</f>
        <v>0</v>
      </c>
      <c r="L160" s="160">
        <v>21</v>
      </c>
      <c r="M160" s="160">
        <f>G160*(1+L160/100)</f>
        <v>0</v>
      </c>
      <c r="N160" s="159">
        <v>0.24</v>
      </c>
      <c r="O160" s="159">
        <f>ROUND(E160*N160,2)</f>
        <v>0.89</v>
      </c>
      <c r="P160" s="159">
        <v>0</v>
      </c>
      <c r="Q160" s="159">
        <f>ROUND(E160*P160,2)</f>
        <v>0</v>
      </c>
      <c r="R160" s="160"/>
      <c r="S160" s="160" t="s">
        <v>183</v>
      </c>
      <c r="T160" s="160" t="s">
        <v>183</v>
      </c>
      <c r="U160" s="160">
        <v>0.27</v>
      </c>
      <c r="V160" s="160">
        <f>ROUND(E160*U160,2)</f>
        <v>1</v>
      </c>
      <c r="W160" s="160"/>
      <c r="X160" s="160" t="s">
        <v>184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185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7" t="s">
        <v>412</v>
      </c>
      <c r="D161" s="162"/>
      <c r="E161" s="163">
        <v>3.72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187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3">
        <v>61</v>
      </c>
      <c r="B162" s="174" t="s">
        <v>413</v>
      </c>
      <c r="C162" s="186" t="s">
        <v>414</v>
      </c>
      <c r="D162" s="175" t="s">
        <v>182</v>
      </c>
      <c r="E162" s="176">
        <v>4.7</v>
      </c>
      <c r="F162" s="177"/>
      <c r="G162" s="178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0</v>
      </c>
      <c r="O162" s="159">
        <f>ROUND(E162*N162,2)</f>
        <v>0</v>
      </c>
      <c r="P162" s="159">
        <v>0</v>
      </c>
      <c r="Q162" s="159">
        <f>ROUND(E162*P162,2)</f>
        <v>0</v>
      </c>
      <c r="R162" s="160"/>
      <c r="S162" s="160" t="s">
        <v>183</v>
      </c>
      <c r="T162" s="160" t="s">
        <v>183</v>
      </c>
      <c r="U162" s="160">
        <v>0.13</v>
      </c>
      <c r="V162" s="160">
        <f>ROUND(E162*U162,2)</f>
        <v>0.61</v>
      </c>
      <c r="W162" s="160"/>
      <c r="X162" s="160" t="s">
        <v>184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185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87" t="s">
        <v>415</v>
      </c>
      <c r="D163" s="162"/>
      <c r="E163" s="163">
        <v>4.7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187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x14ac:dyDescent="0.2">
      <c r="A164" s="166" t="s">
        <v>178</v>
      </c>
      <c r="B164" s="167" t="s">
        <v>90</v>
      </c>
      <c r="C164" s="185" t="s">
        <v>91</v>
      </c>
      <c r="D164" s="168"/>
      <c r="E164" s="169"/>
      <c r="F164" s="170"/>
      <c r="G164" s="171">
        <f>SUMIF(AG165:AG166,"&lt;&gt;NOR",G165:G166)</f>
        <v>0</v>
      </c>
      <c r="H164" s="165"/>
      <c r="I164" s="165">
        <f>SUM(I165:I166)</f>
        <v>0</v>
      </c>
      <c r="J164" s="165"/>
      <c r="K164" s="165">
        <f>SUM(K165:K166)</f>
        <v>0</v>
      </c>
      <c r="L164" s="165"/>
      <c r="M164" s="165">
        <f>SUM(M165:M166)</f>
        <v>0</v>
      </c>
      <c r="N164" s="164"/>
      <c r="O164" s="164">
        <f>SUM(O165:O166)</f>
        <v>0.11</v>
      </c>
      <c r="P164" s="164"/>
      <c r="Q164" s="164">
        <f>SUM(Q165:Q166)</f>
        <v>0</v>
      </c>
      <c r="R164" s="165"/>
      <c r="S164" s="165"/>
      <c r="T164" s="165"/>
      <c r="U164" s="165"/>
      <c r="V164" s="165">
        <f>SUM(V165:V166)</f>
        <v>8.5</v>
      </c>
      <c r="W164" s="165"/>
      <c r="X164" s="165"/>
      <c r="AG164" t="s">
        <v>179</v>
      </c>
    </row>
    <row r="165" spans="1:60" ht="22.5" outlineLevel="1" x14ac:dyDescent="0.2">
      <c r="A165" s="173">
        <v>62</v>
      </c>
      <c r="B165" s="174" t="s">
        <v>416</v>
      </c>
      <c r="C165" s="186" t="s">
        <v>417</v>
      </c>
      <c r="D165" s="175" t="s">
        <v>334</v>
      </c>
      <c r="E165" s="176">
        <v>20</v>
      </c>
      <c r="F165" s="177"/>
      <c r="G165" s="178">
        <f>ROUND(E165*F165,2)</f>
        <v>0</v>
      </c>
      <c r="H165" s="161"/>
      <c r="I165" s="160">
        <f>ROUND(E165*H165,2)</f>
        <v>0</v>
      </c>
      <c r="J165" s="161"/>
      <c r="K165" s="160">
        <f>ROUND(E165*J165,2)</f>
        <v>0</v>
      </c>
      <c r="L165" s="160">
        <v>21</v>
      </c>
      <c r="M165" s="160">
        <f>G165*(1+L165/100)</f>
        <v>0</v>
      </c>
      <c r="N165" s="159">
        <v>5.5100000000000001E-3</v>
      </c>
      <c r="O165" s="159">
        <f>ROUND(E165*N165,2)</f>
        <v>0.11</v>
      </c>
      <c r="P165" s="159">
        <v>0</v>
      </c>
      <c r="Q165" s="159">
        <f>ROUND(E165*P165,2)</f>
        <v>0</v>
      </c>
      <c r="R165" s="160"/>
      <c r="S165" s="160" t="s">
        <v>183</v>
      </c>
      <c r="T165" s="160" t="s">
        <v>183</v>
      </c>
      <c r="U165" s="160">
        <v>0.42499999999999999</v>
      </c>
      <c r="V165" s="160">
        <f>ROUND(E165*U165,2)</f>
        <v>8.5</v>
      </c>
      <c r="W165" s="160"/>
      <c r="X165" s="160" t="s">
        <v>184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185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7" t="s">
        <v>418</v>
      </c>
      <c r="D166" s="162"/>
      <c r="E166" s="163">
        <v>20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187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166" t="s">
        <v>178</v>
      </c>
      <c r="B167" s="167" t="s">
        <v>92</v>
      </c>
      <c r="C167" s="185" t="s">
        <v>93</v>
      </c>
      <c r="D167" s="168"/>
      <c r="E167" s="169"/>
      <c r="F167" s="170"/>
      <c r="G167" s="171">
        <f>SUMIF(AG168:AG174,"&lt;&gt;NOR",G168:G174)</f>
        <v>0</v>
      </c>
      <c r="H167" s="165"/>
      <c r="I167" s="165">
        <f>SUM(I168:I174)</f>
        <v>0</v>
      </c>
      <c r="J167" s="165"/>
      <c r="K167" s="165">
        <f>SUM(K168:K174)</f>
        <v>0</v>
      </c>
      <c r="L167" s="165"/>
      <c r="M167" s="165">
        <f>SUM(M168:M174)</f>
        <v>0</v>
      </c>
      <c r="N167" s="164"/>
      <c r="O167" s="164">
        <f>SUM(O168:O174)</f>
        <v>125.28999999999999</v>
      </c>
      <c r="P167" s="164"/>
      <c r="Q167" s="164">
        <f>SUM(Q168:Q174)</f>
        <v>49.85</v>
      </c>
      <c r="R167" s="165"/>
      <c r="S167" s="165"/>
      <c r="T167" s="165"/>
      <c r="U167" s="165"/>
      <c r="V167" s="165">
        <f>SUM(V168:V174)</f>
        <v>0</v>
      </c>
      <c r="W167" s="165"/>
      <c r="X167" s="165"/>
      <c r="AG167" t="s">
        <v>179</v>
      </c>
    </row>
    <row r="168" spans="1:60" ht="22.5" outlineLevel="1" x14ac:dyDescent="0.2">
      <c r="A168" s="173">
        <v>63</v>
      </c>
      <c r="B168" s="174" t="s">
        <v>419</v>
      </c>
      <c r="C168" s="186" t="s">
        <v>420</v>
      </c>
      <c r="D168" s="175" t="s">
        <v>334</v>
      </c>
      <c r="E168" s="176">
        <v>11</v>
      </c>
      <c r="F168" s="177"/>
      <c r="G168" s="178">
        <f>ROUND(E168*F168,2)</f>
        <v>0</v>
      </c>
      <c r="H168" s="161"/>
      <c r="I168" s="160">
        <f>ROUND(E168*H168,2)</f>
        <v>0</v>
      </c>
      <c r="J168" s="161"/>
      <c r="K168" s="160">
        <f>ROUND(E168*J168,2)</f>
        <v>0</v>
      </c>
      <c r="L168" s="160">
        <v>21</v>
      </c>
      <c r="M168" s="160">
        <f>G168*(1+L168/100)</f>
        <v>0</v>
      </c>
      <c r="N168" s="159">
        <v>0.90803</v>
      </c>
      <c r="O168" s="159">
        <f>ROUND(E168*N168,2)</f>
        <v>9.99</v>
      </c>
      <c r="P168" s="159">
        <v>0</v>
      </c>
      <c r="Q168" s="159">
        <f>ROUND(E168*P168,2)</f>
        <v>0</v>
      </c>
      <c r="R168" s="160"/>
      <c r="S168" s="160" t="s">
        <v>183</v>
      </c>
      <c r="T168" s="160" t="s">
        <v>421</v>
      </c>
      <c r="U168" s="160">
        <v>0</v>
      </c>
      <c r="V168" s="160">
        <f>ROUND(E168*U168,2)</f>
        <v>0</v>
      </c>
      <c r="W168" s="160"/>
      <c r="X168" s="160" t="s">
        <v>422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423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7" t="s">
        <v>424</v>
      </c>
      <c r="D169" s="162"/>
      <c r="E169" s="163">
        <v>11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187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73">
        <v>64</v>
      </c>
      <c r="B170" s="174" t="s">
        <v>425</v>
      </c>
      <c r="C170" s="186" t="s">
        <v>426</v>
      </c>
      <c r="D170" s="175" t="s">
        <v>334</v>
      </c>
      <c r="E170" s="176">
        <v>65</v>
      </c>
      <c r="F170" s="177"/>
      <c r="G170" s="178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0</v>
      </c>
      <c r="N170" s="159">
        <v>0.96763999999999994</v>
      </c>
      <c r="O170" s="159">
        <f>ROUND(E170*N170,2)</f>
        <v>62.9</v>
      </c>
      <c r="P170" s="159">
        <v>0</v>
      </c>
      <c r="Q170" s="159">
        <f>ROUND(E170*P170,2)</f>
        <v>0</v>
      </c>
      <c r="R170" s="160"/>
      <c r="S170" s="160" t="s">
        <v>183</v>
      </c>
      <c r="T170" s="160" t="s">
        <v>421</v>
      </c>
      <c r="U170" s="160">
        <v>0</v>
      </c>
      <c r="V170" s="160">
        <f>ROUND(E170*U170,2)</f>
        <v>0</v>
      </c>
      <c r="W170" s="160"/>
      <c r="X170" s="160" t="s">
        <v>422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423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87" t="s">
        <v>427</v>
      </c>
      <c r="D171" s="162"/>
      <c r="E171" s="163">
        <v>65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187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3">
        <v>65</v>
      </c>
      <c r="B172" s="174" t="s">
        <v>428</v>
      </c>
      <c r="C172" s="186" t="s">
        <v>429</v>
      </c>
      <c r="D172" s="175" t="s">
        <v>334</v>
      </c>
      <c r="E172" s="176">
        <v>51.5</v>
      </c>
      <c r="F172" s="177"/>
      <c r="G172" s="178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21</v>
      </c>
      <c r="M172" s="160">
        <f>G172*(1+L172/100)</f>
        <v>0</v>
      </c>
      <c r="N172" s="159">
        <v>0.70109999999999995</v>
      </c>
      <c r="O172" s="159">
        <f>ROUND(E172*N172,2)</f>
        <v>36.11</v>
      </c>
      <c r="P172" s="159">
        <v>0.96799999999999997</v>
      </c>
      <c r="Q172" s="159">
        <f>ROUND(E172*P172,2)</f>
        <v>49.85</v>
      </c>
      <c r="R172" s="160"/>
      <c r="S172" s="160" t="s">
        <v>183</v>
      </c>
      <c r="T172" s="160" t="s">
        <v>421</v>
      </c>
      <c r="U172" s="160">
        <v>0</v>
      </c>
      <c r="V172" s="160">
        <f>ROUND(E172*U172,2)</f>
        <v>0</v>
      </c>
      <c r="W172" s="160"/>
      <c r="X172" s="160" t="s">
        <v>422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423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7" t="s">
        <v>430</v>
      </c>
      <c r="D173" s="162"/>
      <c r="E173" s="163">
        <v>51.5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187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9">
        <v>66</v>
      </c>
      <c r="B174" s="180" t="s">
        <v>431</v>
      </c>
      <c r="C174" s="188" t="s">
        <v>432</v>
      </c>
      <c r="D174" s="181" t="s">
        <v>433</v>
      </c>
      <c r="E174" s="182">
        <v>12</v>
      </c>
      <c r="F174" s="183"/>
      <c r="G174" s="184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59">
        <v>1.35765</v>
      </c>
      <c r="O174" s="159">
        <f>ROUND(E174*N174,2)</f>
        <v>16.29</v>
      </c>
      <c r="P174" s="159">
        <v>0</v>
      </c>
      <c r="Q174" s="159">
        <f>ROUND(E174*P174,2)</f>
        <v>0</v>
      </c>
      <c r="R174" s="160"/>
      <c r="S174" s="160" t="s">
        <v>183</v>
      </c>
      <c r="T174" s="160" t="s">
        <v>421</v>
      </c>
      <c r="U174" s="160">
        <v>0</v>
      </c>
      <c r="V174" s="160">
        <f>ROUND(E174*U174,2)</f>
        <v>0</v>
      </c>
      <c r="W174" s="160"/>
      <c r="X174" s="160" t="s">
        <v>422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423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x14ac:dyDescent="0.2">
      <c r="A175" s="166" t="s">
        <v>178</v>
      </c>
      <c r="B175" s="167" t="s">
        <v>96</v>
      </c>
      <c r="C175" s="185" t="s">
        <v>97</v>
      </c>
      <c r="D175" s="168"/>
      <c r="E175" s="169"/>
      <c r="F175" s="170"/>
      <c r="G175" s="171">
        <f>SUMIF(AG176:AG177,"&lt;&gt;NOR",G176:G177)</f>
        <v>0</v>
      </c>
      <c r="H175" s="165"/>
      <c r="I175" s="165">
        <f>SUM(I176:I177)</f>
        <v>0</v>
      </c>
      <c r="J175" s="165"/>
      <c r="K175" s="165">
        <f>SUM(K176:K177)</f>
        <v>0</v>
      </c>
      <c r="L175" s="165"/>
      <c r="M175" s="165">
        <f>SUM(M176:M177)</f>
        <v>0</v>
      </c>
      <c r="N175" s="164"/>
      <c r="O175" s="164">
        <f>SUM(O176:O177)</f>
        <v>20.399999999999999</v>
      </c>
      <c r="P175" s="164"/>
      <c r="Q175" s="164">
        <f>SUM(Q176:Q177)</f>
        <v>0</v>
      </c>
      <c r="R175" s="165"/>
      <c r="S175" s="165"/>
      <c r="T175" s="165"/>
      <c r="U175" s="165"/>
      <c r="V175" s="165">
        <f>SUM(V176:V177)</f>
        <v>17.22</v>
      </c>
      <c r="W175" s="165"/>
      <c r="X175" s="165"/>
      <c r="AG175" t="s">
        <v>179</v>
      </c>
    </row>
    <row r="176" spans="1:60" ht="22.5" outlineLevel="1" x14ac:dyDescent="0.2">
      <c r="A176" s="173">
        <v>67</v>
      </c>
      <c r="B176" s="174" t="s">
        <v>434</v>
      </c>
      <c r="C176" s="186" t="s">
        <v>435</v>
      </c>
      <c r="D176" s="175" t="s">
        <v>334</v>
      </c>
      <c r="E176" s="176">
        <v>106.3</v>
      </c>
      <c r="F176" s="177"/>
      <c r="G176" s="178">
        <f>ROUND(E176*F176,2)</f>
        <v>0</v>
      </c>
      <c r="H176" s="161"/>
      <c r="I176" s="160">
        <f>ROUND(E176*H176,2)</f>
        <v>0</v>
      </c>
      <c r="J176" s="161"/>
      <c r="K176" s="160">
        <f>ROUND(E176*J176,2)</f>
        <v>0</v>
      </c>
      <c r="L176" s="160">
        <v>21</v>
      </c>
      <c r="M176" s="160">
        <f>G176*(1+L176/100)</f>
        <v>0</v>
      </c>
      <c r="N176" s="159">
        <v>0.19189000000000001</v>
      </c>
      <c r="O176" s="159">
        <f>ROUND(E176*N176,2)</f>
        <v>20.399999999999999</v>
      </c>
      <c r="P176" s="159">
        <v>0</v>
      </c>
      <c r="Q176" s="159">
        <f>ROUND(E176*P176,2)</f>
        <v>0</v>
      </c>
      <c r="R176" s="160"/>
      <c r="S176" s="160" t="s">
        <v>183</v>
      </c>
      <c r="T176" s="160" t="s">
        <v>183</v>
      </c>
      <c r="U176" s="160">
        <v>0.16200000000000001</v>
      </c>
      <c r="V176" s="160">
        <f>ROUND(E176*U176,2)</f>
        <v>17.22</v>
      </c>
      <c r="W176" s="160"/>
      <c r="X176" s="160" t="s">
        <v>184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185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7" t="s">
        <v>436</v>
      </c>
      <c r="D177" s="162"/>
      <c r="E177" s="163">
        <v>106.3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187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5.5" x14ac:dyDescent="0.2">
      <c r="A178" s="166" t="s">
        <v>178</v>
      </c>
      <c r="B178" s="167" t="s">
        <v>98</v>
      </c>
      <c r="C178" s="185" t="s">
        <v>99</v>
      </c>
      <c r="D178" s="168"/>
      <c r="E178" s="169"/>
      <c r="F178" s="170"/>
      <c r="G178" s="171">
        <f>SUMIF(AG179:AG182,"&lt;&gt;NOR",G179:G182)</f>
        <v>0</v>
      </c>
      <c r="H178" s="165"/>
      <c r="I178" s="165">
        <f>SUM(I179:I182)</f>
        <v>0</v>
      </c>
      <c r="J178" s="165"/>
      <c r="K178" s="165">
        <f>SUM(K179:K182)</f>
        <v>0</v>
      </c>
      <c r="L178" s="165"/>
      <c r="M178" s="165">
        <f>SUM(M179:M182)</f>
        <v>0</v>
      </c>
      <c r="N178" s="164"/>
      <c r="O178" s="164">
        <f>SUM(O179:O182)</f>
        <v>0.15</v>
      </c>
      <c r="P178" s="164"/>
      <c r="Q178" s="164">
        <f>SUM(Q179:Q182)</f>
        <v>0</v>
      </c>
      <c r="R178" s="165"/>
      <c r="S178" s="165"/>
      <c r="T178" s="165"/>
      <c r="U178" s="165"/>
      <c r="V178" s="165">
        <f>SUM(V179:V182)</f>
        <v>3.2</v>
      </c>
      <c r="W178" s="165"/>
      <c r="X178" s="165"/>
      <c r="AG178" t="s">
        <v>179</v>
      </c>
    </row>
    <row r="179" spans="1:60" outlineLevel="1" x14ac:dyDescent="0.2">
      <c r="A179" s="173">
        <v>68</v>
      </c>
      <c r="B179" s="174" t="s">
        <v>437</v>
      </c>
      <c r="C179" s="186" t="s">
        <v>438</v>
      </c>
      <c r="D179" s="175" t="s">
        <v>282</v>
      </c>
      <c r="E179" s="176">
        <v>8</v>
      </c>
      <c r="F179" s="177"/>
      <c r="G179" s="178">
        <f>ROUND(E179*F179,2)</f>
        <v>0</v>
      </c>
      <c r="H179" s="161"/>
      <c r="I179" s="160">
        <f>ROUND(E179*H179,2)</f>
        <v>0</v>
      </c>
      <c r="J179" s="161"/>
      <c r="K179" s="160">
        <f>ROUND(E179*J179,2)</f>
        <v>0</v>
      </c>
      <c r="L179" s="160">
        <v>21</v>
      </c>
      <c r="M179" s="160">
        <f>G179*(1+L179/100)</f>
        <v>0</v>
      </c>
      <c r="N179" s="159">
        <v>1.6379999999999999E-2</v>
      </c>
      <c r="O179" s="159">
        <f>ROUND(E179*N179,2)</f>
        <v>0.13</v>
      </c>
      <c r="P179" s="159">
        <v>0</v>
      </c>
      <c r="Q179" s="159">
        <f>ROUND(E179*P179,2)</f>
        <v>0</v>
      </c>
      <c r="R179" s="160"/>
      <c r="S179" s="160" t="s">
        <v>183</v>
      </c>
      <c r="T179" s="160" t="s">
        <v>183</v>
      </c>
      <c r="U179" s="160">
        <v>0.4</v>
      </c>
      <c r="V179" s="160">
        <f>ROUND(E179*U179,2)</f>
        <v>3.2</v>
      </c>
      <c r="W179" s="160"/>
      <c r="X179" s="160" t="s">
        <v>184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185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7" t="s">
        <v>439</v>
      </c>
      <c r="D180" s="162"/>
      <c r="E180" s="163">
        <v>8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187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3">
        <v>69</v>
      </c>
      <c r="B181" s="174" t="s">
        <v>440</v>
      </c>
      <c r="C181" s="186" t="s">
        <v>441</v>
      </c>
      <c r="D181" s="175" t="s">
        <v>282</v>
      </c>
      <c r="E181" s="176">
        <v>8</v>
      </c>
      <c r="F181" s="177"/>
      <c r="G181" s="178">
        <f>ROUND(E181*F181,2)</f>
        <v>0</v>
      </c>
      <c r="H181" s="161"/>
      <c r="I181" s="160">
        <f>ROUND(E181*H181,2)</f>
        <v>0</v>
      </c>
      <c r="J181" s="161"/>
      <c r="K181" s="160">
        <f>ROUND(E181*J181,2)</f>
        <v>0</v>
      </c>
      <c r="L181" s="160">
        <v>21</v>
      </c>
      <c r="M181" s="160">
        <f>G181*(1+L181/100)</f>
        <v>0</v>
      </c>
      <c r="N181" s="159">
        <v>2.33E-3</v>
      </c>
      <c r="O181" s="159">
        <f>ROUND(E181*N181,2)</f>
        <v>0.02</v>
      </c>
      <c r="P181" s="159">
        <v>0</v>
      </c>
      <c r="Q181" s="159">
        <f>ROUND(E181*P181,2)</f>
        <v>0</v>
      </c>
      <c r="R181" s="160" t="s">
        <v>256</v>
      </c>
      <c r="S181" s="160" t="s">
        <v>183</v>
      </c>
      <c r="T181" s="160" t="s">
        <v>183</v>
      </c>
      <c r="U181" s="160">
        <v>0</v>
      </c>
      <c r="V181" s="160">
        <f>ROUND(E181*U181,2)</f>
        <v>0</v>
      </c>
      <c r="W181" s="160"/>
      <c r="X181" s="160" t="s">
        <v>257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258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7" t="s">
        <v>442</v>
      </c>
      <c r="D182" s="162"/>
      <c r="E182" s="163">
        <v>8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187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x14ac:dyDescent="0.2">
      <c r="A183" s="166" t="s">
        <v>178</v>
      </c>
      <c r="B183" s="167" t="s">
        <v>100</v>
      </c>
      <c r="C183" s="185" t="s">
        <v>101</v>
      </c>
      <c r="D183" s="168"/>
      <c r="E183" s="169"/>
      <c r="F183" s="170"/>
      <c r="G183" s="171">
        <f>SUMIF(AG184:AG192,"&lt;&gt;NOR",G184:G192)</f>
        <v>0</v>
      </c>
      <c r="H183" s="165"/>
      <c r="I183" s="165">
        <f>SUM(I184:I192)</f>
        <v>0</v>
      </c>
      <c r="J183" s="165"/>
      <c r="K183" s="165">
        <f>SUM(K184:K192)</f>
        <v>0</v>
      </c>
      <c r="L183" s="165"/>
      <c r="M183" s="165">
        <f>SUM(M184:M192)</f>
        <v>0</v>
      </c>
      <c r="N183" s="164"/>
      <c r="O183" s="164">
        <f>SUM(O184:O192)</f>
        <v>0.02</v>
      </c>
      <c r="P183" s="164"/>
      <c r="Q183" s="164">
        <f>SUM(Q184:Q192)</f>
        <v>0.54</v>
      </c>
      <c r="R183" s="165"/>
      <c r="S183" s="165"/>
      <c r="T183" s="165"/>
      <c r="U183" s="165"/>
      <c r="V183" s="165">
        <f>SUM(V184:V192)</f>
        <v>19.850000000000001</v>
      </c>
      <c r="W183" s="165"/>
      <c r="X183" s="165"/>
      <c r="AG183" t="s">
        <v>179</v>
      </c>
    </row>
    <row r="184" spans="1:60" outlineLevel="1" x14ac:dyDescent="0.2">
      <c r="A184" s="173">
        <v>70</v>
      </c>
      <c r="B184" s="174" t="s">
        <v>443</v>
      </c>
      <c r="C184" s="186" t="s">
        <v>444</v>
      </c>
      <c r="D184" s="175" t="s">
        <v>334</v>
      </c>
      <c r="E184" s="176">
        <v>2.1</v>
      </c>
      <c r="F184" s="177"/>
      <c r="G184" s="178">
        <f>ROUND(E184*F184,2)</f>
        <v>0</v>
      </c>
      <c r="H184" s="161"/>
      <c r="I184" s="160">
        <f>ROUND(E184*H184,2)</f>
        <v>0</v>
      </c>
      <c r="J184" s="161"/>
      <c r="K184" s="160">
        <f>ROUND(E184*J184,2)</f>
        <v>0</v>
      </c>
      <c r="L184" s="160">
        <v>21</v>
      </c>
      <c r="M184" s="160">
        <f>G184*(1+L184/100)</f>
        <v>0</v>
      </c>
      <c r="N184" s="159">
        <v>0</v>
      </c>
      <c r="O184" s="159">
        <f>ROUND(E184*N184,2)</f>
        <v>0</v>
      </c>
      <c r="P184" s="159">
        <v>1.413E-2</v>
      </c>
      <c r="Q184" s="159">
        <f>ROUND(E184*P184,2)</f>
        <v>0.03</v>
      </c>
      <c r="R184" s="160"/>
      <c r="S184" s="160" t="s">
        <v>183</v>
      </c>
      <c r="T184" s="160" t="s">
        <v>183</v>
      </c>
      <c r="U184" s="160">
        <v>2.95</v>
      </c>
      <c r="V184" s="160">
        <f>ROUND(E184*U184,2)</f>
        <v>6.2</v>
      </c>
      <c r="W184" s="160"/>
      <c r="X184" s="160" t="s">
        <v>184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185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87" t="s">
        <v>445</v>
      </c>
      <c r="D185" s="162"/>
      <c r="E185" s="163">
        <v>2.1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187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3">
        <v>71</v>
      </c>
      <c r="B186" s="174" t="s">
        <v>446</v>
      </c>
      <c r="C186" s="186" t="s">
        <v>447</v>
      </c>
      <c r="D186" s="175" t="s">
        <v>334</v>
      </c>
      <c r="E186" s="176">
        <v>0.9</v>
      </c>
      <c r="F186" s="177"/>
      <c r="G186" s="178">
        <f>ROUND(E186*F186,2)</f>
        <v>0</v>
      </c>
      <c r="H186" s="161"/>
      <c r="I186" s="160">
        <f>ROUND(E186*H186,2)</f>
        <v>0</v>
      </c>
      <c r="J186" s="161"/>
      <c r="K186" s="160">
        <f>ROUND(E186*J186,2)</f>
        <v>0</v>
      </c>
      <c r="L186" s="160">
        <v>21</v>
      </c>
      <c r="M186" s="160">
        <f>G186*(1+L186/100)</f>
        <v>0</v>
      </c>
      <c r="N186" s="159">
        <v>0</v>
      </c>
      <c r="O186" s="159">
        <f>ROUND(E186*N186,2)</f>
        <v>0</v>
      </c>
      <c r="P186" s="159">
        <v>3.6170000000000001E-2</v>
      </c>
      <c r="Q186" s="159">
        <f>ROUND(E186*P186,2)</f>
        <v>0.03</v>
      </c>
      <c r="R186" s="160"/>
      <c r="S186" s="160" t="s">
        <v>183</v>
      </c>
      <c r="T186" s="160" t="s">
        <v>183</v>
      </c>
      <c r="U186" s="160">
        <v>4</v>
      </c>
      <c r="V186" s="160">
        <f>ROUND(E186*U186,2)</f>
        <v>3.6</v>
      </c>
      <c r="W186" s="160"/>
      <c r="X186" s="160" t="s">
        <v>184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185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7" t="s">
        <v>448</v>
      </c>
      <c r="D187" s="162"/>
      <c r="E187" s="163">
        <v>0.9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187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3">
        <v>72</v>
      </c>
      <c r="B188" s="174" t="s">
        <v>449</v>
      </c>
      <c r="C188" s="186" t="s">
        <v>450</v>
      </c>
      <c r="D188" s="175" t="s">
        <v>334</v>
      </c>
      <c r="E188" s="176">
        <v>13</v>
      </c>
      <c r="F188" s="177"/>
      <c r="G188" s="178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59">
        <v>4.8999999999999998E-4</v>
      </c>
      <c r="O188" s="159">
        <f>ROUND(E188*N188,2)</f>
        <v>0.01</v>
      </c>
      <c r="P188" s="159">
        <v>8.9999999999999993E-3</v>
      </c>
      <c r="Q188" s="159">
        <f>ROUND(E188*P188,2)</f>
        <v>0.12</v>
      </c>
      <c r="R188" s="160"/>
      <c r="S188" s="160" t="s">
        <v>183</v>
      </c>
      <c r="T188" s="160" t="s">
        <v>183</v>
      </c>
      <c r="U188" s="160">
        <v>0.247</v>
      </c>
      <c r="V188" s="160">
        <f>ROUND(E188*U188,2)</f>
        <v>3.21</v>
      </c>
      <c r="W188" s="160"/>
      <c r="X188" s="160" t="s">
        <v>184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185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7" t="s">
        <v>451</v>
      </c>
      <c r="D189" s="162"/>
      <c r="E189" s="163">
        <v>13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187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3">
        <v>73</v>
      </c>
      <c r="B190" s="174" t="s">
        <v>452</v>
      </c>
      <c r="C190" s="186" t="s">
        <v>453</v>
      </c>
      <c r="D190" s="175" t="s">
        <v>334</v>
      </c>
      <c r="E190" s="176">
        <v>20</v>
      </c>
      <c r="F190" s="177"/>
      <c r="G190" s="178">
        <f>ROUND(E190*F190,2)</f>
        <v>0</v>
      </c>
      <c r="H190" s="161"/>
      <c r="I190" s="160">
        <f>ROUND(E190*H190,2)</f>
        <v>0</v>
      </c>
      <c r="J190" s="161"/>
      <c r="K190" s="160">
        <f>ROUND(E190*J190,2)</f>
        <v>0</v>
      </c>
      <c r="L190" s="160">
        <v>21</v>
      </c>
      <c r="M190" s="160">
        <f>G190*(1+L190/100)</f>
        <v>0</v>
      </c>
      <c r="N190" s="159">
        <v>4.8999999999999998E-4</v>
      </c>
      <c r="O190" s="159">
        <f>ROUND(E190*N190,2)</f>
        <v>0.01</v>
      </c>
      <c r="P190" s="159">
        <v>1.7999999999999999E-2</v>
      </c>
      <c r="Q190" s="159">
        <f>ROUND(E190*P190,2)</f>
        <v>0.36</v>
      </c>
      <c r="R190" s="160"/>
      <c r="S190" s="160" t="s">
        <v>183</v>
      </c>
      <c r="T190" s="160" t="s">
        <v>183</v>
      </c>
      <c r="U190" s="160">
        <v>0.34200000000000003</v>
      </c>
      <c r="V190" s="160">
        <f>ROUND(E190*U190,2)</f>
        <v>6.84</v>
      </c>
      <c r="W190" s="160"/>
      <c r="X190" s="160" t="s">
        <v>184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185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7" t="s">
        <v>454</v>
      </c>
      <c r="D191" s="162"/>
      <c r="E191" s="163">
        <v>14.5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187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87" t="s">
        <v>455</v>
      </c>
      <c r="D192" s="162"/>
      <c r="E192" s="163">
        <v>5.5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187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6" t="s">
        <v>178</v>
      </c>
      <c r="B193" s="167" t="s">
        <v>104</v>
      </c>
      <c r="C193" s="185" t="s">
        <v>105</v>
      </c>
      <c r="D193" s="168"/>
      <c r="E193" s="169"/>
      <c r="F193" s="170"/>
      <c r="G193" s="171">
        <f>SUMIF(AG194:AG194,"&lt;&gt;NOR",G194:G194)</f>
        <v>0</v>
      </c>
      <c r="H193" s="165"/>
      <c r="I193" s="165">
        <f>SUM(I194:I194)</f>
        <v>0</v>
      </c>
      <c r="J193" s="165"/>
      <c r="K193" s="165">
        <f>SUM(K194:K194)</f>
        <v>0</v>
      </c>
      <c r="L193" s="165"/>
      <c r="M193" s="165">
        <f>SUM(M194:M194)</f>
        <v>0</v>
      </c>
      <c r="N193" s="164"/>
      <c r="O193" s="164">
        <f>SUM(O194:O194)</f>
        <v>0</v>
      </c>
      <c r="P193" s="164"/>
      <c r="Q193" s="164">
        <f>SUM(Q194:Q194)</f>
        <v>0</v>
      </c>
      <c r="R193" s="165"/>
      <c r="S193" s="165"/>
      <c r="T193" s="165"/>
      <c r="U193" s="165"/>
      <c r="V193" s="165">
        <f>SUM(V194:V194)</f>
        <v>586.67999999999995</v>
      </c>
      <c r="W193" s="165"/>
      <c r="X193" s="165"/>
      <c r="AG193" t="s">
        <v>179</v>
      </c>
    </row>
    <row r="194" spans="1:60" outlineLevel="1" x14ac:dyDescent="0.2">
      <c r="A194" s="179">
        <v>74</v>
      </c>
      <c r="B194" s="180" t="s">
        <v>456</v>
      </c>
      <c r="C194" s="188" t="s">
        <v>457</v>
      </c>
      <c r="D194" s="181" t="s">
        <v>198</v>
      </c>
      <c r="E194" s="182">
        <v>688.58860000000004</v>
      </c>
      <c r="F194" s="183"/>
      <c r="G194" s="184">
        <f>ROUND(E194*F194,2)</f>
        <v>0</v>
      </c>
      <c r="H194" s="161"/>
      <c r="I194" s="160">
        <f>ROUND(E194*H194,2)</f>
        <v>0</v>
      </c>
      <c r="J194" s="161"/>
      <c r="K194" s="160">
        <f>ROUND(E194*J194,2)</f>
        <v>0</v>
      </c>
      <c r="L194" s="160">
        <v>21</v>
      </c>
      <c r="M194" s="160">
        <f>G194*(1+L194/100)</f>
        <v>0</v>
      </c>
      <c r="N194" s="159">
        <v>0</v>
      </c>
      <c r="O194" s="159">
        <f>ROUND(E194*N194,2)</f>
        <v>0</v>
      </c>
      <c r="P194" s="159">
        <v>0</v>
      </c>
      <c r="Q194" s="159">
        <f>ROUND(E194*P194,2)</f>
        <v>0</v>
      </c>
      <c r="R194" s="160"/>
      <c r="S194" s="160" t="s">
        <v>183</v>
      </c>
      <c r="T194" s="160" t="s">
        <v>183</v>
      </c>
      <c r="U194" s="160">
        <v>0.85199999999999998</v>
      </c>
      <c r="V194" s="160">
        <f>ROUND(E194*U194,2)</f>
        <v>586.67999999999995</v>
      </c>
      <c r="W194" s="160"/>
      <c r="X194" s="160" t="s">
        <v>458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459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x14ac:dyDescent="0.2">
      <c r="A195" s="166" t="s">
        <v>178</v>
      </c>
      <c r="B195" s="167" t="s">
        <v>106</v>
      </c>
      <c r="C195" s="185" t="s">
        <v>107</v>
      </c>
      <c r="D195" s="168"/>
      <c r="E195" s="169"/>
      <c r="F195" s="170"/>
      <c r="G195" s="171">
        <f>SUMIF(AG196:AG216,"&lt;&gt;NOR",G196:G216)</f>
        <v>0</v>
      </c>
      <c r="H195" s="165"/>
      <c r="I195" s="165">
        <f>SUM(I196:I216)</f>
        <v>0</v>
      </c>
      <c r="J195" s="165"/>
      <c r="K195" s="165">
        <f>SUM(K196:K216)</f>
        <v>0</v>
      </c>
      <c r="L195" s="165"/>
      <c r="M195" s="165">
        <f>SUM(M196:M216)</f>
        <v>0</v>
      </c>
      <c r="N195" s="164"/>
      <c r="O195" s="164">
        <f>SUM(O196:O216)</f>
        <v>1.4600000000000002</v>
      </c>
      <c r="P195" s="164"/>
      <c r="Q195" s="164">
        <f>SUM(Q196:Q216)</f>
        <v>0</v>
      </c>
      <c r="R195" s="165"/>
      <c r="S195" s="165"/>
      <c r="T195" s="165"/>
      <c r="U195" s="165"/>
      <c r="V195" s="165">
        <f>SUM(V196:V216)</f>
        <v>235.10999999999999</v>
      </c>
      <c r="W195" s="165"/>
      <c r="X195" s="165"/>
      <c r="AG195" t="s">
        <v>179</v>
      </c>
    </row>
    <row r="196" spans="1:60" outlineLevel="1" x14ac:dyDescent="0.2">
      <c r="A196" s="173">
        <v>75</v>
      </c>
      <c r="B196" s="174" t="s">
        <v>460</v>
      </c>
      <c r="C196" s="186" t="s">
        <v>461</v>
      </c>
      <c r="D196" s="175" t="s">
        <v>182</v>
      </c>
      <c r="E196" s="176">
        <v>260.37</v>
      </c>
      <c r="F196" s="177"/>
      <c r="G196" s="178">
        <f>ROUND(E196*F196,2)</f>
        <v>0</v>
      </c>
      <c r="H196" s="161"/>
      <c r="I196" s="160">
        <f>ROUND(E196*H196,2)</f>
        <v>0</v>
      </c>
      <c r="J196" s="161"/>
      <c r="K196" s="160">
        <f>ROUND(E196*J196,2)</f>
        <v>0</v>
      </c>
      <c r="L196" s="160">
        <v>21</v>
      </c>
      <c r="M196" s="160">
        <f>G196*(1+L196/100)</f>
        <v>0</v>
      </c>
      <c r="N196" s="159">
        <v>2.1000000000000001E-4</v>
      </c>
      <c r="O196" s="159">
        <f>ROUND(E196*N196,2)</f>
        <v>0.05</v>
      </c>
      <c r="P196" s="159">
        <v>0</v>
      </c>
      <c r="Q196" s="159">
        <f>ROUND(E196*P196,2)</f>
        <v>0</v>
      </c>
      <c r="R196" s="160"/>
      <c r="S196" s="160" t="s">
        <v>183</v>
      </c>
      <c r="T196" s="160" t="s">
        <v>183</v>
      </c>
      <c r="U196" s="160">
        <v>9.5000000000000001E-2</v>
      </c>
      <c r="V196" s="160">
        <f>ROUND(E196*U196,2)</f>
        <v>24.74</v>
      </c>
      <c r="W196" s="160"/>
      <c r="X196" s="160" t="s">
        <v>184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185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7" t="s">
        <v>462</v>
      </c>
      <c r="D197" s="162"/>
      <c r="E197" s="163">
        <v>225.89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187</v>
      </c>
      <c r="AH197" s="149">
        <v>5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56"/>
      <c r="B198" s="157"/>
      <c r="C198" s="187" t="s">
        <v>463</v>
      </c>
      <c r="D198" s="162"/>
      <c r="E198" s="163">
        <v>34.479999999999997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187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73">
        <v>76</v>
      </c>
      <c r="B199" s="174" t="s">
        <v>464</v>
      </c>
      <c r="C199" s="186" t="s">
        <v>465</v>
      </c>
      <c r="D199" s="175" t="s">
        <v>182</v>
      </c>
      <c r="E199" s="176">
        <v>225.89</v>
      </c>
      <c r="F199" s="177"/>
      <c r="G199" s="178">
        <f>ROUND(E199*F199,2)</f>
        <v>0</v>
      </c>
      <c r="H199" s="161"/>
      <c r="I199" s="160">
        <f>ROUND(E199*H199,2)</f>
        <v>0</v>
      </c>
      <c r="J199" s="161"/>
      <c r="K199" s="160">
        <f>ROUND(E199*J199,2)</f>
        <v>0</v>
      </c>
      <c r="L199" s="160">
        <v>21</v>
      </c>
      <c r="M199" s="160">
        <f>G199*(1+L199/100)</f>
        <v>0</v>
      </c>
      <c r="N199" s="159">
        <v>3.6800000000000001E-3</v>
      </c>
      <c r="O199" s="159">
        <f>ROUND(E199*N199,2)</f>
        <v>0.83</v>
      </c>
      <c r="P199" s="159">
        <v>0</v>
      </c>
      <c r="Q199" s="159">
        <f>ROUND(E199*P199,2)</f>
        <v>0</v>
      </c>
      <c r="R199" s="160"/>
      <c r="S199" s="160" t="s">
        <v>183</v>
      </c>
      <c r="T199" s="160" t="s">
        <v>183</v>
      </c>
      <c r="U199" s="160">
        <v>0.38500000000000001</v>
      </c>
      <c r="V199" s="160">
        <f>ROUND(E199*U199,2)</f>
        <v>86.97</v>
      </c>
      <c r="W199" s="160"/>
      <c r="X199" s="160" t="s">
        <v>184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185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33.75" outlineLevel="1" x14ac:dyDescent="0.2">
      <c r="A200" s="156"/>
      <c r="B200" s="157"/>
      <c r="C200" s="187" t="s">
        <v>466</v>
      </c>
      <c r="D200" s="162"/>
      <c r="E200" s="163">
        <v>123.27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187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87" t="s">
        <v>467</v>
      </c>
      <c r="D201" s="162"/>
      <c r="E201" s="163">
        <v>35.74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187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87" t="s">
        <v>468</v>
      </c>
      <c r="D202" s="162"/>
      <c r="E202" s="163">
        <v>32.4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187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22.5" outlineLevel="1" x14ac:dyDescent="0.2">
      <c r="A203" s="156"/>
      <c r="B203" s="157"/>
      <c r="C203" s="187" t="s">
        <v>463</v>
      </c>
      <c r="D203" s="162"/>
      <c r="E203" s="163">
        <v>34.479999999999997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187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73">
        <v>77</v>
      </c>
      <c r="B204" s="174" t="s">
        <v>469</v>
      </c>
      <c r="C204" s="186" t="s">
        <v>470</v>
      </c>
      <c r="D204" s="175" t="s">
        <v>334</v>
      </c>
      <c r="E204" s="176">
        <v>16</v>
      </c>
      <c r="F204" s="177"/>
      <c r="G204" s="178">
        <f>ROUND(E204*F204,2)</f>
        <v>0</v>
      </c>
      <c r="H204" s="161"/>
      <c r="I204" s="160">
        <f>ROUND(E204*H204,2)</f>
        <v>0</v>
      </c>
      <c r="J204" s="161"/>
      <c r="K204" s="160">
        <f>ROUND(E204*J204,2)</f>
        <v>0</v>
      </c>
      <c r="L204" s="160">
        <v>21</v>
      </c>
      <c r="M204" s="160">
        <f>G204*(1+L204/100)</f>
        <v>0</v>
      </c>
      <c r="N204" s="159">
        <v>3.2000000000000003E-4</v>
      </c>
      <c r="O204" s="159">
        <f>ROUND(E204*N204,2)</f>
        <v>0.01</v>
      </c>
      <c r="P204" s="159">
        <v>0</v>
      </c>
      <c r="Q204" s="159">
        <f>ROUND(E204*P204,2)</f>
        <v>0</v>
      </c>
      <c r="R204" s="160"/>
      <c r="S204" s="160" t="s">
        <v>183</v>
      </c>
      <c r="T204" s="160" t="s">
        <v>183</v>
      </c>
      <c r="U204" s="160">
        <v>0.11</v>
      </c>
      <c r="V204" s="160">
        <f>ROUND(E204*U204,2)</f>
        <v>1.76</v>
      </c>
      <c r="W204" s="160"/>
      <c r="X204" s="160" t="s">
        <v>184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185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87" t="s">
        <v>471</v>
      </c>
      <c r="D205" s="162"/>
      <c r="E205" s="163">
        <v>16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187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2.5" outlineLevel="1" x14ac:dyDescent="0.2">
      <c r="A206" s="173">
        <v>78</v>
      </c>
      <c r="B206" s="174" t="s">
        <v>472</v>
      </c>
      <c r="C206" s="186" t="s">
        <v>473</v>
      </c>
      <c r="D206" s="175" t="s">
        <v>334</v>
      </c>
      <c r="E206" s="176">
        <v>18</v>
      </c>
      <c r="F206" s="177"/>
      <c r="G206" s="178">
        <f>ROUND(E206*F206,2)</f>
        <v>0</v>
      </c>
      <c r="H206" s="161"/>
      <c r="I206" s="160">
        <f>ROUND(E206*H206,2)</f>
        <v>0</v>
      </c>
      <c r="J206" s="161"/>
      <c r="K206" s="160">
        <f>ROUND(E206*J206,2)</f>
        <v>0</v>
      </c>
      <c r="L206" s="160">
        <v>21</v>
      </c>
      <c r="M206" s="160">
        <f>G206*(1+L206/100)</f>
        <v>0</v>
      </c>
      <c r="N206" s="159">
        <v>3.2000000000000003E-4</v>
      </c>
      <c r="O206" s="159">
        <f>ROUND(E206*N206,2)</f>
        <v>0.01</v>
      </c>
      <c r="P206" s="159">
        <v>0</v>
      </c>
      <c r="Q206" s="159">
        <f>ROUND(E206*P206,2)</f>
        <v>0</v>
      </c>
      <c r="R206" s="160"/>
      <c r="S206" s="160" t="s">
        <v>183</v>
      </c>
      <c r="T206" s="160" t="s">
        <v>183</v>
      </c>
      <c r="U206" s="160">
        <v>0.14000000000000001</v>
      </c>
      <c r="V206" s="160">
        <f>ROUND(E206*U206,2)</f>
        <v>2.52</v>
      </c>
      <c r="W206" s="160"/>
      <c r="X206" s="160" t="s">
        <v>184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185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87" t="s">
        <v>474</v>
      </c>
      <c r="D207" s="162"/>
      <c r="E207" s="163">
        <v>18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187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73">
        <v>79</v>
      </c>
      <c r="B208" s="174" t="s">
        <v>475</v>
      </c>
      <c r="C208" s="186" t="s">
        <v>476</v>
      </c>
      <c r="D208" s="175" t="s">
        <v>182</v>
      </c>
      <c r="E208" s="176">
        <v>197.5</v>
      </c>
      <c r="F208" s="177"/>
      <c r="G208" s="178">
        <f>ROUND(E208*F208,2)</f>
        <v>0</v>
      </c>
      <c r="H208" s="161"/>
      <c r="I208" s="160">
        <f>ROUND(E208*H208,2)</f>
        <v>0</v>
      </c>
      <c r="J208" s="161"/>
      <c r="K208" s="160">
        <f>ROUND(E208*J208,2)</f>
        <v>0</v>
      </c>
      <c r="L208" s="160">
        <v>21</v>
      </c>
      <c r="M208" s="160">
        <f>G208*(1+L208/100)</f>
        <v>0</v>
      </c>
      <c r="N208" s="159">
        <v>2.1900000000000001E-3</v>
      </c>
      <c r="O208" s="159">
        <f>ROUND(E208*N208,2)</f>
        <v>0.43</v>
      </c>
      <c r="P208" s="159">
        <v>0</v>
      </c>
      <c r="Q208" s="159">
        <f>ROUND(E208*P208,2)</f>
        <v>0</v>
      </c>
      <c r="R208" s="160"/>
      <c r="S208" s="160" t="s">
        <v>183</v>
      </c>
      <c r="T208" s="160" t="s">
        <v>183</v>
      </c>
      <c r="U208" s="160">
        <v>0.36</v>
      </c>
      <c r="V208" s="160">
        <f>ROUND(E208*U208,2)</f>
        <v>71.099999999999994</v>
      </c>
      <c r="W208" s="160"/>
      <c r="X208" s="160" t="s">
        <v>184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185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7" t="s">
        <v>247</v>
      </c>
      <c r="D209" s="162"/>
      <c r="E209" s="163">
        <v>197.5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187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22.5" outlineLevel="1" x14ac:dyDescent="0.2">
      <c r="A210" s="173">
        <v>80</v>
      </c>
      <c r="B210" s="174" t="s">
        <v>477</v>
      </c>
      <c r="C210" s="186" t="s">
        <v>478</v>
      </c>
      <c r="D210" s="175" t="s">
        <v>182</v>
      </c>
      <c r="E210" s="176">
        <v>197.5</v>
      </c>
      <c r="F210" s="177"/>
      <c r="G210" s="178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3.2000000000000003E-4</v>
      </c>
      <c r="O210" s="159">
        <f>ROUND(E210*N210,2)</f>
        <v>0.06</v>
      </c>
      <c r="P210" s="159">
        <v>0</v>
      </c>
      <c r="Q210" s="159">
        <f>ROUND(E210*P210,2)</f>
        <v>0</v>
      </c>
      <c r="R210" s="160"/>
      <c r="S210" s="160" t="s">
        <v>183</v>
      </c>
      <c r="T210" s="160" t="s">
        <v>183</v>
      </c>
      <c r="U210" s="160">
        <v>0.09</v>
      </c>
      <c r="V210" s="160">
        <f>ROUND(E210*U210,2)</f>
        <v>17.78</v>
      </c>
      <c r="W210" s="160"/>
      <c r="X210" s="160" t="s">
        <v>184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185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87" t="s">
        <v>247</v>
      </c>
      <c r="D211" s="162"/>
      <c r="E211" s="163">
        <v>197.5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187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x14ac:dyDescent="0.2">
      <c r="A212" s="173">
        <v>81</v>
      </c>
      <c r="B212" s="174" t="s">
        <v>479</v>
      </c>
      <c r="C212" s="186" t="s">
        <v>480</v>
      </c>
      <c r="D212" s="175" t="s">
        <v>182</v>
      </c>
      <c r="E212" s="176">
        <v>197.5</v>
      </c>
      <c r="F212" s="177"/>
      <c r="G212" s="178">
        <f>ROUND(E212*F212,2)</f>
        <v>0</v>
      </c>
      <c r="H212" s="161"/>
      <c r="I212" s="160">
        <f>ROUND(E212*H212,2)</f>
        <v>0</v>
      </c>
      <c r="J212" s="161"/>
      <c r="K212" s="160">
        <f>ROUND(E212*J212,2)</f>
        <v>0</v>
      </c>
      <c r="L212" s="160">
        <v>21</v>
      </c>
      <c r="M212" s="160">
        <f>G212*(1+L212/100)</f>
        <v>0</v>
      </c>
      <c r="N212" s="159">
        <v>3.2000000000000003E-4</v>
      </c>
      <c r="O212" s="159">
        <f>ROUND(E212*N212,2)</f>
        <v>0.06</v>
      </c>
      <c r="P212" s="159">
        <v>0</v>
      </c>
      <c r="Q212" s="159">
        <f>ROUND(E212*P212,2)</f>
        <v>0</v>
      </c>
      <c r="R212" s="160"/>
      <c r="S212" s="160" t="s">
        <v>183</v>
      </c>
      <c r="T212" s="160" t="s">
        <v>183</v>
      </c>
      <c r="U212" s="160">
        <v>0.112</v>
      </c>
      <c r="V212" s="160">
        <f>ROUND(E212*U212,2)</f>
        <v>22.12</v>
      </c>
      <c r="W212" s="160"/>
      <c r="X212" s="160" t="s">
        <v>184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185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7" t="s">
        <v>481</v>
      </c>
      <c r="D213" s="162"/>
      <c r="E213" s="163">
        <v>197.5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187</v>
      </c>
      <c r="AH213" s="149">
        <v>5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73">
        <v>82</v>
      </c>
      <c r="B214" s="174" t="s">
        <v>482</v>
      </c>
      <c r="C214" s="186" t="s">
        <v>483</v>
      </c>
      <c r="D214" s="175" t="s">
        <v>182</v>
      </c>
      <c r="E214" s="176">
        <v>50.72</v>
      </c>
      <c r="F214" s="177"/>
      <c r="G214" s="178">
        <f>ROUND(E214*F214,2)</f>
        <v>0</v>
      </c>
      <c r="H214" s="161"/>
      <c r="I214" s="160">
        <f>ROUND(E214*H214,2)</f>
        <v>0</v>
      </c>
      <c r="J214" s="161"/>
      <c r="K214" s="160">
        <f>ROUND(E214*J214,2)</f>
        <v>0</v>
      </c>
      <c r="L214" s="160">
        <v>21</v>
      </c>
      <c r="M214" s="160">
        <f>G214*(1+L214/100)</f>
        <v>0</v>
      </c>
      <c r="N214" s="159">
        <v>1.7000000000000001E-4</v>
      </c>
      <c r="O214" s="159">
        <f>ROUND(E214*N214,2)</f>
        <v>0.01</v>
      </c>
      <c r="P214" s="159">
        <v>0</v>
      </c>
      <c r="Q214" s="159">
        <f>ROUND(E214*P214,2)</f>
        <v>0</v>
      </c>
      <c r="R214" s="160"/>
      <c r="S214" s="160" t="s">
        <v>183</v>
      </c>
      <c r="T214" s="160" t="s">
        <v>183</v>
      </c>
      <c r="U214" s="160">
        <v>0.16</v>
      </c>
      <c r="V214" s="160">
        <f>ROUND(E214*U214,2)</f>
        <v>8.1199999999999992</v>
      </c>
      <c r="W214" s="160"/>
      <c r="X214" s="160" t="s">
        <v>184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185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87" t="s">
        <v>484</v>
      </c>
      <c r="D215" s="162"/>
      <c r="E215" s="163">
        <v>50.72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187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>
        <v>83</v>
      </c>
      <c r="B216" s="157" t="s">
        <v>485</v>
      </c>
      <c r="C216" s="193" t="s">
        <v>486</v>
      </c>
      <c r="D216" s="158" t="s">
        <v>0</v>
      </c>
      <c r="E216" s="192"/>
      <c r="F216" s="161"/>
      <c r="G216" s="160">
        <f>ROUND(E216*F216,2)</f>
        <v>0</v>
      </c>
      <c r="H216" s="161"/>
      <c r="I216" s="160">
        <f>ROUND(E216*H216,2)</f>
        <v>0</v>
      </c>
      <c r="J216" s="161"/>
      <c r="K216" s="160">
        <f>ROUND(E216*J216,2)</f>
        <v>0</v>
      </c>
      <c r="L216" s="160">
        <v>21</v>
      </c>
      <c r="M216" s="160">
        <f>G216*(1+L216/100)</f>
        <v>0</v>
      </c>
      <c r="N216" s="159">
        <v>0</v>
      </c>
      <c r="O216" s="159">
        <f>ROUND(E216*N216,2)</f>
        <v>0</v>
      </c>
      <c r="P216" s="159">
        <v>0</v>
      </c>
      <c r="Q216" s="159">
        <f>ROUND(E216*P216,2)</f>
        <v>0</v>
      </c>
      <c r="R216" s="160"/>
      <c r="S216" s="160" t="s">
        <v>183</v>
      </c>
      <c r="T216" s="160" t="s">
        <v>183</v>
      </c>
      <c r="U216" s="160">
        <v>0</v>
      </c>
      <c r="V216" s="160">
        <f>ROUND(E216*U216,2)</f>
        <v>0</v>
      </c>
      <c r="W216" s="160"/>
      <c r="X216" s="160" t="s">
        <v>458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459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x14ac:dyDescent="0.2">
      <c r="A217" s="166" t="s">
        <v>178</v>
      </c>
      <c r="B217" s="167" t="s">
        <v>108</v>
      </c>
      <c r="C217" s="185" t="s">
        <v>109</v>
      </c>
      <c r="D217" s="168"/>
      <c r="E217" s="169"/>
      <c r="F217" s="170"/>
      <c r="G217" s="171">
        <f>SUMIF(AG218:AG237,"&lt;&gt;NOR",G218:G237)</f>
        <v>0</v>
      </c>
      <c r="H217" s="165"/>
      <c r="I217" s="165">
        <f>SUM(I218:I237)</f>
        <v>0</v>
      </c>
      <c r="J217" s="165"/>
      <c r="K217" s="165">
        <f>SUM(K218:K237)</f>
        <v>0</v>
      </c>
      <c r="L217" s="165"/>
      <c r="M217" s="165">
        <f>SUM(M218:M237)</f>
        <v>0</v>
      </c>
      <c r="N217" s="164"/>
      <c r="O217" s="164">
        <f>SUM(O218:O237)</f>
        <v>2.14</v>
      </c>
      <c r="P217" s="164"/>
      <c r="Q217" s="164">
        <f>SUM(Q218:Q237)</f>
        <v>0</v>
      </c>
      <c r="R217" s="165"/>
      <c r="S217" s="165"/>
      <c r="T217" s="165"/>
      <c r="U217" s="165"/>
      <c r="V217" s="165">
        <f>SUM(V218:V237)</f>
        <v>146.78</v>
      </c>
      <c r="W217" s="165"/>
      <c r="X217" s="165"/>
      <c r="AG217" t="s">
        <v>179</v>
      </c>
    </row>
    <row r="218" spans="1:60" ht="22.5" outlineLevel="1" x14ac:dyDescent="0.2">
      <c r="A218" s="173">
        <v>84</v>
      </c>
      <c r="B218" s="174" t="s">
        <v>487</v>
      </c>
      <c r="C218" s="186" t="s">
        <v>488</v>
      </c>
      <c r="D218" s="175" t="s">
        <v>182</v>
      </c>
      <c r="E218" s="176">
        <v>214.2</v>
      </c>
      <c r="F218" s="177"/>
      <c r="G218" s="178">
        <f>ROUND(E218*F218,2)</f>
        <v>0</v>
      </c>
      <c r="H218" s="161"/>
      <c r="I218" s="160">
        <f>ROUND(E218*H218,2)</f>
        <v>0</v>
      </c>
      <c r="J218" s="161"/>
      <c r="K218" s="160">
        <f>ROUND(E218*J218,2)</f>
        <v>0</v>
      </c>
      <c r="L218" s="160">
        <v>21</v>
      </c>
      <c r="M218" s="160">
        <f>G218*(1+L218/100)</f>
        <v>0</v>
      </c>
      <c r="N218" s="159">
        <v>8.3000000000000001E-4</v>
      </c>
      <c r="O218" s="159">
        <f>ROUND(E218*N218,2)</f>
        <v>0.18</v>
      </c>
      <c r="P218" s="159">
        <v>0</v>
      </c>
      <c r="Q218" s="159">
        <f>ROUND(E218*P218,2)</f>
        <v>0</v>
      </c>
      <c r="R218" s="160"/>
      <c r="S218" s="160" t="s">
        <v>183</v>
      </c>
      <c r="T218" s="160" t="s">
        <v>183</v>
      </c>
      <c r="U218" s="160">
        <v>0.46200000000000002</v>
      </c>
      <c r="V218" s="160">
        <f>ROUND(E218*U218,2)</f>
        <v>98.96</v>
      </c>
      <c r="W218" s="160"/>
      <c r="X218" s="160" t="s">
        <v>184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185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7" t="s">
        <v>489</v>
      </c>
      <c r="D219" s="162"/>
      <c r="E219" s="163">
        <v>214.2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187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 x14ac:dyDescent="0.2">
      <c r="A220" s="173">
        <v>85</v>
      </c>
      <c r="B220" s="174" t="s">
        <v>490</v>
      </c>
      <c r="C220" s="186" t="s">
        <v>491</v>
      </c>
      <c r="D220" s="175" t="s">
        <v>182</v>
      </c>
      <c r="E220" s="176">
        <v>71.59</v>
      </c>
      <c r="F220" s="177"/>
      <c r="G220" s="178">
        <f>ROUND(E220*F220,2)</f>
        <v>0</v>
      </c>
      <c r="H220" s="161"/>
      <c r="I220" s="160">
        <f>ROUND(E220*H220,2)</f>
        <v>0</v>
      </c>
      <c r="J220" s="161"/>
      <c r="K220" s="160">
        <f>ROUND(E220*J220,2)</f>
        <v>0</v>
      </c>
      <c r="L220" s="160">
        <v>21</v>
      </c>
      <c r="M220" s="160">
        <f>G220*(1+L220/100)</f>
        <v>0</v>
      </c>
      <c r="N220" s="159">
        <v>1.4999999999999999E-4</v>
      </c>
      <c r="O220" s="159">
        <f>ROUND(E220*N220,2)</f>
        <v>0.01</v>
      </c>
      <c r="P220" s="159">
        <v>0</v>
      </c>
      <c r="Q220" s="159">
        <f>ROUND(E220*P220,2)</f>
        <v>0</v>
      </c>
      <c r="R220" s="160"/>
      <c r="S220" s="160" t="s">
        <v>183</v>
      </c>
      <c r="T220" s="160" t="s">
        <v>183</v>
      </c>
      <c r="U220" s="160">
        <v>0.16</v>
      </c>
      <c r="V220" s="160">
        <f>ROUND(E220*U220,2)</f>
        <v>11.45</v>
      </c>
      <c r="W220" s="160"/>
      <c r="X220" s="160" t="s">
        <v>184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185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87" t="s">
        <v>492</v>
      </c>
      <c r="D221" s="162"/>
      <c r="E221" s="163">
        <v>71.59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187</v>
      </c>
      <c r="AH221" s="149">
        <v>5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3">
        <v>86</v>
      </c>
      <c r="B222" s="174" t="s">
        <v>493</v>
      </c>
      <c r="C222" s="186" t="s">
        <v>494</v>
      </c>
      <c r="D222" s="175" t="s">
        <v>182</v>
      </c>
      <c r="E222" s="176">
        <v>159.01</v>
      </c>
      <c r="F222" s="177"/>
      <c r="G222" s="178">
        <f>ROUND(E222*F222,2)</f>
        <v>0</v>
      </c>
      <c r="H222" s="161"/>
      <c r="I222" s="160">
        <f>ROUND(E222*H222,2)</f>
        <v>0</v>
      </c>
      <c r="J222" s="161"/>
      <c r="K222" s="160">
        <f>ROUND(E222*J222,2)</f>
        <v>0</v>
      </c>
      <c r="L222" s="160">
        <v>21</v>
      </c>
      <c r="M222" s="160">
        <f>G222*(1+L222/100)</f>
        <v>0</v>
      </c>
      <c r="N222" s="159">
        <v>0</v>
      </c>
      <c r="O222" s="159">
        <f>ROUND(E222*N222,2)</f>
        <v>0</v>
      </c>
      <c r="P222" s="159">
        <v>0</v>
      </c>
      <c r="Q222" s="159">
        <f>ROUND(E222*P222,2)</f>
        <v>0</v>
      </c>
      <c r="R222" s="160"/>
      <c r="S222" s="160" t="s">
        <v>183</v>
      </c>
      <c r="T222" s="160" t="s">
        <v>183</v>
      </c>
      <c r="U222" s="160">
        <v>0.08</v>
      </c>
      <c r="V222" s="160">
        <f>ROUND(E222*U222,2)</f>
        <v>12.72</v>
      </c>
      <c r="W222" s="160"/>
      <c r="X222" s="160" t="s">
        <v>184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185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ht="22.5" outlineLevel="1" x14ac:dyDescent="0.2">
      <c r="A223" s="156"/>
      <c r="B223" s="157"/>
      <c r="C223" s="187" t="s">
        <v>495</v>
      </c>
      <c r="D223" s="162"/>
      <c r="E223" s="163">
        <v>123.27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187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87" t="s">
        <v>467</v>
      </c>
      <c r="D224" s="162"/>
      <c r="E224" s="163">
        <v>35.74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187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3">
        <v>87</v>
      </c>
      <c r="B225" s="174" t="s">
        <v>496</v>
      </c>
      <c r="C225" s="186" t="s">
        <v>497</v>
      </c>
      <c r="D225" s="175" t="s">
        <v>182</v>
      </c>
      <c r="E225" s="176">
        <v>190.81200000000001</v>
      </c>
      <c r="F225" s="177"/>
      <c r="G225" s="178">
        <f>ROUND(E225*F225,2)</f>
        <v>0</v>
      </c>
      <c r="H225" s="161"/>
      <c r="I225" s="160">
        <f>ROUND(E225*H225,2)</f>
        <v>0</v>
      </c>
      <c r="J225" s="161"/>
      <c r="K225" s="160">
        <f>ROUND(E225*J225,2)</f>
        <v>0</v>
      </c>
      <c r="L225" s="160">
        <v>21</v>
      </c>
      <c r="M225" s="160">
        <f>G225*(1+L225/100)</f>
        <v>0</v>
      </c>
      <c r="N225" s="159">
        <v>1.0000000000000001E-5</v>
      </c>
      <c r="O225" s="159">
        <f>ROUND(E225*N225,2)</f>
        <v>0</v>
      </c>
      <c r="P225" s="159">
        <v>0</v>
      </c>
      <c r="Q225" s="159">
        <f>ROUND(E225*P225,2)</f>
        <v>0</v>
      </c>
      <c r="R225" s="160"/>
      <c r="S225" s="160" t="s">
        <v>183</v>
      </c>
      <c r="T225" s="160" t="s">
        <v>183</v>
      </c>
      <c r="U225" s="160">
        <v>7.0000000000000007E-2</v>
      </c>
      <c r="V225" s="160">
        <f>ROUND(E225*U225,2)</f>
        <v>13.36</v>
      </c>
      <c r="W225" s="160"/>
      <c r="X225" s="160" t="s">
        <v>184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185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7" t="s">
        <v>498</v>
      </c>
      <c r="D226" s="162"/>
      <c r="E226" s="163">
        <v>190.81200000000001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187</v>
      </c>
      <c r="AH226" s="149">
        <v>5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22.5" outlineLevel="1" x14ac:dyDescent="0.2">
      <c r="A227" s="173">
        <v>88</v>
      </c>
      <c r="B227" s="174" t="s">
        <v>499</v>
      </c>
      <c r="C227" s="186" t="s">
        <v>500</v>
      </c>
      <c r="D227" s="175" t="s">
        <v>334</v>
      </c>
      <c r="E227" s="176">
        <v>205.8</v>
      </c>
      <c r="F227" s="177"/>
      <c r="G227" s="178">
        <f>ROUND(E227*F227,2)</f>
        <v>0</v>
      </c>
      <c r="H227" s="161"/>
      <c r="I227" s="160">
        <f>ROUND(E227*H227,2)</f>
        <v>0</v>
      </c>
      <c r="J227" s="161"/>
      <c r="K227" s="160">
        <f>ROUND(E227*J227,2)</f>
        <v>0</v>
      </c>
      <c r="L227" s="160">
        <v>21</v>
      </c>
      <c r="M227" s="160">
        <f>G227*(1+L227/100)</f>
        <v>0</v>
      </c>
      <c r="N227" s="159">
        <v>0</v>
      </c>
      <c r="O227" s="159">
        <f>ROUND(E227*N227,2)</f>
        <v>0</v>
      </c>
      <c r="P227" s="159">
        <v>0</v>
      </c>
      <c r="Q227" s="159">
        <f>ROUND(E227*P227,2)</f>
        <v>0</v>
      </c>
      <c r="R227" s="160"/>
      <c r="S227" s="160" t="s">
        <v>183</v>
      </c>
      <c r="T227" s="160" t="s">
        <v>183</v>
      </c>
      <c r="U227" s="160">
        <v>0.05</v>
      </c>
      <c r="V227" s="160">
        <f>ROUND(E227*U227,2)</f>
        <v>10.29</v>
      </c>
      <c r="W227" s="160"/>
      <c r="X227" s="160" t="s">
        <v>184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185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87" t="s">
        <v>501</v>
      </c>
      <c r="D228" s="162"/>
      <c r="E228" s="163">
        <v>28.2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187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87" t="s">
        <v>502</v>
      </c>
      <c r="D229" s="162"/>
      <c r="E229" s="163">
        <v>57.1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187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87" t="s">
        <v>503</v>
      </c>
      <c r="D230" s="162"/>
      <c r="E230" s="163">
        <v>41.8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187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56"/>
      <c r="B231" s="157"/>
      <c r="C231" s="187" t="s">
        <v>504</v>
      </c>
      <c r="D231" s="162"/>
      <c r="E231" s="163">
        <v>78.7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187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73">
        <v>89</v>
      </c>
      <c r="B232" s="174" t="s">
        <v>505</v>
      </c>
      <c r="C232" s="186" t="s">
        <v>506</v>
      </c>
      <c r="D232" s="175" t="s">
        <v>190</v>
      </c>
      <c r="E232" s="176">
        <v>13.35684</v>
      </c>
      <c r="F232" s="177"/>
      <c r="G232" s="178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59">
        <v>2.5000000000000001E-2</v>
      </c>
      <c r="O232" s="159">
        <f>ROUND(E232*N232,2)</f>
        <v>0.33</v>
      </c>
      <c r="P232" s="159">
        <v>0</v>
      </c>
      <c r="Q232" s="159">
        <f>ROUND(E232*P232,2)</f>
        <v>0</v>
      </c>
      <c r="R232" s="160" t="s">
        <v>256</v>
      </c>
      <c r="S232" s="160" t="s">
        <v>183</v>
      </c>
      <c r="T232" s="160" t="s">
        <v>183</v>
      </c>
      <c r="U232" s="160">
        <v>0</v>
      </c>
      <c r="V232" s="160">
        <f>ROUND(E232*U232,2)</f>
        <v>0</v>
      </c>
      <c r="W232" s="160"/>
      <c r="X232" s="160" t="s">
        <v>257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258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33.75" outlineLevel="1" x14ac:dyDescent="0.2">
      <c r="A233" s="156"/>
      <c r="B233" s="157"/>
      <c r="C233" s="187" t="s">
        <v>507</v>
      </c>
      <c r="D233" s="162"/>
      <c r="E233" s="163">
        <v>10.35468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187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7" t="s">
        <v>508</v>
      </c>
      <c r="D234" s="162"/>
      <c r="E234" s="163">
        <v>3.0021599999999999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187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22.5" outlineLevel="1" x14ac:dyDescent="0.2">
      <c r="A235" s="173">
        <v>90</v>
      </c>
      <c r="B235" s="174" t="s">
        <v>509</v>
      </c>
      <c r="C235" s="186" t="s">
        <v>510</v>
      </c>
      <c r="D235" s="175" t="s">
        <v>182</v>
      </c>
      <c r="E235" s="176">
        <v>449.82</v>
      </c>
      <c r="F235" s="177"/>
      <c r="G235" s="178">
        <f>ROUND(E235*F235,2)</f>
        <v>0</v>
      </c>
      <c r="H235" s="161"/>
      <c r="I235" s="160">
        <f>ROUND(E235*H235,2)</f>
        <v>0</v>
      </c>
      <c r="J235" s="161"/>
      <c r="K235" s="160">
        <f>ROUND(E235*J235,2)</f>
        <v>0</v>
      </c>
      <c r="L235" s="160">
        <v>21</v>
      </c>
      <c r="M235" s="160">
        <f>G235*(1+L235/100)</f>
        <v>0</v>
      </c>
      <c r="N235" s="159">
        <v>3.5999999999999999E-3</v>
      </c>
      <c r="O235" s="159">
        <f>ROUND(E235*N235,2)</f>
        <v>1.62</v>
      </c>
      <c r="P235" s="159">
        <v>0</v>
      </c>
      <c r="Q235" s="159">
        <f>ROUND(E235*P235,2)</f>
        <v>0</v>
      </c>
      <c r="R235" s="160" t="s">
        <v>256</v>
      </c>
      <c r="S235" s="160" t="s">
        <v>183</v>
      </c>
      <c r="T235" s="160" t="s">
        <v>183</v>
      </c>
      <c r="U235" s="160">
        <v>0</v>
      </c>
      <c r="V235" s="160">
        <f>ROUND(E235*U235,2)</f>
        <v>0</v>
      </c>
      <c r="W235" s="160"/>
      <c r="X235" s="160" t="s">
        <v>257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258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87" t="s">
        <v>511</v>
      </c>
      <c r="D236" s="162"/>
      <c r="E236" s="163">
        <v>449.82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187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>
        <v>91</v>
      </c>
      <c r="B237" s="157" t="s">
        <v>512</v>
      </c>
      <c r="C237" s="193" t="s">
        <v>513</v>
      </c>
      <c r="D237" s="158" t="s">
        <v>0</v>
      </c>
      <c r="E237" s="192"/>
      <c r="F237" s="161"/>
      <c r="G237" s="160">
        <f>ROUND(E237*F237,2)</f>
        <v>0</v>
      </c>
      <c r="H237" s="161"/>
      <c r="I237" s="160">
        <f>ROUND(E237*H237,2)</f>
        <v>0</v>
      </c>
      <c r="J237" s="161"/>
      <c r="K237" s="160">
        <f>ROUND(E237*J237,2)</f>
        <v>0</v>
      </c>
      <c r="L237" s="160">
        <v>21</v>
      </c>
      <c r="M237" s="160">
        <f>G237*(1+L237/100)</f>
        <v>0</v>
      </c>
      <c r="N237" s="159">
        <v>0</v>
      </c>
      <c r="O237" s="159">
        <f>ROUND(E237*N237,2)</f>
        <v>0</v>
      </c>
      <c r="P237" s="159">
        <v>0</v>
      </c>
      <c r="Q237" s="159">
        <f>ROUND(E237*P237,2)</f>
        <v>0</v>
      </c>
      <c r="R237" s="160"/>
      <c r="S237" s="160" t="s">
        <v>183</v>
      </c>
      <c r="T237" s="160" t="s">
        <v>183</v>
      </c>
      <c r="U237" s="160">
        <v>0</v>
      </c>
      <c r="V237" s="160">
        <f>ROUND(E237*U237,2)</f>
        <v>0</v>
      </c>
      <c r="W237" s="160"/>
      <c r="X237" s="160" t="s">
        <v>458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459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x14ac:dyDescent="0.2">
      <c r="A238" s="166" t="s">
        <v>178</v>
      </c>
      <c r="B238" s="167" t="s">
        <v>110</v>
      </c>
      <c r="C238" s="185" t="s">
        <v>111</v>
      </c>
      <c r="D238" s="168"/>
      <c r="E238" s="169"/>
      <c r="F238" s="170"/>
      <c r="G238" s="171">
        <f>SUMIF(AG239:AG262,"&lt;&gt;NOR",G239:G262)</f>
        <v>0</v>
      </c>
      <c r="H238" s="165"/>
      <c r="I238" s="165">
        <f>SUM(I239:I262)</f>
        <v>0</v>
      </c>
      <c r="J238" s="165"/>
      <c r="K238" s="165">
        <f>SUM(K239:K262)</f>
        <v>0</v>
      </c>
      <c r="L238" s="165"/>
      <c r="M238" s="165">
        <f>SUM(M239:M262)</f>
        <v>0</v>
      </c>
      <c r="N238" s="164"/>
      <c r="O238" s="164">
        <f>SUM(O239:O262)</f>
        <v>0.65</v>
      </c>
      <c r="P238" s="164"/>
      <c r="Q238" s="164">
        <f>SUM(Q239:Q262)</f>
        <v>0</v>
      </c>
      <c r="R238" s="165"/>
      <c r="S238" s="165"/>
      <c r="T238" s="165"/>
      <c r="U238" s="165"/>
      <c r="V238" s="165">
        <f>SUM(V239:V262)</f>
        <v>93.09</v>
      </c>
      <c r="W238" s="165"/>
      <c r="X238" s="165"/>
      <c r="AG238" t="s">
        <v>179</v>
      </c>
    </row>
    <row r="239" spans="1:60" outlineLevel="1" x14ac:dyDescent="0.2">
      <c r="A239" s="173">
        <v>92</v>
      </c>
      <c r="B239" s="174" t="s">
        <v>514</v>
      </c>
      <c r="C239" s="186" t="s">
        <v>515</v>
      </c>
      <c r="D239" s="175" t="s">
        <v>334</v>
      </c>
      <c r="E239" s="176">
        <v>13</v>
      </c>
      <c r="F239" s="177"/>
      <c r="G239" s="178">
        <f>ROUND(E239*F239,2)</f>
        <v>0</v>
      </c>
      <c r="H239" s="161"/>
      <c r="I239" s="160">
        <f>ROUND(E239*H239,2)</f>
        <v>0</v>
      </c>
      <c r="J239" s="161"/>
      <c r="K239" s="160">
        <f>ROUND(E239*J239,2)</f>
        <v>0</v>
      </c>
      <c r="L239" s="160">
        <v>21</v>
      </c>
      <c r="M239" s="160">
        <f>G239*(1+L239/100)</f>
        <v>0</v>
      </c>
      <c r="N239" s="159">
        <v>4.6999999999999999E-4</v>
      </c>
      <c r="O239" s="159">
        <f>ROUND(E239*N239,2)</f>
        <v>0.01</v>
      </c>
      <c r="P239" s="159">
        <v>0</v>
      </c>
      <c r="Q239" s="159">
        <f>ROUND(E239*P239,2)</f>
        <v>0</v>
      </c>
      <c r="R239" s="160"/>
      <c r="S239" s="160" t="s">
        <v>183</v>
      </c>
      <c r="T239" s="160" t="s">
        <v>183</v>
      </c>
      <c r="U239" s="160">
        <v>0.35899999999999999</v>
      </c>
      <c r="V239" s="160">
        <f>ROUND(E239*U239,2)</f>
        <v>4.67</v>
      </c>
      <c r="W239" s="160"/>
      <c r="X239" s="160" t="s">
        <v>184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185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7" t="s">
        <v>516</v>
      </c>
      <c r="D240" s="162"/>
      <c r="E240" s="163">
        <v>13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187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3">
        <v>93</v>
      </c>
      <c r="B241" s="174" t="s">
        <v>517</v>
      </c>
      <c r="C241" s="186" t="s">
        <v>518</v>
      </c>
      <c r="D241" s="175" t="s">
        <v>334</v>
      </c>
      <c r="E241" s="176">
        <v>14.5</v>
      </c>
      <c r="F241" s="177"/>
      <c r="G241" s="178">
        <f>ROUND(E241*F241,2)</f>
        <v>0</v>
      </c>
      <c r="H241" s="161"/>
      <c r="I241" s="160">
        <f>ROUND(E241*H241,2)</f>
        <v>0</v>
      </c>
      <c r="J241" s="161"/>
      <c r="K241" s="160">
        <f>ROUND(E241*J241,2)</f>
        <v>0</v>
      </c>
      <c r="L241" s="160">
        <v>21</v>
      </c>
      <c r="M241" s="160">
        <f>G241*(1+L241/100)</f>
        <v>0</v>
      </c>
      <c r="N241" s="159">
        <v>6.9999999999999999E-4</v>
      </c>
      <c r="O241" s="159">
        <f>ROUND(E241*N241,2)</f>
        <v>0.01</v>
      </c>
      <c r="P241" s="159">
        <v>0</v>
      </c>
      <c r="Q241" s="159">
        <f>ROUND(E241*P241,2)</f>
        <v>0</v>
      </c>
      <c r="R241" s="160"/>
      <c r="S241" s="160" t="s">
        <v>183</v>
      </c>
      <c r="T241" s="160" t="s">
        <v>183</v>
      </c>
      <c r="U241" s="160">
        <v>0.45200000000000001</v>
      </c>
      <c r="V241" s="160">
        <f>ROUND(E241*U241,2)</f>
        <v>6.55</v>
      </c>
      <c r="W241" s="160"/>
      <c r="X241" s="160" t="s">
        <v>184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185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7" t="s">
        <v>519</v>
      </c>
      <c r="D242" s="162"/>
      <c r="E242" s="163">
        <v>7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187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7" t="s">
        <v>520</v>
      </c>
      <c r="D243" s="162"/>
      <c r="E243" s="163">
        <v>7.5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187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3">
        <v>94</v>
      </c>
      <c r="B244" s="174" t="s">
        <v>521</v>
      </c>
      <c r="C244" s="186" t="s">
        <v>522</v>
      </c>
      <c r="D244" s="175" t="s">
        <v>334</v>
      </c>
      <c r="E244" s="176">
        <v>5.5</v>
      </c>
      <c r="F244" s="177"/>
      <c r="G244" s="178">
        <f>ROUND(E244*F244,2)</f>
        <v>0</v>
      </c>
      <c r="H244" s="161"/>
      <c r="I244" s="160">
        <f>ROUND(E244*H244,2)</f>
        <v>0</v>
      </c>
      <c r="J244" s="161"/>
      <c r="K244" s="160">
        <f>ROUND(E244*J244,2)</f>
        <v>0</v>
      </c>
      <c r="L244" s="160">
        <v>21</v>
      </c>
      <c r="M244" s="160">
        <f>G244*(1+L244/100)</f>
        <v>0</v>
      </c>
      <c r="N244" s="159">
        <v>1.5200000000000001E-3</v>
      </c>
      <c r="O244" s="159">
        <f>ROUND(E244*N244,2)</f>
        <v>0.01</v>
      </c>
      <c r="P244" s="159">
        <v>0</v>
      </c>
      <c r="Q244" s="159">
        <f>ROUND(E244*P244,2)</f>
        <v>0</v>
      </c>
      <c r="R244" s="160"/>
      <c r="S244" s="160" t="s">
        <v>183</v>
      </c>
      <c r="T244" s="160" t="s">
        <v>183</v>
      </c>
      <c r="U244" s="160">
        <v>1.173</v>
      </c>
      <c r="V244" s="160">
        <f>ROUND(E244*U244,2)</f>
        <v>6.45</v>
      </c>
      <c r="W244" s="160"/>
      <c r="X244" s="160" t="s">
        <v>184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185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7" t="s">
        <v>523</v>
      </c>
      <c r="D245" s="162"/>
      <c r="E245" s="163">
        <v>5.5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187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73">
        <v>95</v>
      </c>
      <c r="B246" s="174" t="s">
        <v>524</v>
      </c>
      <c r="C246" s="186" t="s">
        <v>525</v>
      </c>
      <c r="D246" s="175" t="s">
        <v>334</v>
      </c>
      <c r="E246" s="176">
        <v>16</v>
      </c>
      <c r="F246" s="177"/>
      <c r="G246" s="178">
        <f>ROUND(E246*F246,2)</f>
        <v>0</v>
      </c>
      <c r="H246" s="161"/>
      <c r="I246" s="160">
        <f>ROUND(E246*H246,2)</f>
        <v>0</v>
      </c>
      <c r="J246" s="161"/>
      <c r="K246" s="160">
        <f>ROUND(E246*J246,2)</f>
        <v>0</v>
      </c>
      <c r="L246" s="160">
        <v>21</v>
      </c>
      <c r="M246" s="160">
        <f>G246*(1+L246/100)</f>
        <v>0</v>
      </c>
      <c r="N246" s="159">
        <v>1.7099999999999999E-3</v>
      </c>
      <c r="O246" s="159">
        <f>ROUND(E246*N246,2)</f>
        <v>0.03</v>
      </c>
      <c r="P246" s="159">
        <v>0</v>
      </c>
      <c r="Q246" s="159">
        <f>ROUND(E246*P246,2)</f>
        <v>0</v>
      </c>
      <c r="R246" s="160"/>
      <c r="S246" s="160" t="s">
        <v>183</v>
      </c>
      <c r="T246" s="160" t="s">
        <v>183</v>
      </c>
      <c r="U246" s="160">
        <v>0.79700000000000004</v>
      </c>
      <c r="V246" s="160">
        <f>ROUND(E246*U246,2)</f>
        <v>12.75</v>
      </c>
      <c r="W246" s="160"/>
      <c r="X246" s="160" t="s">
        <v>184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185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87" t="s">
        <v>526</v>
      </c>
      <c r="D247" s="162"/>
      <c r="E247" s="163">
        <v>16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187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73">
        <v>96</v>
      </c>
      <c r="B248" s="174" t="s">
        <v>527</v>
      </c>
      <c r="C248" s="186" t="s">
        <v>528</v>
      </c>
      <c r="D248" s="175" t="s">
        <v>334</v>
      </c>
      <c r="E248" s="176">
        <v>51</v>
      </c>
      <c r="F248" s="177"/>
      <c r="G248" s="178">
        <f>ROUND(E248*F248,2)</f>
        <v>0</v>
      </c>
      <c r="H248" s="161"/>
      <c r="I248" s="160">
        <f>ROUND(E248*H248,2)</f>
        <v>0</v>
      </c>
      <c r="J248" s="161"/>
      <c r="K248" s="160">
        <f>ROUND(E248*J248,2)</f>
        <v>0</v>
      </c>
      <c r="L248" s="160">
        <v>21</v>
      </c>
      <c r="M248" s="160">
        <f>G248*(1+L248/100)</f>
        <v>0</v>
      </c>
      <c r="N248" s="159">
        <v>2.0999999999999999E-3</v>
      </c>
      <c r="O248" s="159">
        <f>ROUND(E248*N248,2)</f>
        <v>0.11</v>
      </c>
      <c r="P248" s="159">
        <v>0</v>
      </c>
      <c r="Q248" s="159">
        <f>ROUND(E248*P248,2)</f>
        <v>0</v>
      </c>
      <c r="R248" s="160"/>
      <c r="S248" s="160" t="s">
        <v>183</v>
      </c>
      <c r="T248" s="160" t="s">
        <v>183</v>
      </c>
      <c r="U248" s="160">
        <v>0.8</v>
      </c>
      <c r="V248" s="160">
        <f>ROUND(E248*U248,2)</f>
        <v>40.799999999999997</v>
      </c>
      <c r="W248" s="160"/>
      <c r="X248" s="160" t="s">
        <v>184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185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1" x14ac:dyDescent="0.2">
      <c r="A249" s="156"/>
      <c r="B249" s="157"/>
      <c r="C249" s="187" t="s">
        <v>529</v>
      </c>
      <c r="D249" s="162"/>
      <c r="E249" s="163">
        <v>51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187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3">
        <v>97</v>
      </c>
      <c r="B250" s="174" t="s">
        <v>530</v>
      </c>
      <c r="C250" s="186" t="s">
        <v>531</v>
      </c>
      <c r="D250" s="175" t="s">
        <v>334</v>
      </c>
      <c r="E250" s="176">
        <v>4.5</v>
      </c>
      <c r="F250" s="177"/>
      <c r="G250" s="178">
        <f>ROUND(E250*F250,2)</f>
        <v>0</v>
      </c>
      <c r="H250" s="161"/>
      <c r="I250" s="160">
        <f>ROUND(E250*H250,2)</f>
        <v>0</v>
      </c>
      <c r="J250" s="161"/>
      <c r="K250" s="160">
        <f>ROUND(E250*J250,2)</f>
        <v>0</v>
      </c>
      <c r="L250" s="160">
        <v>21</v>
      </c>
      <c r="M250" s="160">
        <f>G250*(1+L250/100)</f>
        <v>0</v>
      </c>
      <c r="N250" s="159">
        <v>2.5200000000000001E-3</v>
      </c>
      <c r="O250" s="159">
        <f>ROUND(E250*N250,2)</f>
        <v>0.01</v>
      </c>
      <c r="P250" s="159">
        <v>0</v>
      </c>
      <c r="Q250" s="159">
        <f>ROUND(E250*P250,2)</f>
        <v>0</v>
      </c>
      <c r="R250" s="160"/>
      <c r="S250" s="160" t="s">
        <v>183</v>
      </c>
      <c r="T250" s="160" t="s">
        <v>183</v>
      </c>
      <c r="U250" s="160">
        <v>0.8</v>
      </c>
      <c r="V250" s="160">
        <f>ROUND(E250*U250,2)</f>
        <v>3.6</v>
      </c>
      <c r="W250" s="160"/>
      <c r="X250" s="160" t="s">
        <v>184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185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7" t="s">
        <v>532</v>
      </c>
      <c r="D251" s="162"/>
      <c r="E251" s="163">
        <v>4.5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187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73">
        <v>98</v>
      </c>
      <c r="B252" s="174" t="s">
        <v>533</v>
      </c>
      <c r="C252" s="186" t="s">
        <v>534</v>
      </c>
      <c r="D252" s="175" t="s">
        <v>334</v>
      </c>
      <c r="E252" s="176">
        <v>15.5</v>
      </c>
      <c r="F252" s="177"/>
      <c r="G252" s="178">
        <f>ROUND(E252*F252,2)</f>
        <v>0</v>
      </c>
      <c r="H252" s="161"/>
      <c r="I252" s="160">
        <f>ROUND(E252*H252,2)</f>
        <v>0</v>
      </c>
      <c r="J252" s="161"/>
      <c r="K252" s="160">
        <f>ROUND(E252*J252,2)</f>
        <v>0</v>
      </c>
      <c r="L252" s="160">
        <v>21</v>
      </c>
      <c r="M252" s="160">
        <f>G252*(1+L252/100)</f>
        <v>0</v>
      </c>
      <c r="N252" s="159">
        <v>3.5699999999999998E-3</v>
      </c>
      <c r="O252" s="159">
        <f>ROUND(E252*N252,2)</f>
        <v>0.06</v>
      </c>
      <c r="P252" s="159">
        <v>0</v>
      </c>
      <c r="Q252" s="159">
        <f>ROUND(E252*P252,2)</f>
        <v>0</v>
      </c>
      <c r="R252" s="160"/>
      <c r="S252" s="160" t="s">
        <v>183</v>
      </c>
      <c r="T252" s="160" t="s">
        <v>183</v>
      </c>
      <c r="U252" s="160">
        <v>0.55000000000000004</v>
      </c>
      <c r="V252" s="160">
        <f>ROUND(E252*U252,2)</f>
        <v>8.5299999999999994</v>
      </c>
      <c r="W252" s="160"/>
      <c r="X252" s="160" t="s">
        <v>184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185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87" t="s">
        <v>535</v>
      </c>
      <c r="D253" s="162"/>
      <c r="E253" s="163">
        <v>15.5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187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73">
        <v>99</v>
      </c>
      <c r="B254" s="174" t="s">
        <v>536</v>
      </c>
      <c r="C254" s="186" t="s">
        <v>537</v>
      </c>
      <c r="D254" s="175" t="s">
        <v>282</v>
      </c>
      <c r="E254" s="176">
        <v>19</v>
      </c>
      <c r="F254" s="177"/>
      <c r="G254" s="178">
        <f>ROUND(E254*F254,2)</f>
        <v>0</v>
      </c>
      <c r="H254" s="161"/>
      <c r="I254" s="160">
        <f>ROUND(E254*H254,2)</f>
        <v>0</v>
      </c>
      <c r="J254" s="161"/>
      <c r="K254" s="160">
        <f>ROUND(E254*J254,2)</f>
        <v>0</v>
      </c>
      <c r="L254" s="160">
        <v>21</v>
      </c>
      <c r="M254" s="160">
        <f>G254*(1+L254/100)</f>
        <v>0</v>
      </c>
      <c r="N254" s="159">
        <v>0</v>
      </c>
      <c r="O254" s="159">
        <f>ROUND(E254*N254,2)</f>
        <v>0</v>
      </c>
      <c r="P254" s="159">
        <v>0</v>
      </c>
      <c r="Q254" s="159">
        <f>ROUND(E254*P254,2)</f>
        <v>0</v>
      </c>
      <c r="R254" s="160"/>
      <c r="S254" s="160" t="s">
        <v>183</v>
      </c>
      <c r="T254" s="160" t="s">
        <v>183</v>
      </c>
      <c r="U254" s="160">
        <v>0.17399999999999999</v>
      </c>
      <c r="V254" s="160">
        <f>ROUND(E254*U254,2)</f>
        <v>3.31</v>
      </c>
      <c r="W254" s="160"/>
      <c r="X254" s="160" t="s">
        <v>184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185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7" t="s">
        <v>538</v>
      </c>
      <c r="D255" s="162"/>
      <c r="E255" s="163">
        <v>19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187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73">
        <v>100</v>
      </c>
      <c r="B256" s="174" t="s">
        <v>539</v>
      </c>
      <c r="C256" s="186" t="s">
        <v>540</v>
      </c>
      <c r="D256" s="175" t="s">
        <v>282</v>
      </c>
      <c r="E256" s="176">
        <v>7</v>
      </c>
      <c r="F256" s="177"/>
      <c r="G256" s="178">
        <f>ROUND(E256*F256,2)</f>
        <v>0</v>
      </c>
      <c r="H256" s="161"/>
      <c r="I256" s="160">
        <f>ROUND(E256*H256,2)</f>
        <v>0</v>
      </c>
      <c r="J256" s="161"/>
      <c r="K256" s="160">
        <f>ROUND(E256*J256,2)</f>
        <v>0</v>
      </c>
      <c r="L256" s="160">
        <v>21</v>
      </c>
      <c r="M256" s="160">
        <f>G256*(1+L256/100)</f>
        <v>0</v>
      </c>
      <c r="N256" s="159">
        <v>0</v>
      </c>
      <c r="O256" s="159">
        <f>ROUND(E256*N256,2)</f>
        <v>0</v>
      </c>
      <c r="P256" s="159">
        <v>0</v>
      </c>
      <c r="Q256" s="159">
        <f>ROUND(E256*P256,2)</f>
        <v>0</v>
      </c>
      <c r="R256" s="160"/>
      <c r="S256" s="160" t="s">
        <v>183</v>
      </c>
      <c r="T256" s="160" t="s">
        <v>183</v>
      </c>
      <c r="U256" s="160">
        <v>0.25900000000000001</v>
      </c>
      <c r="V256" s="160">
        <f>ROUND(E256*U256,2)</f>
        <v>1.81</v>
      </c>
      <c r="W256" s="160"/>
      <c r="X256" s="160" t="s">
        <v>184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185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7" t="s">
        <v>541</v>
      </c>
      <c r="D257" s="162"/>
      <c r="E257" s="163">
        <v>7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187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2.5" outlineLevel="1" x14ac:dyDescent="0.2">
      <c r="A258" s="173">
        <v>101</v>
      </c>
      <c r="B258" s="174" t="s">
        <v>542</v>
      </c>
      <c r="C258" s="186" t="s">
        <v>543</v>
      </c>
      <c r="D258" s="175" t="s">
        <v>282</v>
      </c>
      <c r="E258" s="176">
        <v>2</v>
      </c>
      <c r="F258" s="177"/>
      <c r="G258" s="178">
        <f>ROUND(E258*F258,2)</f>
        <v>0</v>
      </c>
      <c r="H258" s="161"/>
      <c r="I258" s="160">
        <f>ROUND(E258*H258,2)</f>
        <v>0</v>
      </c>
      <c r="J258" s="161"/>
      <c r="K258" s="160">
        <f>ROUND(E258*J258,2)</f>
        <v>0</v>
      </c>
      <c r="L258" s="160">
        <v>21</v>
      </c>
      <c r="M258" s="160">
        <f>G258*(1+L258/100)</f>
        <v>0</v>
      </c>
      <c r="N258" s="159">
        <v>8.7889999999999996E-2</v>
      </c>
      <c r="O258" s="159">
        <f>ROUND(E258*N258,2)</f>
        <v>0.18</v>
      </c>
      <c r="P258" s="159">
        <v>0</v>
      </c>
      <c r="Q258" s="159">
        <f>ROUND(E258*P258,2)</f>
        <v>0</v>
      </c>
      <c r="R258" s="160"/>
      <c r="S258" s="160" t="s">
        <v>183</v>
      </c>
      <c r="T258" s="160" t="s">
        <v>183</v>
      </c>
      <c r="U258" s="160">
        <v>1.5580000000000001</v>
      </c>
      <c r="V258" s="160">
        <f>ROUND(E258*U258,2)</f>
        <v>3.12</v>
      </c>
      <c r="W258" s="160"/>
      <c r="X258" s="160" t="s">
        <v>184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185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87" t="s">
        <v>76</v>
      </c>
      <c r="D259" s="162"/>
      <c r="E259" s="163">
        <v>2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187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22.5" outlineLevel="1" x14ac:dyDescent="0.2">
      <c r="A260" s="173">
        <v>102</v>
      </c>
      <c r="B260" s="174" t="s">
        <v>544</v>
      </c>
      <c r="C260" s="186" t="s">
        <v>545</v>
      </c>
      <c r="D260" s="175" t="s">
        <v>282</v>
      </c>
      <c r="E260" s="176">
        <v>3</v>
      </c>
      <c r="F260" s="177"/>
      <c r="G260" s="178">
        <f>ROUND(E260*F260,2)</f>
        <v>0</v>
      </c>
      <c r="H260" s="161"/>
      <c r="I260" s="160">
        <f>ROUND(E260*H260,2)</f>
        <v>0</v>
      </c>
      <c r="J260" s="161"/>
      <c r="K260" s="160">
        <f>ROUND(E260*J260,2)</f>
        <v>0</v>
      </c>
      <c r="L260" s="160">
        <v>21</v>
      </c>
      <c r="M260" s="160">
        <f>G260*(1+L260/100)</f>
        <v>0</v>
      </c>
      <c r="N260" s="159">
        <v>7.6630000000000004E-2</v>
      </c>
      <c r="O260" s="159">
        <f>ROUND(E260*N260,2)</f>
        <v>0.23</v>
      </c>
      <c r="P260" s="159">
        <v>0</v>
      </c>
      <c r="Q260" s="159">
        <f>ROUND(E260*P260,2)</f>
        <v>0</v>
      </c>
      <c r="R260" s="160"/>
      <c r="S260" s="160" t="s">
        <v>183</v>
      </c>
      <c r="T260" s="160" t="s">
        <v>183</v>
      </c>
      <c r="U260" s="160">
        <v>0.5</v>
      </c>
      <c r="V260" s="160">
        <f>ROUND(E260*U260,2)</f>
        <v>1.5</v>
      </c>
      <c r="W260" s="160"/>
      <c r="X260" s="160" t="s">
        <v>184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185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87" t="s">
        <v>78</v>
      </c>
      <c r="D261" s="162"/>
      <c r="E261" s="163">
        <v>3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187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>
        <v>103</v>
      </c>
      <c r="B262" s="157" t="s">
        <v>546</v>
      </c>
      <c r="C262" s="193" t="s">
        <v>547</v>
      </c>
      <c r="D262" s="158" t="s">
        <v>0</v>
      </c>
      <c r="E262" s="192"/>
      <c r="F262" s="161"/>
      <c r="G262" s="160">
        <f>ROUND(E262*F262,2)</f>
        <v>0</v>
      </c>
      <c r="H262" s="161"/>
      <c r="I262" s="160">
        <f>ROUND(E262*H262,2)</f>
        <v>0</v>
      </c>
      <c r="J262" s="161"/>
      <c r="K262" s="160">
        <f>ROUND(E262*J262,2)</f>
        <v>0</v>
      </c>
      <c r="L262" s="160">
        <v>21</v>
      </c>
      <c r="M262" s="160">
        <f>G262*(1+L262/100)</f>
        <v>0</v>
      </c>
      <c r="N262" s="159">
        <v>0</v>
      </c>
      <c r="O262" s="159">
        <f>ROUND(E262*N262,2)</f>
        <v>0</v>
      </c>
      <c r="P262" s="159">
        <v>0</v>
      </c>
      <c r="Q262" s="159">
        <f>ROUND(E262*P262,2)</f>
        <v>0</v>
      </c>
      <c r="R262" s="160"/>
      <c r="S262" s="160" t="s">
        <v>183</v>
      </c>
      <c r="T262" s="160" t="s">
        <v>183</v>
      </c>
      <c r="U262" s="160">
        <v>0</v>
      </c>
      <c r="V262" s="160">
        <f>ROUND(E262*U262,2)</f>
        <v>0</v>
      </c>
      <c r="W262" s="160"/>
      <c r="X262" s="160" t="s">
        <v>458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459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x14ac:dyDescent="0.2">
      <c r="A263" s="166" t="s">
        <v>178</v>
      </c>
      <c r="B263" s="167" t="s">
        <v>112</v>
      </c>
      <c r="C263" s="185" t="s">
        <v>113</v>
      </c>
      <c r="D263" s="168"/>
      <c r="E263" s="169"/>
      <c r="F263" s="170"/>
      <c r="G263" s="171">
        <f>SUMIF(AG264:AG285,"&lt;&gt;NOR",G264:G285)</f>
        <v>0</v>
      </c>
      <c r="H263" s="165"/>
      <c r="I263" s="165">
        <f>SUM(I264:I285)</f>
        <v>0</v>
      </c>
      <c r="J263" s="165"/>
      <c r="K263" s="165">
        <f>SUM(K264:K285)</f>
        <v>0</v>
      </c>
      <c r="L263" s="165"/>
      <c r="M263" s="165">
        <f>SUM(M264:M285)</f>
        <v>0</v>
      </c>
      <c r="N263" s="164"/>
      <c r="O263" s="164">
        <f>SUM(O264:O285)</f>
        <v>0.63</v>
      </c>
      <c r="P263" s="164"/>
      <c r="Q263" s="164">
        <f>SUM(Q264:Q285)</f>
        <v>0</v>
      </c>
      <c r="R263" s="165"/>
      <c r="S263" s="165"/>
      <c r="T263" s="165"/>
      <c r="U263" s="165"/>
      <c r="V263" s="165">
        <f>SUM(V264:V285)</f>
        <v>124.33</v>
      </c>
      <c r="W263" s="165"/>
      <c r="X263" s="165"/>
      <c r="AG263" t="s">
        <v>179</v>
      </c>
    </row>
    <row r="264" spans="1:60" outlineLevel="1" x14ac:dyDescent="0.2">
      <c r="A264" s="179">
        <v>104</v>
      </c>
      <c r="B264" s="180" t="s">
        <v>548</v>
      </c>
      <c r="C264" s="188" t="s">
        <v>549</v>
      </c>
      <c r="D264" s="181" t="s">
        <v>282</v>
      </c>
      <c r="E264" s="182">
        <v>1</v>
      </c>
      <c r="F264" s="183"/>
      <c r="G264" s="184">
        <f>ROUND(E264*F264,2)</f>
        <v>0</v>
      </c>
      <c r="H264" s="161"/>
      <c r="I264" s="160">
        <f>ROUND(E264*H264,2)</f>
        <v>0</v>
      </c>
      <c r="J264" s="161"/>
      <c r="K264" s="160">
        <f>ROUND(E264*J264,2)</f>
        <v>0</v>
      </c>
      <c r="L264" s="160">
        <v>21</v>
      </c>
      <c r="M264" s="160">
        <f>G264*(1+L264/100)</f>
        <v>0</v>
      </c>
      <c r="N264" s="159">
        <v>1.3500000000000001E-3</v>
      </c>
      <c r="O264" s="159">
        <f>ROUND(E264*N264,2)</f>
        <v>0</v>
      </c>
      <c r="P264" s="159">
        <v>0</v>
      </c>
      <c r="Q264" s="159">
        <f>ROUND(E264*P264,2)</f>
        <v>0</v>
      </c>
      <c r="R264" s="160"/>
      <c r="S264" s="160" t="s">
        <v>183</v>
      </c>
      <c r="T264" s="160" t="s">
        <v>183</v>
      </c>
      <c r="U264" s="160">
        <v>0.754</v>
      </c>
      <c r="V264" s="160">
        <f>ROUND(E264*U264,2)</f>
        <v>0.75</v>
      </c>
      <c r="W264" s="160"/>
      <c r="X264" s="160" t="s">
        <v>184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185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3">
        <v>105</v>
      </c>
      <c r="B265" s="174" t="s">
        <v>550</v>
      </c>
      <c r="C265" s="186" t="s">
        <v>551</v>
      </c>
      <c r="D265" s="175" t="s">
        <v>334</v>
      </c>
      <c r="E265" s="176">
        <v>52</v>
      </c>
      <c r="F265" s="177"/>
      <c r="G265" s="178">
        <f>ROUND(E265*F265,2)</f>
        <v>0</v>
      </c>
      <c r="H265" s="161"/>
      <c r="I265" s="160">
        <f>ROUND(E265*H265,2)</f>
        <v>0</v>
      </c>
      <c r="J265" s="161"/>
      <c r="K265" s="160">
        <f>ROUND(E265*J265,2)</f>
        <v>0</v>
      </c>
      <c r="L265" s="160">
        <v>21</v>
      </c>
      <c r="M265" s="160">
        <f>G265*(1+L265/100)</f>
        <v>0</v>
      </c>
      <c r="N265" s="159">
        <v>3.9899999999999996E-3</v>
      </c>
      <c r="O265" s="159">
        <f>ROUND(E265*N265,2)</f>
        <v>0.21</v>
      </c>
      <c r="P265" s="159">
        <v>0</v>
      </c>
      <c r="Q265" s="159">
        <f>ROUND(E265*P265,2)</f>
        <v>0</v>
      </c>
      <c r="R265" s="160"/>
      <c r="S265" s="160" t="s">
        <v>183</v>
      </c>
      <c r="T265" s="160" t="s">
        <v>183</v>
      </c>
      <c r="U265" s="160">
        <v>0.54290000000000005</v>
      </c>
      <c r="V265" s="160">
        <f>ROUND(E265*U265,2)</f>
        <v>28.23</v>
      </c>
      <c r="W265" s="160"/>
      <c r="X265" s="160" t="s">
        <v>184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185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x14ac:dyDescent="0.2">
      <c r="A266" s="156"/>
      <c r="B266" s="157"/>
      <c r="C266" s="187" t="s">
        <v>552</v>
      </c>
      <c r="D266" s="162"/>
      <c r="E266" s="163">
        <v>52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187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73">
        <v>106</v>
      </c>
      <c r="B267" s="174" t="s">
        <v>553</v>
      </c>
      <c r="C267" s="186" t="s">
        <v>554</v>
      </c>
      <c r="D267" s="175" t="s">
        <v>334</v>
      </c>
      <c r="E267" s="176">
        <v>78.599999999999994</v>
      </c>
      <c r="F267" s="177"/>
      <c r="G267" s="178">
        <f>ROUND(E267*F267,2)</f>
        <v>0</v>
      </c>
      <c r="H267" s="161"/>
      <c r="I267" s="160">
        <f>ROUND(E267*H267,2)</f>
        <v>0</v>
      </c>
      <c r="J267" s="161"/>
      <c r="K267" s="160">
        <f>ROUND(E267*J267,2)</f>
        <v>0</v>
      </c>
      <c r="L267" s="160">
        <v>21</v>
      </c>
      <c r="M267" s="160">
        <f>G267*(1+L267/100)</f>
        <v>0</v>
      </c>
      <c r="N267" s="159">
        <v>5.3499999999999997E-3</v>
      </c>
      <c r="O267" s="159">
        <f>ROUND(E267*N267,2)</f>
        <v>0.42</v>
      </c>
      <c r="P267" s="159">
        <v>0</v>
      </c>
      <c r="Q267" s="159">
        <f>ROUND(E267*P267,2)</f>
        <v>0</v>
      </c>
      <c r="R267" s="160"/>
      <c r="S267" s="160" t="s">
        <v>183</v>
      </c>
      <c r="T267" s="160" t="s">
        <v>183</v>
      </c>
      <c r="U267" s="160">
        <v>0.68279999999999996</v>
      </c>
      <c r="V267" s="160">
        <f>ROUND(E267*U267,2)</f>
        <v>53.67</v>
      </c>
      <c r="W267" s="160"/>
      <c r="X267" s="160" t="s">
        <v>184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185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22.5" outlineLevel="1" x14ac:dyDescent="0.2">
      <c r="A268" s="156"/>
      <c r="B268" s="157"/>
      <c r="C268" s="187" t="s">
        <v>555</v>
      </c>
      <c r="D268" s="162"/>
      <c r="E268" s="163">
        <v>62.6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187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87" t="s">
        <v>556</v>
      </c>
      <c r="D269" s="162"/>
      <c r="E269" s="163">
        <v>16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187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73">
        <v>107</v>
      </c>
      <c r="B270" s="174" t="s">
        <v>557</v>
      </c>
      <c r="C270" s="186" t="s">
        <v>558</v>
      </c>
      <c r="D270" s="175" t="s">
        <v>334</v>
      </c>
      <c r="E270" s="176">
        <v>52</v>
      </c>
      <c r="F270" s="177"/>
      <c r="G270" s="178">
        <f>ROUND(E270*F270,2)</f>
        <v>0</v>
      </c>
      <c r="H270" s="161"/>
      <c r="I270" s="160">
        <f>ROUND(E270*H270,2)</f>
        <v>0</v>
      </c>
      <c r="J270" s="161"/>
      <c r="K270" s="160">
        <f>ROUND(E270*J270,2)</f>
        <v>0</v>
      </c>
      <c r="L270" s="160">
        <v>21</v>
      </c>
      <c r="M270" s="160">
        <f>G270*(1+L270/100)</f>
        <v>0</v>
      </c>
      <c r="N270" s="159">
        <v>2.0000000000000002E-5</v>
      </c>
      <c r="O270" s="159">
        <f>ROUND(E270*N270,2)</f>
        <v>0</v>
      </c>
      <c r="P270" s="159">
        <v>0</v>
      </c>
      <c r="Q270" s="159">
        <f>ROUND(E270*P270,2)</f>
        <v>0</v>
      </c>
      <c r="R270" s="160"/>
      <c r="S270" s="160" t="s">
        <v>183</v>
      </c>
      <c r="T270" s="160" t="s">
        <v>183</v>
      </c>
      <c r="U270" s="160">
        <v>0.129</v>
      </c>
      <c r="V270" s="160">
        <f>ROUND(E270*U270,2)</f>
        <v>6.71</v>
      </c>
      <c r="W270" s="160"/>
      <c r="X270" s="160" t="s">
        <v>184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185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87" t="s">
        <v>559</v>
      </c>
      <c r="D271" s="162"/>
      <c r="E271" s="163">
        <v>52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187</v>
      </c>
      <c r="AH271" s="149">
        <v>5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2.5" outlineLevel="1" x14ac:dyDescent="0.2">
      <c r="A272" s="173">
        <v>108</v>
      </c>
      <c r="B272" s="174" t="s">
        <v>560</v>
      </c>
      <c r="C272" s="186" t="s">
        <v>561</v>
      </c>
      <c r="D272" s="175" t="s">
        <v>334</v>
      </c>
      <c r="E272" s="176">
        <v>78.599999999999994</v>
      </c>
      <c r="F272" s="177"/>
      <c r="G272" s="178">
        <f>ROUND(E272*F272,2)</f>
        <v>0</v>
      </c>
      <c r="H272" s="161"/>
      <c r="I272" s="160">
        <f>ROUND(E272*H272,2)</f>
        <v>0</v>
      </c>
      <c r="J272" s="161"/>
      <c r="K272" s="160">
        <f>ROUND(E272*J272,2)</f>
        <v>0</v>
      </c>
      <c r="L272" s="160">
        <v>21</v>
      </c>
      <c r="M272" s="160">
        <f>G272*(1+L272/100)</f>
        <v>0</v>
      </c>
      <c r="N272" s="159">
        <v>5.0000000000000002E-5</v>
      </c>
      <c r="O272" s="159">
        <f>ROUND(E272*N272,2)</f>
        <v>0</v>
      </c>
      <c r="P272" s="159">
        <v>0</v>
      </c>
      <c r="Q272" s="159">
        <f>ROUND(E272*P272,2)</f>
        <v>0</v>
      </c>
      <c r="R272" s="160"/>
      <c r="S272" s="160" t="s">
        <v>183</v>
      </c>
      <c r="T272" s="160" t="s">
        <v>183</v>
      </c>
      <c r="U272" s="160">
        <v>0.14199999999999999</v>
      </c>
      <c r="V272" s="160">
        <f>ROUND(E272*U272,2)</f>
        <v>11.16</v>
      </c>
      <c r="W272" s="160"/>
      <c r="X272" s="160" t="s">
        <v>184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185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87" t="s">
        <v>562</v>
      </c>
      <c r="D273" s="162"/>
      <c r="E273" s="163">
        <v>78.599999999999994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187</v>
      </c>
      <c r="AH273" s="149">
        <v>5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73">
        <v>109</v>
      </c>
      <c r="B274" s="174" t="s">
        <v>563</v>
      </c>
      <c r="C274" s="186" t="s">
        <v>564</v>
      </c>
      <c r="D274" s="175" t="s">
        <v>282</v>
      </c>
      <c r="E274" s="176">
        <v>39</v>
      </c>
      <c r="F274" s="177"/>
      <c r="G274" s="178">
        <f>ROUND(E274*F274,2)</f>
        <v>0</v>
      </c>
      <c r="H274" s="161"/>
      <c r="I274" s="160">
        <f>ROUND(E274*H274,2)</f>
        <v>0</v>
      </c>
      <c r="J274" s="161"/>
      <c r="K274" s="160">
        <f>ROUND(E274*J274,2)</f>
        <v>0</v>
      </c>
      <c r="L274" s="160">
        <v>21</v>
      </c>
      <c r="M274" s="160">
        <f>G274*(1+L274/100)</f>
        <v>0</v>
      </c>
      <c r="N274" s="159">
        <v>0</v>
      </c>
      <c r="O274" s="159">
        <f>ROUND(E274*N274,2)</f>
        <v>0</v>
      </c>
      <c r="P274" s="159">
        <v>0</v>
      </c>
      <c r="Q274" s="159">
        <f>ROUND(E274*P274,2)</f>
        <v>0</v>
      </c>
      <c r="R274" s="160"/>
      <c r="S274" s="160" t="s">
        <v>183</v>
      </c>
      <c r="T274" s="160" t="s">
        <v>183</v>
      </c>
      <c r="U274" s="160">
        <v>0.42499999999999999</v>
      </c>
      <c r="V274" s="160">
        <f>ROUND(E274*U274,2)</f>
        <v>16.579999999999998</v>
      </c>
      <c r="W274" s="160"/>
      <c r="X274" s="160" t="s">
        <v>184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185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87" t="s">
        <v>565</v>
      </c>
      <c r="D275" s="162"/>
      <c r="E275" s="163">
        <v>39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187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73">
        <v>110</v>
      </c>
      <c r="B276" s="174" t="s">
        <v>566</v>
      </c>
      <c r="C276" s="186" t="s">
        <v>567</v>
      </c>
      <c r="D276" s="175" t="s">
        <v>282</v>
      </c>
      <c r="E276" s="176">
        <v>6</v>
      </c>
      <c r="F276" s="177"/>
      <c r="G276" s="178">
        <f>ROUND(E276*F276,2)</f>
        <v>0</v>
      </c>
      <c r="H276" s="161"/>
      <c r="I276" s="160">
        <f>ROUND(E276*H276,2)</f>
        <v>0</v>
      </c>
      <c r="J276" s="161"/>
      <c r="K276" s="160">
        <f>ROUND(E276*J276,2)</f>
        <v>0</v>
      </c>
      <c r="L276" s="160">
        <v>21</v>
      </c>
      <c r="M276" s="160">
        <f>G276*(1+L276/100)</f>
        <v>0</v>
      </c>
      <c r="N276" s="159">
        <v>0</v>
      </c>
      <c r="O276" s="159">
        <f>ROUND(E276*N276,2)</f>
        <v>0</v>
      </c>
      <c r="P276" s="159">
        <v>0</v>
      </c>
      <c r="Q276" s="159">
        <f>ROUND(E276*P276,2)</f>
        <v>0</v>
      </c>
      <c r="R276" s="160"/>
      <c r="S276" s="160" t="s">
        <v>183</v>
      </c>
      <c r="T276" s="160" t="s">
        <v>183</v>
      </c>
      <c r="U276" s="160">
        <v>0.42499999999999999</v>
      </c>
      <c r="V276" s="160">
        <f>ROUND(E276*U276,2)</f>
        <v>2.5499999999999998</v>
      </c>
      <c r="W276" s="160"/>
      <c r="X276" s="160" t="s">
        <v>184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185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87" t="s">
        <v>568</v>
      </c>
      <c r="D277" s="162"/>
      <c r="E277" s="163">
        <v>6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187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73">
        <v>111</v>
      </c>
      <c r="B278" s="174" t="s">
        <v>569</v>
      </c>
      <c r="C278" s="186" t="s">
        <v>570</v>
      </c>
      <c r="D278" s="175" t="s">
        <v>282</v>
      </c>
      <c r="E278" s="176">
        <v>3</v>
      </c>
      <c r="F278" s="177"/>
      <c r="G278" s="178">
        <f>ROUND(E278*F278,2)</f>
        <v>0</v>
      </c>
      <c r="H278" s="161"/>
      <c r="I278" s="160">
        <f>ROUND(E278*H278,2)</f>
        <v>0</v>
      </c>
      <c r="J278" s="161"/>
      <c r="K278" s="160">
        <f>ROUND(E278*J278,2)</f>
        <v>0</v>
      </c>
      <c r="L278" s="160">
        <v>21</v>
      </c>
      <c r="M278" s="160">
        <f>G278*(1+L278/100)</f>
        <v>0</v>
      </c>
      <c r="N278" s="159">
        <v>1.6000000000000001E-3</v>
      </c>
      <c r="O278" s="159">
        <f>ROUND(E278*N278,2)</f>
        <v>0</v>
      </c>
      <c r="P278" s="159">
        <v>0</v>
      </c>
      <c r="Q278" s="159">
        <f>ROUND(E278*P278,2)</f>
        <v>0</v>
      </c>
      <c r="R278" s="160"/>
      <c r="S278" s="160" t="s">
        <v>183</v>
      </c>
      <c r="T278" s="160" t="s">
        <v>183</v>
      </c>
      <c r="U278" s="160">
        <v>0.20699999999999999</v>
      </c>
      <c r="V278" s="160">
        <f>ROUND(E278*U278,2)</f>
        <v>0.62</v>
      </c>
      <c r="W278" s="160"/>
      <c r="X278" s="160" t="s">
        <v>184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185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7" t="s">
        <v>571</v>
      </c>
      <c r="D279" s="162"/>
      <c r="E279" s="163">
        <v>3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187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3">
        <v>112</v>
      </c>
      <c r="B280" s="174" t="s">
        <v>572</v>
      </c>
      <c r="C280" s="186" t="s">
        <v>573</v>
      </c>
      <c r="D280" s="175" t="s">
        <v>282</v>
      </c>
      <c r="E280" s="176">
        <v>1</v>
      </c>
      <c r="F280" s="177"/>
      <c r="G280" s="178">
        <f>ROUND(E280*F280,2)</f>
        <v>0</v>
      </c>
      <c r="H280" s="161"/>
      <c r="I280" s="160">
        <f>ROUND(E280*H280,2)</f>
        <v>0</v>
      </c>
      <c r="J280" s="161"/>
      <c r="K280" s="160">
        <f>ROUND(E280*J280,2)</f>
        <v>0</v>
      </c>
      <c r="L280" s="160">
        <v>21</v>
      </c>
      <c r="M280" s="160">
        <f>G280*(1+L280/100)</f>
        <v>0</v>
      </c>
      <c r="N280" s="159">
        <v>8.1999999999999998E-4</v>
      </c>
      <c r="O280" s="159">
        <f>ROUND(E280*N280,2)</f>
        <v>0</v>
      </c>
      <c r="P280" s="159">
        <v>0</v>
      </c>
      <c r="Q280" s="159">
        <f>ROUND(E280*P280,2)</f>
        <v>0</v>
      </c>
      <c r="R280" s="160"/>
      <c r="S280" s="160" t="s">
        <v>183</v>
      </c>
      <c r="T280" s="160" t="s">
        <v>183</v>
      </c>
      <c r="U280" s="160">
        <v>0.26900000000000002</v>
      </c>
      <c r="V280" s="160">
        <f>ROUND(E280*U280,2)</f>
        <v>0.27</v>
      </c>
      <c r="W280" s="160"/>
      <c r="X280" s="160" t="s">
        <v>184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185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87" t="s">
        <v>574</v>
      </c>
      <c r="D281" s="162"/>
      <c r="E281" s="163">
        <v>1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187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73">
        <v>113</v>
      </c>
      <c r="B282" s="174" t="s">
        <v>575</v>
      </c>
      <c r="C282" s="186" t="s">
        <v>576</v>
      </c>
      <c r="D282" s="175" t="s">
        <v>334</v>
      </c>
      <c r="E282" s="176">
        <v>130.6</v>
      </c>
      <c r="F282" s="177"/>
      <c r="G282" s="178">
        <f>ROUND(E282*F282,2)</f>
        <v>0</v>
      </c>
      <c r="H282" s="161"/>
      <c r="I282" s="160">
        <f>ROUND(E282*H282,2)</f>
        <v>0</v>
      </c>
      <c r="J282" s="161"/>
      <c r="K282" s="160">
        <f>ROUND(E282*J282,2)</f>
        <v>0</v>
      </c>
      <c r="L282" s="160">
        <v>21</v>
      </c>
      <c r="M282" s="160">
        <f>G282*(1+L282/100)</f>
        <v>0</v>
      </c>
      <c r="N282" s="159">
        <v>0</v>
      </c>
      <c r="O282" s="159">
        <f>ROUND(E282*N282,2)</f>
        <v>0</v>
      </c>
      <c r="P282" s="159">
        <v>0</v>
      </c>
      <c r="Q282" s="159">
        <f>ROUND(E282*P282,2)</f>
        <v>0</v>
      </c>
      <c r="R282" s="160"/>
      <c r="S282" s="160" t="s">
        <v>183</v>
      </c>
      <c r="T282" s="160" t="s">
        <v>183</v>
      </c>
      <c r="U282" s="160">
        <v>2.9000000000000001E-2</v>
      </c>
      <c r="V282" s="160">
        <f>ROUND(E282*U282,2)</f>
        <v>3.79</v>
      </c>
      <c r="W282" s="160"/>
      <c r="X282" s="160" t="s">
        <v>184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185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87" t="s">
        <v>559</v>
      </c>
      <c r="D283" s="162"/>
      <c r="E283" s="163">
        <v>52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187</v>
      </c>
      <c r="AH283" s="149">
        <v>5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87" t="s">
        <v>562</v>
      </c>
      <c r="D284" s="162"/>
      <c r="E284" s="163">
        <v>78.599999999999994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187</v>
      </c>
      <c r="AH284" s="149">
        <v>5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>
        <v>114</v>
      </c>
      <c r="B285" s="157" t="s">
        <v>577</v>
      </c>
      <c r="C285" s="193" t="s">
        <v>578</v>
      </c>
      <c r="D285" s="158" t="s">
        <v>0</v>
      </c>
      <c r="E285" s="192"/>
      <c r="F285" s="161"/>
      <c r="G285" s="160">
        <f>ROUND(E285*F285,2)</f>
        <v>0</v>
      </c>
      <c r="H285" s="161"/>
      <c r="I285" s="160">
        <f>ROUND(E285*H285,2)</f>
        <v>0</v>
      </c>
      <c r="J285" s="161"/>
      <c r="K285" s="160">
        <f>ROUND(E285*J285,2)</f>
        <v>0</v>
      </c>
      <c r="L285" s="160">
        <v>21</v>
      </c>
      <c r="M285" s="160">
        <f>G285*(1+L285/100)</f>
        <v>0</v>
      </c>
      <c r="N285" s="159">
        <v>0</v>
      </c>
      <c r="O285" s="159">
        <f>ROUND(E285*N285,2)</f>
        <v>0</v>
      </c>
      <c r="P285" s="159">
        <v>0</v>
      </c>
      <c r="Q285" s="159">
        <f>ROUND(E285*P285,2)</f>
        <v>0</v>
      </c>
      <c r="R285" s="160"/>
      <c r="S285" s="160" t="s">
        <v>183</v>
      </c>
      <c r="T285" s="160" t="s">
        <v>183</v>
      </c>
      <c r="U285" s="160">
        <v>0</v>
      </c>
      <c r="V285" s="160">
        <f>ROUND(E285*U285,2)</f>
        <v>0</v>
      </c>
      <c r="W285" s="160"/>
      <c r="X285" s="160" t="s">
        <v>458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459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x14ac:dyDescent="0.2">
      <c r="A286" s="166" t="s">
        <v>178</v>
      </c>
      <c r="B286" s="167" t="s">
        <v>114</v>
      </c>
      <c r="C286" s="185" t="s">
        <v>115</v>
      </c>
      <c r="D286" s="168"/>
      <c r="E286" s="169"/>
      <c r="F286" s="170"/>
      <c r="G286" s="171">
        <f>SUMIF(AG287:AG338,"&lt;&gt;NOR",G287:G338)</f>
        <v>0</v>
      </c>
      <c r="H286" s="165"/>
      <c r="I286" s="165">
        <f>SUM(I287:I338)</f>
        <v>0</v>
      </c>
      <c r="J286" s="165"/>
      <c r="K286" s="165">
        <f>SUM(K287:K338)</f>
        <v>0</v>
      </c>
      <c r="L286" s="165"/>
      <c r="M286" s="165">
        <f>SUM(M287:M338)</f>
        <v>0</v>
      </c>
      <c r="N286" s="164"/>
      <c r="O286" s="164">
        <f>SUM(O287:O338)</f>
        <v>0.76000000000000012</v>
      </c>
      <c r="P286" s="164"/>
      <c r="Q286" s="164">
        <f>SUM(Q287:Q338)</f>
        <v>0</v>
      </c>
      <c r="R286" s="165"/>
      <c r="S286" s="165"/>
      <c r="T286" s="165"/>
      <c r="U286" s="165"/>
      <c r="V286" s="165">
        <f>SUM(V287:V338)</f>
        <v>54.09</v>
      </c>
      <c r="W286" s="165"/>
      <c r="X286" s="165"/>
      <c r="AG286" t="s">
        <v>179</v>
      </c>
    </row>
    <row r="287" spans="1:60" outlineLevel="1" x14ac:dyDescent="0.2">
      <c r="A287" s="173">
        <v>115</v>
      </c>
      <c r="B287" s="174" t="s">
        <v>579</v>
      </c>
      <c r="C287" s="186" t="s">
        <v>580</v>
      </c>
      <c r="D287" s="175" t="s">
        <v>581</v>
      </c>
      <c r="E287" s="176">
        <v>6</v>
      </c>
      <c r="F287" s="177"/>
      <c r="G287" s="178">
        <f>ROUND(E287*F287,2)</f>
        <v>0</v>
      </c>
      <c r="H287" s="161"/>
      <c r="I287" s="160">
        <f>ROUND(E287*H287,2)</f>
        <v>0</v>
      </c>
      <c r="J287" s="161"/>
      <c r="K287" s="160">
        <f>ROUND(E287*J287,2)</f>
        <v>0</v>
      </c>
      <c r="L287" s="160">
        <v>21</v>
      </c>
      <c r="M287" s="160">
        <f>G287*(1+L287/100)</f>
        <v>0</v>
      </c>
      <c r="N287" s="159">
        <v>2.794E-2</v>
      </c>
      <c r="O287" s="159">
        <f>ROUND(E287*N287,2)</f>
        <v>0.17</v>
      </c>
      <c r="P287" s="159">
        <v>0</v>
      </c>
      <c r="Q287" s="159">
        <f>ROUND(E287*P287,2)</f>
        <v>0</v>
      </c>
      <c r="R287" s="160"/>
      <c r="S287" s="160" t="s">
        <v>183</v>
      </c>
      <c r="T287" s="160" t="s">
        <v>183</v>
      </c>
      <c r="U287" s="160">
        <v>1.5</v>
      </c>
      <c r="V287" s="160">
        <f>ROUND(E287*U287,2)</f>
        <v>9</v>
      </c>
      <c r="W287" s="160"/>
      <c r="X287" s="160" t="s">
        <v>184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185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87" t="s">
        <v>568</v>
      </c>
      <c r="D288" s="162"/>
      <c r="E288" s="163">
        <v>6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187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3">
        <v>116</v>
      </c>
      <c r="B289" s="174" t="s">
        <v>582</v>
      </c>
      <c r="C289" s="186" t="s">
        <v>583</v>
      </c>
      <c r="D289" s="175" t="s">
        <v>581</v>
      </c>
      <c r="E289" s="176">
        <v>3</v>
      </c>
      <c r="F289" s="177"/>
      <c r="G289" s="178">
        <f>ROUND(E289*F289,2)</f>
        <v>0</v>
      </c>
      <c r="H289" s="161"/>
      <c r="I289" s="160">
        <f>ROUND(E289*H289,2)</f>
        <v>0</v>
      </c>
      <c r="J289" s="161"/>
      <c r="K289" s="160">
        <f>ROUND(E289*J289,2)</f>
        <v>0</v>
      </c>
      <c r="L289" s="160">
        <v>21</v>
      </c>
      <c r="M289" s="160">
        <f>G289*(1+L289/100)</f>
        <v>0</v>
      </c>
      <c r="N289" s="159">
        <v>2.385E-2</v>
      </c>
      <c r="O289" s="159">
        <f>ROUND(E289*N289,2)</f>
        <v>7.0000000000000007E-2</v>
      </c>
      <c r="P289" s="159">
        <v>0</v>
      </c>
      <c r="Q289" s="159">
        <f>ROUND(E289*P289,2)</f>
        <v>0</v>
      </c>
      <c r="R289" s="160"/>
      <c r="S289" s="160" t="s">
        <v>183</v>
      </c>
      <c r="T289" s="160" t="s">
        <v>183</v>
      </c>
      <c r="U289" s="160">
        <v>0.85499999999999998</v>
      </c>
      <c r="V289" s="160">
        <f>ROUND(E289*U289,2)</f>
        <v>2.57</v>
      </c>
      <c r="W289" s="160"/>
      <c r="X289" s="160" t="s">
        <v>184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185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87" t="s">
        <v>78</v>
      </c>
      <c r="D290" s="162"/>
      <c r="E290" s="163">
        <v>3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187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73">
        <v>117</v>
      </c>
      <c r="B291" s="174" t="s">
        <v>584</v>
      </c>
      <c r="C291" s="186" t="s">
        <v>585</v>
      </c>
      <c r="D291" s="175" t="s">
        <v>581</v>
      </c>
      <c r="E291" s="176">
        <v>9</v>
      </c>
      <c r="F291" s="177"/>
      <c r="G291" s="178">
        <f>ROUND(E291*F291,2)</f>
        <v>0</v>
      </c>
      <c r="H291" s="161"/>
      <c r="I291" s="160">
        <f>ROUND(E291*H291,2)</f>
        <v>0</v>
      </c>
      <c r="J291" s="161"/>
      <c r="K291" s="160">
        <f>ROUND(E291*J291,2)</f>
        <v>0</v>
      </c>
      <c r="L291" s="160">
        <v>21</v>
      </c>
      <c r="M291" s="160">
        <f>G291*(1+L291/100)</f>
        <v>0</v>
      </c>
      <c r="N291" s="159">
        <v>1.651E-2</v>
      </c>
      <c r="O291" s="159">
        <f>ROUND(E291*N291,2)</f>
        <v>0.15</v>
      </c>
      <c r="P291" s="159">
        <v>0</v>
      </c>
      <c r="Q291" s="159">
        <f>ROUND(E291*P291,2)</f>
        <v>0</v>
      </c>
      <c r="R291" s="160"/>
      <c r="S291" s="160" t="s">
        <v>183</v>
      </c>
      <c r="T291" s="160" t="s">
        <v>183</v>
      </c>
      <c r="U291" s="160">
        <v>1.1890000000000001</v>
      </c>
      <c r="V291" s="160">
        <f>ROUND(E291*U291,2)</f>
        <v>10.7</v>
      </c>
      <c r="W291" s="160"/>
      <c r="X291" s="160" t="s">
        <v>184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185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87" t="s">
        <v>586</v>
      </c>
      <c r="D292" s="162"/>
      <c r="E292" s="163">
        <v>9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187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79">
        <v>118</v>
      </c>
      <c r="B293" s="180" t="s">
        <v>587</v>
      </c>
      <c r="C293" s="188" t="s">
        <v>588</v>
      </c>
      <c r="D293" s="181" t="s">
        <v>581</v>
      </c>
      <c r="E293" s="182">
        <v>1</v>
      </c>
      <c r="F293" s="183"/>
      <c r="G293" s="184">
        <f>ROUND(E293*F293,2)</f>
        <v>0</v>
      </c>
      <c r="H293" s="161"/>
      <c r="I293" s="160">
        <f>ROUND(E293*H293,2)</f>
        <v>0</v>
      </c>
      <c r="J293" s="161"/>
      <c r="K293" s="160">
        <f>ROUND(E293*J293,2)</f>
        <v>0</v>
      </c>
      <c r="L293" s="160">
        <v>21</v>
      </c>
      <c r="M293" s="160">
        <f>G293*(1+L293/100)</f>
        <v>0</v>
      </c>
      <c r="N293" s="159">
        <v>1.7000000000000001E-4</v>
      </c>
      <c r="O293" s="159">
        <f>ROUND(E293*N293,2)</f>
        <v>0</v>
      </c>
      <c r="P293" s="159">
        <v>0</v>
      </c>
      <c r="Q293" s="159">
        <f>ROUND(E293*P293,2)</f>
        <v>0</v>
      </c>
      <c r="R293" s="160"/>
      <c r="S293" s="160" t="s">
        <v>183</v>
      </c>
      <c r="T293" s="160" t="s">
        <v>183</v>
      </c>
      <c r="U293" s="160">
        <v>2.9</v>
      </c>
      <c r="V293" s="160">
        <f>ROUND(E293*U293,2)</f>
        <v>2.9</v>
      </c>
      <c r="W293" s="160"/>
      <c r="X293" s="160" t="s">
        <v>184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185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73">
        <v>119</v>
      </c>
      <c r="B294" s="174" t="s">
        <v>589</v>
      </c>
      <c r="C294" s="186" t="s">
        <v>590</v>
      </c>
      <c r="D294" s="175" t="s">
        <v>581</v>
      </c>
      <c r="E294" s="176">
        <v>1</v>
      </c>
      <c r="F294" s="177"/>
      <c r="G294" s="178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59">
        <v>7.2000000000000005E-4</v>
      </c>
      <c r="O294" s="159">
        <f>ROUND(E294*N294,2)</f>
        <v>0</v>
      </c>
      <c r="P294" s="159">
        <v>0</v>
      </c>
      <c r="Q294" s="159">
        <f>ROUND(E294*P294,2)</f>
        <v>0</v>
      </c>
      <c r="R294" s="160"/>
      <c r="S294" s="160" t="s">
        <v>183</v>
      </c>
      <c r="T294" s="160" t="s">
        <v>183</v>
      </c>
      <c r="U294" s="160">
        <v>0.50600000000000001</v>
      </c>
      <c r="V294" s="160">
        <f>ROUND(E294*U294,2)</f>
        <v>0.51</v>
      </c>
      <c r="W294" s="160"/>
      <c r="X294" s="160" t="s">
        <v>184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185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87" t="s">
        <v>591</v>
      </c>
      <c r="D295" s="162"/>
      <c r="E295" s="163">
        <v>1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187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73">
        <v>120</v>
      </c>
      <c r="B296" s="174" t="s">
        <v>592</v>
      </c>
      <c r="C296" s="186" t="s">
        <v>593</v>
      </c>
      <c r="D296" s="175" t="s">
        <v>581</v>
      </c>
      <c r="E296" s="176">
        <v>1</v>
      </c>
      <c r="F296" s="177"/>
      <c r="G296" s="178">
        <f>ROUND(E296*F296,2)</f>
        <v>0</v>
      </c>
      <c r="H296" s="161"/>
      <c r="I296" s="160">
        <f>ROUND(E296*H296,2)</f>
        <v>0</v>
      </c>
      <c r="J296" s="161"/>
      <c r="K296" s="160">
        <f>ROUND(E296*J296,2)</f>
        <v>0</v>
      </c>
      <c r="L296" s="160">
        <v>21</v>
      </c>
      <c r="M296" s="160">
        <f>G296*(1+L296/100)</f>
        <v>0</v>
      </c>
      <c r="N296" s="159">
        <v>1.09E-3</v>
      </c>
      <c r="O296" s="159">
        <f>ROUND(E296*N296,2)</f>
        <v>0</v>
      </c>
      <c r="P296" s="159">
        <v>0</v>
      </c>
      <c r="Q296" s="159">
        <f>ROUND(E296*P296,2)</f>
        <v>0</v>
      </c>
      <c r="R296" s="160"/>
      <c r="S296" s="160" t="s">
        <v>183</v>
      </c>
      <c r="T296" s="160" t="s">
        <v>183</v>
      </c>
      <c r="U296" s="160">
        <v>0.878</v>
      </c>
      <c r="V296" s="160">
        <f>ROUND(E296*U296,2)</f>
        <v>0.88</v>
      </c>
      <c r="W296" s="160"/>
      <c r="X296" s="160" t="s">
        <v>184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185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87" t="s">
        <v>594</v>
      </c>
      <c r="D297" s="162"/>
      <c r="E297" s="163">
        <v>1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187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73">
        <v>121</v>
      </c>
      <c r="B298" s="174" t="s">
        <v>595</v>
      </c>
      <c r="C298" s="186" t="s">
        <v>596</v>
      </c>
      <c r="D298" s="175" t="s">
        <v>581</v>
      </c>
      <c r="E298" s="176">
        <v>1</v>
      </c>
      <c r="F298" s="177"/>
      <c r="G298" s="178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59">
        <v>1.444E-2</v>
      </c>
      <c r="O298" s="159">
        <f>ROUND(E298*N298,2)</f>
        <v>0.01</v>
      </c>
      <c r="P298" s="159">
        <v>0</v>
      </c>
      <c r="Q298" s="159">
        <f>ROUND(E298*P298,2)</f>
        <v>0</v>
      </c>
      <c r="R298" s="160"/>
      <c r="S298" s="160" t="s">
        <v>183</v>
      </c>
      <c r="T298" s="160" t="s">
        <v>183</v>
      </c>
      <c r="U298" s="160">
        <v>1.25</v>
      </c>
      <c r="V298" s="160">
        <f>ROUND(E298*U298,2)</f>
        <v>1.25</v>
      </c>
      <c r="W298" s="160"/>
      <c r="X298" s="160" t="s">
        <v>184</v>
      </c>
      <c r="Y298" s="149"/>
      <c r="Z298" s="149"/>
      <c r="AA298" s="149"/>
      <c r="AB298" s="149"/>
      <c r="AC298" s="149"/>
      <c r="AD298" s="149"/>
      <c r="AE298" s="149"/>
      <c r="AF298" s="149"/>
      <c r="AG298" s="149" t="s">
        <v>185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87" t="s">
        <v>74</v>
      </c>
      <c r="D299" s="162"/>
      <c r="E299" s="163">
        <v>1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187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73">
        <v>122</v>
      </c>
      <c r="B300" s="174" t="s">
        <v>597</v>
      </c>
      <c r="C300" s="186" t="s">
        <v>598</v>
      </c>
      <c r="D300" s="175" t="s">
        <v>581</v>
      </c>
      <c r="E300" s="176">
        <v>1</v>
      </c>
      <c r="F300" s="177"/>
      <c r="G300" s="178">
        <f>ROUND(E300*F300,2)</f>
        <v>0</v>
      </c>
      <c r="H300" s="161"/>
      <c r="I300" s="160">
        <f>ROUND(E300*H300,2)</f>
        <v>0</v>
      </c>
      <c r="J300" s="161"/>
      <c r="K300" s="160">
        <f>ROUND(E300*J300,2)</f>
        <v>0</v>
      </c>
      <c r="L300" s="160">
        <v>21</v>
      </c>
      <c r="M300" s="160">
        <f>G300*(1+L300/100)</f>
        <v>0</v>
      </c>
      <c r="N300" s="159">
        <v>7.6819999999999999E-2</v>
      </c>
      <c r="O300" s="159">
        <f>ROUND(E300*N300,2)</f>
        <v>0.08</v>
      </c>
      <c r="P300" s="159">
        <v>0</v>
      </c>
      <c r="Q300" s="159">
        <f>ROUND(E300*P300,2)</f>
        <v>0</v>
      </c>
      <c r="R300" s="160"/>
      <c r="S300" s="160" t="s">
        <v>183</v>
      </c>
      <c r="T300" s="160" t="s">
        <v>183</v>
      </c>
      <c r="U300" s="160">
        <v>3.0720000000000001</v>
      </c>
      <c r="V300" s="160">
        <f>ROUND(E300*U300,2)</f>
        <v>3.07</v>
      </c>
      <c r="W300" s="160"/>
      <c r="X300" s="160" t="s">
        <v>184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185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87" t="s">
        <v>599</v>
      </c>
      <c r="D301" s="162"/>
      <c r="E301" s="163"/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187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87" t="s">
        <v>600</v>
      </c>
      <c r="D302" s="162"/>
      <c r="E302" s="163">
        <v>1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187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3">
        <v>123</v>
      </c>
      <c r="B303" s="174" t="s">
        <v>601</v>
      </c>
      <c r="C303" s="186" t="s">
        <v>602</v>
      </c>
      <c r="D303" s="175" t="s">
        <v>581</v>
      </c>
      <c r="E303" s="176">
        <v>2</v>
      </c>
      <c r="F303" s="177"/>
      <c r="G303" s="178">
        <f>ROUND(E303*F303,2)</f>
        <v>0</v>
      </c>
      <c r="H303" s="161"/>
      <c r="I303" s="160">
        <f>ROUND(E303*H303,2)</f>
        <v>0</v>
      </c>
      <c r="J303" s="161"/>
      <c r="K303" s="160">
        <f>ROUND(E303*J303,2)</f>
        <v>0</v>
      </c>
      <c r="L303" s="160">
        <v>21</v>
      </c>
      <c r="M303" s="160">
        <f>G303*(1+L303/100)</f>
        <v>0</v>
      </c>
      <c r="N303" s="159">
        <v>0.10482</v>
      </c>
      <c r="O303" s="159">
        <f>ROUND(E303*N303,2)</f>
        <v>0.21</v>
      </c>
      <c r="P303" s="159">
        <v>0</v>
      </c>
      <c r="Q303" s="159">
        <f>ROUND(E303*P303,2)</f>
        <v>0</v>
      </c>
      <c r="R303" s="160"/>
      <c r="S303" s="160" t="s">
        <v>183</v>
      </c>
      <c r="T303" s="160" t="s">
        <v>183</v>
      </c>
      <c r="U303" s="160">
        <v>3.1440000000000001</v>
      </c>
      <c r="V303" s="160">
        <f>ROUND(E303*U303,2)</f>
        <v>6.29</v>
      </c>
      <c r="W303" s="160"/>
      <c r="X303" s="160" t="s">
        <v>184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185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87" t="s">
        <v>599</v>
      </c>
      <c r="D304" s="162"/>
      <c r="E304" s="163"/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187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87" t="s">
        <v>378</v>
      </c>
      <c r="D305" s="162"/>
      <c r="E305" s="163"/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187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87" t="s">
        <v>603</v>
      </c>
      <c r="D306" s="162"/>
      <c r="E306" s="163">
        <v>2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187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73">
        <v>124</v>
      </c>
      <c r="B307" s="174" t="s">
        <v>604</v>
      </c>
      <c r="C307" s="186" t="s">
        <v>605</v>
      </c>
      <c r="D307" s="175" t="s">
        <v>581</v>
      </c>
      <c r="E307" s="176">
        <v>31</v>
      </c>
      <c r="F307" s="177"/>
      <c r="G307" s="178">
        <f>ROUND(E307*F307,2)</f>
        <v>0</v>
      </c>
      <c r="H307" s="161"/>
      <c r="I307" s="160">
        <f>ROUND(E307*H307,2)</f>
        <v>0</v>
      </c>
      <c r="J307" s="161"/>
      <c r="K307" s="160">
        <f>ROUND(E307*J307,2)</f>
        <v>0</v>
      </c>
      <c r="L307" s="160">
        <v>21</v>
      </c>
      <c r="M307" s="160">
        <f>G307*(1+L307/100)</f>
        <v>0</v>
      </c>
      <c r="N307" s="159">
        <v>2.4000000000000001E-4</v>
      </c>
      <c r="O307" s="159">
        <f>ROUND(E307*N307,2)</f>
        <v>0.01</v>
      </c>
      <c r="P307" s="159">
        <v>0</v>
      </c>
      <c r="Q307" s="159">
        <f>ROUND(E307*P307,2)</f>
        <v>0</v>
      </c>
      <c r="R307" s="160"/>
      <c r="S307" s="160" t="s">
        <v>183</v>
      </c>
      <c r="T307" s="160" t="s">
        <v>183</v>
      </c>
      <c r="U307" s="160">
        <v>0.124</v>
      </c>
      <c r="V307" s="160">
        <f>ROUND(E307*U307,2)</f>
        <v>3.84</v>
      </c>
      <c r="W307" s="160"/>
      <c r="X307" s="160" t="s">
        <v>184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185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87" t="s">
        <v>606</v>
      </c>
      <c r="D308" s="162"/>
      <c r="E308" s="163">
        <v>31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187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73">
        <v>125</v>
      </c>
      <c r="B309" s="174" t="s">
        <v>607</v>
      </c>
      <c r="C309" s="186" t="s">
        <v>608</v>
      </c>
      <c r="D309" s="175" t="s">
        <v>581</v>
      </c>
      <c r="E309" s="176">
        <v>2</v>
      </c>
      <c r="F309" s="177"/>
      <c r="G309" s="178">
        <f>ROUND(E309*F309,2)</f>
        <v>0</v>
      </c>
      <c r="H309" s="161"/>
      <c r="I309" s="160">
        <f>ROUND(E309*H309,2)</f>
        <v>0</v>
      </c>
      <c r="J309" s="161"/>
      <c r="K309" s="160">
        <f>ROUND(E309*J309,2)</f>
        <v>0</v>
      </c>
      <c r="L309" s="160">
        <v>21</v>
      </c>
      <c r="M309" s="160">
        <f>G309*(1+L309/100)</f>
        <v>0</v>
      </c>
      <c r="N309" s="159">
        <v>2.4000000000000001E-4</v>
      </c>
      <c r="O309" s="159">
        <f>ROUND(E309*N309,2)</f>
        <v>0</v>
      </c>
      <c r="P309" s="159">
        <v>0</v>
      </c>
      <c r="Q309" s="159">
        <f>ROUND(E309*P309,2)</f>
        <v>0</v>
      </c>
      <c r="R309" s="160"/>
      <c r="S309" s="160" t="s">
        <v>183</v>
      </c>
      <c r="T309" s="160" t="s">
        <v>183</v>
      </c>
      <c r="U309" s="160">
        <v>0.124</v>
      </c>
      <c r="V309" s="160">
        <f>ROUND(E309*U309,2)</f>
        <v>0.25</v>
      </c>
      <c r="W309" s="160"/>
      <c r="X309" s="160" t="s">
        <v>184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185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87" t="s">
        <v>76</v>
      </c>
      <c r="D310" s="162"/>
      <c r="E310" s="163">
        <v>2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187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ht="22.5" outlineLevel="1" x14ac:dyDescent="0.2">
      <c r="A311" s="173">
        <v>126</v>
      </c>
      <c r="B311" s="174" t="s">
        <v>609</v>
      </c>
      <c r="C311" s="186" t="s">
        <v>610</v>
      </c>
      <c r="D311" s="175" t="s">
        <v>282</v>
      </c>
      <c r="E311" s="176">
        <v>1</v>
      </c>
      <c r="F311" s="177"/>
      <c r="G311" s="178">
        <f>ROUND(E311*F311,2)</f>
        <v>0</v>
      </c>
      <c r="H311" s="161"/>
      <c r="I311" s="160">
        <f>ROUND(E311*H311,2)</f>
        <v>0</v>
      </c>
      <c r="J311" s="161"/>
      <c r="K311" s="160">
        <f>ROUND(E311*J311,2)</f>
        <v>0</v>
      </c>
      <c r="L311" s="160">
        <v>21</v>
      </c>
      <c r="M311" s="160">
        <f>G311*(1+L311/100)</f>
        <v>0</v>
      </c>
      <c r="N311" s="159">
        <v>8.4999999999999995E-4</v>
      </c>
      <c r="O311" s="159">
        <f>ROUND(E311*N311,2)</f>
        <v>0</v>
      </c>
      <c r="P311" s="159">
        <v>0</v>
      </c>
      <c r="Q311" s="159">
        <f>ROUND(E311*P311,2)</f>
        <v>0</v>
      </c>
      <c r="R311" s="160"/>
      <c r="S311" s="160" t="s">
        <v>183</v>
      </c>
      <c r="T311" s="160" t="s">
        <v>183</v>
      </c>
      <c r="U311" s="160">
        <v>0.48499999999999999</v>
      </c>
      <c r="V311" s="160">
        <f>ROUND(E311*U311,2)</f>
        <v>0.49</v>
      </c>
      <c r="W311" s="160"/>
      <c r="X311" s="160" t="s">
        <v>184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185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87" t="s">
        <v>74</v>
      </c>
      <c r="D312" s="162"/>
      <c r="E312" s="163">
        <v>1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187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2.5" outlineLevel="1" x14ac:dyDescent="0.2">
      <c r="A313" s="173">
        <v>127</v>
      </c>
      <c r="B313" s="174" t="s">
        <v>611</v>
      </c>
      <c r="C313" s="186" t="s">
        <v>612</v>
      </c>
      <c r="D313" s="175" t="s">
        <v>282</v>
      </c>
      <c r="E313" s="176">
        <v>2</v>
      </c>
      <c r="F313" s="177"/>
      <c r="G313" s="178">
        <f>ROUND(E313*F313,2)</f>
        <v>0</v>
      </c>
      <c r="H313" s="161"/>
      <c r="I313" s="160">
        <f>ROUND(E313*H313,2)</f>
        <v>0</v>
      </c>
      <c r="J313" s="161"/>
      <c r="K313" s="160">
        <f>ROUND(E313*J313,2)</f>
        <v>0</v>
      </c>
      <c r="L313" s="160">
        <v>21</v>
      </c>
      <c r="M313" s="160">
        <f>G313*(1+L313/100)</f>
        <v>0</v>
      </c>
      <c r="N313" s="159">
        <v>1.64E-3</v>
      </c>
      <c r="O313" s="159">
        <f>ROUND(E313*N313,2)</f>
        <v>0</v>
      </c>
      <c r="P313" s="159">
        <v>0</v>
      </c>
      <c r="Q313" s="159">
        <f>ROUND(E313*P313,2)</f>
        <v>0</v>
      </c>
      <c r="R313" s="160"/>
      <c r="S313" s="160" t="s">
        <v>183</v>
      </c>
      <c r="T313" s="160" t="s">
        <v>183</v>
      </c>
      <c r="U313" s="160">
        <v>0.48499999999999999</v>
      </c>
      <c r="V313" s="160">
        <f>ROUND(E313*U313,2)</f>
        <v>0.97</v>
      </c>
      <c r="W313" s="160"/>
      <c r="X313" s="160" t="s">
        <v>184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185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87" t="s">
        <v>76</v>
      </c>
      <c r="D314" s="162"/>
      <c r="E314" s="163">
        <v>2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187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3">
        <v>128</v>
      </c>
      <c r="B315" s="174" t="s">
        <v>613</v>
      </c>
      <c r="C315" s="186" t="s">
        <v>614</v>
      </c>
      <c r="D315" s="175" t="s">
        <v>282</v>
      </c>
      <c r="E315" s="176">
        <v>1</v>
      </c>
      <c r="F315" s="177"/>
      <c r="G315" s="178">
        <f>ROUND(E315*F315,2)</f>
        <v>0</v>
      </c>
      <c r="H315" s="161"/>
      <c r="I315" s="160">
        <f>ROUND(E315*H315,2)</f>
        <v>0</v>
      </c>
      <c r="J315" s="161"/>
      <c r="K315" s="160">
        <f>ROUND(E315*J315,2)</f>
        <v>0</v>
      </c>
      <c r="L315" s="160">
        <v>21</v>
      </c>
      <c r="M315" s="160">
        <f>G315*(1+L315/100)</f>
        <v>0</v>
      </c>
      <c r="N315" s="159">
        <v>1.72E-3</v>
      </c>
      <c r="O315" s="159">
        <f>ROUND(E315*N315,2)</f>
        <v>0</v>
      </c>
      <c r="P315" s="159">
        <v>0</v>
      </c>
      <c r="Q315" s="159">
        <f>ROUND(E315*P315,2)</f>
        <v>0</v>
      </c>
      <c r="R315" s="160"/>
      <c r="S315" s="160" t="s">
        <v>183</v>
      </c>
      <c r="T315" s="160" t="s">
        <v>183</v>
      </c>
      <c r="U315" s="160">
        <v>0.47599999999999998</v>
      </c>
      <c r="V315" s="160">
        <f>ROUND(E315*U315,2)</f>
        <v>0.48</v>
      </c>
      <c r="W315" s="160"/>
      <c r="X315" s="160" t="s">
        <v>184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185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87" t="s">
        <v>615</v>
      </c>
      <c r="D316" s="162"/>
      <c r="E316" s="163">
        <v>1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187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73">
        <v>129</v>
      </c>
      <c r="B317" s="174" t="s">
        <v>616</v>
      </c>
      <c r="C317" s="186" t="s">
        <v>617</v>
      </c>
      <c r="D317" s="175" t="s">
        <v>282</v>
      </c>
      <c r="E317" s="176">
        <v>7</v>
      </c>
      <c r="F317" s="177"/>
      <c r="G317" s="178">
        <f>ROUND(E317*F317,2)</f>
        <v>0</v>
      </c>
      <c r="H317" s="161"/>
      <c r="I317" s="160">
        <f>ROUND(E317*H317,2)</f>
        <v>0</v>
      </c>
      <c r="J317" s="161"/>
      <c r="K317" s="160">
        <f>ROUND(E317*J317,2)</f>
        <v>0</v>
      </c>
      <c r="L317" s="160">
        <v>21</v>
      </c>
      <c r="M317" s="160">
        <f>G317*(1+L317/100)</f>
        <v>0</v>
      </c>
      <c r="N317" s="159">
        <v>1.5200000000000001E-3</v>
      </c>
      <c r="O317" s="159">
        <f>ROUND(E317*N317,2)</f>
        <v>0.01</v>
      </c>
      <c r="P317" s="159">
        <v>0</v>
      </c>
      <c r="Q317" s="159">
        <f>ROUND(E317*P317,2)</f>
        <v>0</v>
      </c>
      <c r="R317" s="160"/>
      <c r="S317" s="160" t="s">
        <v>183</v>
      </c>
      <c r="T317" s="160" t="s">
        <v>183</v>
      </c>
      <c r="U317" s="160">
        <v>0.58699999999999997</v>
      </c>
      <c r="V317" s="160">
        <f>ROUND(E317*U317,2)</f>
        <v>4.1100000000000003</v>
      </c>
      <c r="W317" s="160"/>
      <c r="X317" s="160" t="s">
        <v>184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185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87" t="s">
        <v>46</v>
      </c>
      <c r="D318" s="162"/>
      <c r="E318" s="163">
        <v>7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187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73">
        <v>130</v>
      </c>
      <c r="B319" s="174" t="s">
        <v>618</v>
      </c>
      <c r="C319" s="186" t="s">
        <v>619</v>
      </c>
      <c r="D319" s="175" t="s">
        <v>282</v>
      </c>
      <c r="E319" s="176">
        <v>7</v>
      </c>
      <c r="F319" s="177"/>
      <c r="G319" s="178">
        <f>ROUND(E319*F319,2)</f>
        <v>0</v>
      </c>
      <c r="H319" s="161"/>
      <c r="I319" s="160">
        <f>ROUND(E319*H319,2)</f>
        <v>0</v>
      </c>
      <c r="J319" s="161"/>
      <c r="K319" s="160">
        <f>ROUND(E319*J319,2)</f>
        <v>0</v>
      </c>
      <c r="L319" s="160">
        <v>21</v>
      </c>
      <c r="M319" s="160">
        <f>G319*(1+L319/100)</f>
        <v>0</v>
      </c>
      <c r="N319" s="159">
        <v>2.0000000000000002E-5</v>
      </c>
      <c r="O319" s="159">
        <f>ROUND(E319*N319,2)</f>
        <v>0</v>
      </c>
      <c r="P319" s="159">
        <v>0</v>
      </c>
      <c r="Q319" s="159">
        <f>ROUND(E319*P319,2)</f>
        <v>0</v>
      </c>
      <c r="R319" s="160"/>
      <c r="S319" s="160" t="s">
        <v>183</v>
      </c>
      <c r="T319" s="160" t="s">
        <v>183</v>
      </c>
      <c r="U319" s="160">
        <v>0.16800000000000001</v>
      </c>
      <c r="V319" s="160">
        <f>ROUND(E319*U319,2)</f>
        <v>1.18</v>
      </c>
      <c r="W319" s="160"/>
      <c r="X319" s="160" t="s">
        <v>184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185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87" t="s">
        <v>46</v>
      </c>
      <c r="D320" s="162"/>
      <c r="E320" s="163">
        <v>7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187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ht="33.75" outlineLevel="1" x14ac:dyDescent="0.2">
      <c r="A321" s="173">
        <v>131</v>
      </c>
      <c r="B321" s="174" t="s">
        <v>620</v>
      </c>
      <c r="C321" s="186" t="s">
        <v>621</v>
      </c>
      <c r="D321" s="175" t="s">
        <v>282</v>
      </c>
      <c r="E321" s="176">
        <v>2</v>
      </c>
      <c r="F321" s="177"/>
      <c r="G321" s="178">
        <f>ROUND(E321*F321,2)</f>
        <v>0</v>
      </c>
      <c r="H321" s="161"/>
      <c r="I321" s="160">
        <f>ROUND(E321*H321,2)</f>
        <v>0</v>
      </c>
      <c r="J321" s="161"/>
      <c r="K321" s="160">
        <f>ROUND(E321*J321,2)</f>
        <v>0</v>
      </c>
      <c r="L321" s="160">
        <v>21</v>
      </c>
      <c r="M321" s="160">
        <f>G321*(1+L321/100)</f>
        <v>0</v>
      </c>
      <c r="N321" s="159">
        <v>2.7999999999999998E-4</v>
      </c>
      <c r="O321" s="159">
        <f>ROUND(E321*N321,2)</f>
        <v>0</v>
      </c>
      <c r="P321" s="159">
        <v>0</v>
      </c>
      <c r="Q321" s="159">
        <f>ROUND(E321*P321,2)</f>
        <v>0</v>
      </c>
      <c r="R321" s="160"/>
      <c r="S321" s="160" t="s">
        <v>183</v>
      </c>
      <c r="T321" s="160" t="s">
        <v>183</v>
      </c>
      <c r="U321" s="160">
        <v>0.246</v>
      </c>
      <c r="V321" s="160">
        <f>ROUND(E321*U321,2)</f>
        <v>0.49</v>
      </c>
      <c r="W321" s="160"/>
      <c r="X321" s="160" t="s">
        <v>184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185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87" t="s">
        <v>76</v>
      </c>
      <c r="D322" s="162"/>
      <c r="E322" s="163">
        <v>2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187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ht="22.5" outlineLevel="1" x14ac:dyDescent="0.2">
      <c r="A323" s="173">
        <v>132</v>
      </c>
      <c r="B323" s="174" t="s">
        <v>622</v>
      </c>
      <c r="C323" s="186" t="s">
        <v>623</v>
      </c>
      <c r="D323" s="175" t="s">
        <v>282</v>
      </c>
      <c r="E323" s="176">
        <v>2</v>
      </c>
      <c r="F323" s="177"/>
      <c r="G323" s="178">
        <f>ROUND(E323*F323,2)</f>
        <v>0</v>
      </c>
      <c r="H323" s="161"/>
      <c r="I323" s="160">
        <f>ROUND(E323*H323,2)</f>
        <v>0</v>
      </c>
      <c r="J323" s="161"/>
      <c r="K323" s="160">
        <f>ROUND(E323*J323,2)</f>
        <v>0</v>
      </c>
      <c r="L323" s="160">
        <v>21</v>
      </c>
      <c r="M323" s="160">
        <f>G323*(1+L323/100)</f>
        <v>0</v>
      </c>
      <c r="N323" s="159">
        <v>2.5999999999999998E-4</v>
      </c>
      <c r="O323" s="159">
        <f>ROUND(E323*N323,2)</f>
        <v>0</v>
      </c>
      <c r="P323" s="159">
        <v>0</v>
      </c>
      <c r="Q323" s="159">
        <f>ROUND(E323*P323,2)</f>
        <v>0</v>
      </c>
      <c r="R323" s="160"/>
      <c r="S323" s="160" t="s">
        <v>183</v>
      </c>
      <c r="T323" s="160" t="s">
        <v>183</v>
      </c>
      <c r="U323" s="160">
        <v>0.246</v>
      </c>
      <c r="V323" s="160">
        <f>ROUND(E323*U323,2)</f>
        <v>0.49</v>
      </c>
      <c r="W323" s="160"/>
      <c r="X323" s="160" t="s">
        <v>184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185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87" t="s">
        <v>624</v>
      </c>
      <c r="D324" s="162"/>
      <c r="E324" s="163">
        <v>2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187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3">
        <v>133</v>
      </c>
      <c r="B325" s="174" t="s">
        <v>625</v>
      </c>
      <c r="C325" s="186" t="s">
        <v>626</v>
      </c>
      <c r="D325" s="175" t="s">
        <v>282</v>
      </c>
      <c r="E325" s="176">
        <v>1</v>
      </c>
      <c r="F325" s="177"/>
      <c r="G325" s="178">
        <f>ROUND(E325*F325,2)</f>
        <v>0</v>
      </c>
      <c r="H325" s="161"/>
      <c r="I325" s="160">
        <f>ROUND(E325*H325,2)</f>
        <v>0</v>
      </c>
      <c r="J325" s="161"/>
      <c r="K325" s="160">
        <f>ROUND(E325*J325,2)</f>
        <v>0</v>
      </c>
      <c r="L325" s="160">
        <v>21</v>
      </c>
      <c r="M325" s="160">
        <f>G325*(1+L325/100)</f>
        <v>0</v>
      </c>
      <c r="N325" s="159">
        <v>3.2000000000000003E-4</v>
      </c>
      <c r="O325" s="159">
        <f>ROUND(E325*N325,2)</f>
        <v>0</v>
      </c>
      <c r="P325" s="159">
        <v>0</v>
      </c>
      <c r="Q325" s="159">
        <f>ROUND(E325*P325,2)</f>
        <v>0</v>
      </c>
      <c r="R325" s="160"/>
      <c r="S325" s="160" t="s">
        <v>183</v>
      </c>
      <c r="T325" s="160" t="s">
        <v>183</v>
      </c>
      <c r="U325" s="160">
        <v>0.246</v>
      </c>
      <c r="V325" s="160">
        <f>ROUND(E325*U325,2)</f>
        <v>0.25</v>
      </c>
      <c r="W325" s="160"/>
      <c r="X325" s="160" t="s">
        <v>184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185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87" t="s">
        <v>74</v>
      </c>
      <c r="D326" s="162"/>
      <c r="E326" s="163">
        <v>1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187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ht="22.5" outlineLevel="1" x14ac:dyDescent="0.2">
      <c r="A327" s="173">
        <v>134</v>
      </c>
      <c r="B327" s="174" t="s">
        <v>627</v>
      </c>
      <c r="C327" s="186" t="s">
        <v>628</v>
      </c>
      <c r="D327" s="175" t="s">
        <v>282</v>
      </c>
      <c r="E327" s="176">
        <v>9</v>
      </c>
      <c r="F327" s="177"/>
      <c r="G327" s="178">
        <f>ROUND(E327*F327,2)</f>
        <v>0</v>
      </c>
      <c r="H327" s="161"/>
      <c r="I327" s="160">
        <f>ROUND(E327*H327,2)</f>
        <v>0</v>
      </c>
      <c r="J327" s="161"/>
      <c r="K327" s="160">
        <f>ROUND(E327*J327,2)</f>
        <v>0</v>
      </c>
      <c r="L327" s="160">
        <v>21</v>
      </c>
      <c r="M327" s="160">
        <f>G327*(1+L327/100)</f>
        <v>0</v>
      </c>
      <c r="N327" s="159">
        <v>2E-3</v>
      </c>
      <c r="O327" s="159">
        <f>ROUND(E327*N327,2)</f>
        <v>0.02</v>
      </c>
      <c r="P327" s="159">
        <v>0</v>
      </c>
      <c r="Q327" s="159">
        <f>ROUND(E327*P327,2)</f>
        <v>0</v>
      </c>
      <c r="R327" s="160"/>
      <c r="S327" s="160" t="s">
        <v>629</v>
      </c>
      <c r="T327" s="160" t="s">
        <v>183</v>
      </c>
      <c r="U327" s="160">
        <v>0.48499999999999999</v>
      </c>
      <c r="V327" s="160">
        <f>ROUND(E327*U327,2)</f>
        <v>4.37</v>
      </c>
      <c r="W327" s="160"/>
      <c r="X327" s="160" t="s">
        <v>184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185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87" t="s">
        <v>74</v>
      </c>
      <c r="D328" s="162"/>
      <c r="E328" s="163">
        <v>1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187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73">
        <v>135</v>
      </c>
      <c r="B329" s="174" t="s">
        <v>630</v>
      </c>
      <c r="C329" s="186" t="s">
        <v>631</v>
      </c>
      <c r="D329" s="175" t="s">
        <v>282</v>
      </c>
      <c r="E329" s="176">
        <v>7</v>
      </c>
      <c r="F329" s="177"/>
      <c r="G329" s="178">
        <f>ROUND(E329*F329,2)</f>
        <v>0</v>
      </c>
      <c r="H329" s="161"/>
      <c r="I329" s="160">
        <f>ROUND(E329*H329,2)</f>
        <v>0</v>
      </c>
      <c r="J329" s="161"/>
      <c r="K329" s="160">
        <f>ROUND(E329*J329,2)</f>
        <v>0</v>
      </c>
      <c r="L329" s="160">
        <v>21</v>
      </c>
      <c r="M329" s="160">
        <f>G329*(1+L329/100)</f>
        <v>0</v>
      </c>
      <c r="N329" s="159">
        <v>0</v>
      </c>
      <c r="O329" s="159">
        <f>ROUND(E329*N329,2)</f>
        <v>0</v>
      </c>
      <c r="P329" s="159">
        <v>0</v>
      </c>
      <c r="Q329" s="159">
        <f>ROUND(E329*P329,2)</f>
        <v>0</v>
      </c>
      <c r="R329" s="160" t="s">
        <v>256</v>
      </c>
      <c r="S329" s="160" t="s">
        <v>183</v>
      </c>
      <c r="T329" s="160" t="s">
        <v>183</v>
      </c>
      <c r="U329" s="160">
        <v>0</v>
      </c>
      <c r="V329" s="160">
        <f>ROUND(E329*U329,2)</f>
        <v>0</v>
      </c>
      <c r="W329" s="160"/>
      <c r="X329" s="160" t="s">
        <v>257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258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87" t="s">
        <v>46</v>
      </c>
      <c r="D330" s="162"/>
      <c r="E330" s="163">
        <v>7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187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73">
        <v>136</v>
      </c>
      <c r="B331" s="174" t="s">
        <v>632</v>
      </c>
      <c r="C331" s="186" t="s">
        <v>633</v>
      </c>
      <c r="D331" s="175" t="s">
        <v>282</v>
      </c>
      <c r="E331" s="176">
        <v>1</v>
      </c>
      <c r="F331" s="177"/>
      <c r="G331" s="178">
        <f>ROUND(E331*F331,2)</f>
        <v>0</v>
      </c>
      <c r="H331" s="161"/>
      <c r="I331" s="160">
        <f>ROUND(E331*H331,2)</f>
        <v>0</v>
      </c>
      <c r="J331" s="161"/>
      <c r="K331" s="160">
        <f>ROUND(E331*J331,2)</f>
        <v>0</v>
      </c>
      <c r="L331" s="160">
        <v>21</v>
      </c>
      <c r="M331" s="160">
        <f>G331*(1+L331/100)</f>
        <v>0</v>
      </c>
      <c r="N331" s="159">
        <v>4.4999999999999997E-3</v>
      </c>
      <c r="O331" s="159">
        <f>ROUND(E331*N331,2)</f>
        <v>0</v>
      </c>
      <c r="P331" s="159">
        <v>0</v>
      </c>
      <c r="Q331" s="159">
        <f>ROUND(E331*P331,2)</f>
        <v>0</v>
      </c>
      <c r="R331" s="160"/>
      <c r="S331" s="160" t="s">
        <v>629</v>
      </c>
      <c r="T331" s="160" t="s">
        <v>205</v>
      </c>
      <c r="U331" s="160">
        <v>0</v>
      </c>
      <c r="V331" s="160">
        <f>ROUND(E331*U331,2)</f>
        <v>0</v>
      </c>
      <c r="W331" s="160"/>
      <c r="X331" s="160" t="s">
        <v>257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258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87" t="s">
        <v>591</v>
      </c>
      <c r="D332" s="162"/>
      <c r="E332" s="163">
        <v>1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187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79">
        <v>137</v>
      </c>
      <c r="B333" s="180" t="s">
        <v>634</v>
      </c>
      <c r="C333" s="188" t="s">
        <v>635</v>
      </c>
      <c r="D333" s="181" t="s">
        <v>282</v>
      </c>
      <c r="E333" s="182">
        <v>1</v>
      </c>
      <c r="F333" s="183"/>
      <c r="G333" s="184">
        <f>ROUND(E333*F333,2)</f>
        <v>0</v>
      </c>
      <c r="H333" s="161"/>
      <c r="I333" s="160">
        <f>ROUND(E333*H333,2)</f>
        <v>0</v>
      </c>
      <c r="J333" s="161"/>
      <c r="K333" s="160">
        <f>ROUND(E333*J333,2)</f>
        <v>0</v>
      </c>
      <c r="L333" s="160">
        <v>21</v>
      </c>
      <c r="M333" s="160">
        <f>G333*(1+L333/100)</f>
        <v>0</v>
      </c>
      <c r="N333" s="159">
        <v>8.0000000000000002E-3</v>
      </c>
      <c r="O333" s="159">
        <f>ROUND(E333*N333,2)</f>
        <v>0.01</v>
      </c>
      <c r="P333" s="159">
        <v>0</v>
      </c>
      <c r="Q333" s="159">
        <f>ROUND(E333*P333,2)</f>
        <v>0</v>
      </c>
      <c r="R333" s="160"/>
      <c r="S333" s="160" t="s">
        <v>629</v>
      </c>
      <c r="T333" s="160" t="s">
        <v>205</v>
      </c>
      <c r="U333" s="160">
        <v>0</v>
      </c>
      <c r="V333" s="160">
        <f>ROUND(E333*U333,2)</f>
        <v>0</v>
      </c>
      <c r="W333" s="160"/>
      <c r="X333" s="160" t="s">
        <v>257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258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ht="22.5" outlineLevel="1" x14ac:dyDescent="0.2">
      <c r="A334" s="173">
        <v>138</v>
      </c>
      <c r="B334" s="174" t="s">
        <v>636</v>
      </c>
      <c r="C334" s="186" t="s">
        <v>637</v>
      </c>
      <c r="D334" s="175" t="s">
        <v>282</v>
      </c>
      <c r="E334" s="176">
        <v>1</v>
      </c>
      <c r="F334" s="177"/>
      <c r="G334" s="178">
        <f>ROUND(E334*F334,2)</f>
        <v>0</v>
      </c>
      <c r="H334" s="161"/>
      <c r="I334" s="160">
        <f>ROUND(E334*H334,2)</f>
        <v>0</v>
      </c>
      <c r="J334" s="161"/>
      <c r="K334" s="160">
        <f>ROUND(E334*J334,2)</f>
        <v>0</v>
      </c>
      <c r="L334" s="160">
        <v>21</v>
      </c>
      <c r="M334" s="160">
        <f>G334*(1+L334/100)</f>
        <v>0</v>
      </c>
      <c r="N334" s="159">
        <v>1.2999999999999999E-2</v>
      </c>
      <c r="O334" s="159">
        <f>ROUND(E334*N334,2)</f>
        <v>0.01</v>
      </c>
      <c r="P334" s="159">
        <v>0</v>
      </c>
      <c r="Q334" s="159">
        <f>ROUND(E334*P334,2)</f>
        <v>0</v>
      </c>
      <c r="R334" s="160" t="s">
        <v>256</v>
      </c>
      <c r="S334" s="160" t="s">
        <v>183</v>
      </c>
      <c r="T334" s="160" t="s">
        <v>183</v>
      </c>
      <c r="U334" s="160">
        <v>0</v>
      </c>
      <c r="V334" s="160">
        <f>ROUND(E334*U334,2)</f>
        <v>0</v>
      </c>
      <c r="W334" s="160"/>
      <c r="X334" s="160" t="s">
        <v>257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258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87" t="s">
        <v>74</v>
      </c>
      <c r="D335" s="162"/>
      <c r="E335" s="163">
        <v>1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187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73">
        <v>139</v>
      </c>
      <c r="B336" s="174" t="s">
        <v>638</v>
      </c>
      <c r="C336" s="186" t="s">
        <v>639</v>
      </c>
      <c r="D336" s="175" t="s">
        <v>282</v>
      </c>
      <c r="E336" s="176">
        <v>1</v>
      </c>
      <c r="F336" s="177"/>
      <c r="G336" s="178">
        <f>ROUND(E336*F336,2)</f>
        <v>0</v>
      </c>
      <c r="H336" s="161"/>
      <c r="I336" s="160">
        <f>ROUND(E336*H336,2)</f>
        <v>0</v>
      </c>
      <c r="J336" s="161"/>
      <c r="K336" s="160">
        <f>ROUND(E336*J336,2)</f>
        <v>0</v>
      </c>
      <c r="L336" s="160">
        <v>21</v>
      </c>
      <c r="M336" s="160">
        <f>G336*(1+L336/100)</f>
        <v>0</v>
      </c>
      <c r="N336" s="159">
        <v>1.0999999999999999E-2</v>
      </c>
      <c r="O336" s="159">
        <f>ROUND(E336*N336,2)</f>
        <v>0.01</v>
      </c>
      <c r="P336" s="159">
        <v>0</v>
      </c>
      <c r="Q336" s="159">
        <f>ROUND(E336*P336,2)</f>
        <v>0</v>
      </c>
      <c r="R336" s="160" t="s">
        <v>256</v>
      </c>
      <c r="S336" s="160" t="s">
        <v>183</v>
      </c>
      <c r="T336" s="160" t="s">
        <v>183</v>
      </c>
      <c r="U336" s="160">
        <v>0</v>
      </c>
      <c r="V336" s="160">
        <f>ROUND(E336*U336,2)</f>
        <v>0</v>
      </c>
      <c r="W336" s="160"/>
      <c r="X336" s="160" t="s">
        <v>257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258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87" t="s">
        <v>74</v>
      </c>
      <c r="D337" s="162"/>
      <c r="E337" s="163">
        <v>1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187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>
        <v>140</v>
      </c>
      <c r="B338" s="157" t="s">
        <v>640</v>
      </c>
      <c r="C338" s="193" t="s">
        <v>641</v>
      </c>
      <c r="D338" s="158" t="s">
        <v>0</v>
      </c>
      <c r="E338" s="192"/>
      <c r="F338" s="161"/>
      <c r="G338" s="160">
        <f>ROUND(E338*F338,2)</f>
        <v>0</v>
      </c>
      <c r="H338" s="161"/>
      <c r="I338" s="160">
        <f>ROUND(E338*H338,2)</f>
        <v>0</v>
      </c>
      <c r="J338" s="161"/>
      <c r="K338" s="160">
        <f>ROUND(E338*J338,2)</f>
        <v>0</v>
      </c>
      <c r="L338" s="160">
        <v>21</v>
      </c>
      <c r="M338" s="160">
        <f>G338*(1+L338/100)</f>
        <v>0</v>
      </c>
      <c r="N338" s="159">
        <v>0</v>
      </c>
      <c r="O338" s="159">
        <f>ROUND(E338*N338,2)</f>
        <v>0</v>
      </c>
      <c r="P338" s="159">
        <v>0</v>
      </c>
      <c r="Q338" s="159">
        <f>ROUND(E338*P338,2)</f>
        <v>0</v>
      </c>
      <c r="R338" s="160"/>
      <c r="S338" s="160" t="s">
        <v>183</v>
      </c>
      <c r="T338" s="160" t="s">
        <v>183</v>
      </c>
      <c r="U338" s="160">
        <v>0</v>
      </c>
      <c r="V338" s="160">
        <f>ROUND(E338*U338,2)</f>
        <v>0</v>
      </c>
      <c r="W338" s="160"/>
      <c r="X338" s="160" t="s">
        <v>458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459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x14ac:dyDescent="0.2">
      <c r="A339" s="166" t="s">
        <v>178</v>
      </c>
      <c r="B339" s="167" t="s">
        <v>116</v>
      </c>
      <c r="C339" s="185" t="s">
        <v>117</v>
      </c>
      <c r="D339" s="168"/>
      <c r="E339" s="169"/>
      <c r="F339" s="170"/>
      <c r="G339" s="171">
        <f>SUMIF(AG340:AG352,"&lt;&gt;NOR",G340:G352)</f>
        <v>0</v>
      </c>
      <c r="H339" s="165"/>
      <c r="I339" s="165">
        <f>SUM(I340:I352)</f>
        <v>0</v>
      </c>
      <c r="J339" s="165"/>
      <c r="K339" s="165">
        <f>SUM(K340:K352)</f>
        <v>0</v>
      </c>
      <c r="L339" s="165"/>
      <c r="M339" s="165">
        <f>SUM(M340:M352)</f>
        <v>0</v>
      </c>
      <c r="N339" s="164"/>
      <c r="O339" s="164">
        <f>SUM(O340:O352)</f>
        <v>0.02</v>
      </c>
      <c r="P339" s="164"/>
      <c r="Q339" s="164">
        <f>SUM(Q340:Q352)</f>
        <v>0</v>
      </c>
      <c r="R339" s="165"/>
      <c r="S339" s="165"/>
      <c r="T339" s="165"/>
      <c r="U339" s="165"/>
      <c r="V339" s="165">
        <f>SUM(V340:V352)</f>
        <v>29.65</v>
      </c>
      <c r="W339" s="165"/>
      <c r="X339" s="165"/>
      <c r="AG339" t="s">
        <v>179</v>
      </c>
    </row>
    <row r="340" spans="1:60" outlineLevel="1" x14ac:dyDescent="0.2">
      <c r="A340" s="173">
        <v>141</v>
      </c>
      <c r="B340" s="174" t="s">
        <v>642</v>
      </c>
      <c r="C340" s="186" t="s">
        <v>643</v>
      </c>
      <c r="D340" s="175" t="s">
        <v>334</v>
      </c>
      <c r="E340" s="176">
        <v>5</v>
      </c>
      <c r="F340" s="177"/>
      <c r="G340" s="178">
        <f>ROUND(E340*F340,2)</f>
        <v>0</v>
      </c>
      <c r="H340" s="161"/>
      <c r="I340" s="160">
        <f>ROUND(E340*H340,2)</f>
        <v>0</v>
      </c>
      <c r="J340" s="161"/>
      <c r="K340" s="160">
        <f>ROUND(E340*J340,2)</f>
        <v>0</v>
      </c>
      <c r="L340" s="160">
        <v>21</v>
      </c>
      <c r="M340" s="160">
        <f>G340*(1+L340/100)</f>
        <v>0</v>
      </c>
      <c r="N340" s="159">
        <v>0</v>
      </c>
      <c r="O340" s="159">
        <f>ROUND(E340*N340,2)</f>
        <v>0</v>
      </c>
      <c r="P340" s="159">
        <v>0</v>
      </c>
      <c r="Q340" s="159">
        <f>ROUND(E340*P340,2)</f>
        <v>0</v>
      </c>
      <c r="R340" s="160"/>
      <c r="S340" s="160" t="s">
        <v>183</v>
      </c>
      <c r="T340" s="160" t="s">
        <v>183</v>
      </c>
      <c r="U340" s="160">
        <v>0.43</v>
      </c>
      <c r="V340" s="160">
        <f>ROUND(E340*U340,2)</f>
        <v>2.15</v>
      </c>
      <c r="W340" s="160"/>
      <c r="X340" s="160" t="s">
        <v>184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185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87" t="s">
        <v>644</v>
      </c>
      <c r="D341" s="162"/>
      <c r="E341" s="163">
        <v>5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187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3">
        <v>142</v>
      </c>
      <c r="B342" s="174" t="s">
        <v>645</v>
      </c>
      <c r="C342" s="186" t="s">
        <v>646</v>
      </c>
      <c r="D342" s="175" t="s">
        <v>282</v>
      </c>
      <c r="E342" s="176">
        <v>50</v>
      </c>
      <c r="F342" s="177"/>
      <c r="G342" s="178">
        <f>ROUND(E342*F342,2)</f>
        <v>0</v>
      </c>
      <c r="H342" s="161"/>
      <c r="I342" s="160">
        <f>ROUND(E342*H342,2)</f>
        <v>0</v>
      </c>
      <c r="J342" s="161"/>
      <c r="K342" s="160">
        <f>ROUND(E342*J342,2)</f>
        <v>0</v>
      </c>
      <c r="L342" s="160">
        <v>21</v>
      </c>
      <c r="M342" s="160">
        <f>G342*(1+L342/100)</f>
        <v>0</v>
      </c>
      <c r="N342" s="159">
        <v>0</v>
      </c>
      <c r="O342" s="159">
        <f>ROUND(E342*N342,2)</f>
        <v>0</v>
      </c>
      <c r="P342" s="159">
        <v>0</v>
      </c>
      <c r="Q342" s="159">
        <f>ROUND(E342*P342,2)</f>
        <v>0</v>
      </c>
      <c r="R342" s="160"/>
      <c r="S342" s="160" t="s">
        <v>183</v>
      </c>
      <c r="T342" s="160" t="s">
        <v>183</v>
      </c>
      <c r="U342" s="160">
        <v>0.55000000000000004</v>
      </c>
      <c r="V342" s="160">
        <f>ROUND(E342*U342,2)</f>
        <v>27.5</v>
      </c>
      <c r="W342" s="160"/>
      <c r="X342" s="160" t="s">
        <v>184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185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87" t="s">
        <v>647</v>
      </c>
      <c r="D343" s="162"/>
      <c r="E343" s="163">
        <v>50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187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73">
        <v>143</v>
      </c>
      <c r="B344" s="174" t="s">
        <v>648</v>
      </c>
      <c r="C344" s="186" t="s">
        <v>649</v>
      </c>
      <c r="D344" s="175" t="s">
        <v>282</v>
      </c>
      <c r="E344" s="176">
        <v>50</v>
      </c>
      <c r="F344" s="177"/>
      <c r="G344" s="178">
        <f>ROUND(E344*F344,2)</f>
        <v>0</v>
      </c>
      <c r="H344" s="161"/>
      <c r="I344" s="160">
        <f>ROUND(E344*H344,2)</f>
        <v>0</v>
      </c>
      <c r="J344" s="161"/>
      <c r="K344" s="160">
        <f>ROUND(E344*J344,2)</f>
        <v>0</v>
      </c>
      <c r="L344" s="160">
        <v>21</v>
      </c>
      <c r="M344" s="160">
        <f>G344*(1+L344/100)</f>
        <v>0</v>
      </c>
      <c r="N344" s="159">
        <v>4.0000000000000002E-4</v>
      </c>
      <c r="O344" s="159">
        <f>ROUND(E344*N344,2)</f>
        <v>0.02</v>
      </c>
      <c r="P344" s="159">
        <v>0</v>
      </c>
      <c r="Q344" s="159">
        <f>ROUND(E344*P344,2)</f>
        <v>0</v>
      </c>
      <c r="R344" s="160" t="s">
        <v>256</v>
      </c>
      <c r="S344" s="160" t="s">
        <v>183</v>
      </c>
      <c r="T344" s="160" t="s">
        <v>183</v>
      </c>
      <c r="U344" s="160">
        <v>0</v>
      </c>
      <c r="V344" s="160">
        <f>ROUND(E344*U344,2)</f>
        <v>0</v>
      </c>
      <c r="W344" s="160"/>
      <c r="X344" s="160" t="s">
        <v>257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258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6"/>
      <c r="B345" s="157"/>
      <c r="C345" s="187" t="s">
        <v>650</v>
      </c>
      <c r="D345" s="162"/>
      <c r="E345" s="163">
        <v>50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49"/>
      <c r="Z345" s="149"/>
      <c r="AA345" s="149"/>
      <c r="AB345" s="149"/>
      <c r="AC345" s="149"/>
      <c r="AD345" s="149"/>
      <c r="AE345" s="149"/>
      <c r="AF345" s="149"/>
      <c r="AG345" s="149" t="s">
        <v>187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73">
        <v>144</v>
      </c>
      <c r="B346" s="174" t="s">
        <v>651</v>
      </c>
      <c r="C346" s="186" t="s">
        <v>652</v>
      </c>
      <c r="D346" s="175" t="s">
        <v>282</v>
      </c>
      <c r="E346" s="176">
        <v>6</v>
      </c>
      <c r="F346" s="177"/>
      <c r="G346" s="178">
        <f>ROUND(E346*F346,2)</f>
        <v>0</v>
      </c>
      <c r="H346" s="161"/>
      <c r="I346" s="160">
        <f>ROUND(E346*H346,2)</f>
        <v>0</v>
      </c>
      <c r="J346" s="161"/>
      <c r="K346" s="160">
        <f>ROUND(E346*J346,2)</f>
        <v>0</v>
      </c>
      <c r="L346" s="160">
        <v>21</v>
      </c>
      <c r="M346" s="160">
        <f>G346*(1+L346/100)</f>
        <v>0</v>
      </c>
      <c r="N346" s="159">
        <v>0</v>
      </c>
      <c r="O346" s="159">
        <f>ROUND(E346*N346,2)</f>
        <v>0</v>
      </c>
      <c r="P346" s="159">
        <v>0</v>
      </c>
      <c r="Q346" s="159">
        <f>ROUND(E346*P346,2)</f>
        <v>0</v>
      </c>
      <c r="R346" s="160" t="s">
        <v>256</v>
      </c>
      <c r="S346" s="160" t="s">
        <v>183</v>
      </c>
      <c r="T346" s="160" t="s">
        <v>183</v>
      </c>
      <c r="U346" s="160">
        <v>0</v>
      </c>
      <c r="V346" s="160">
        <f>ROUND(E346*U346,2)</f>
        <v>0</v>
      </c>
      <c r="W346" s="160"/>
      <c r="X346" s="160" t="s">
        <v>257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258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87" t="s">
        <v>568</v>
      </c>
      <c r="D347" s="162"/>
      <c r="E347" s="163">
        <v>6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187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73">
        <v>145</v>
      </c>
      <c r="B348" s="174" t="s">
        <v>653</v>
      </c>
      <c r="C348" s="186" t="s">
        <v>654</v>
      </c>
      <c r="D348" s="175" t="s">
        <v>282</v>
      </c>
      <c r="E348" s="176">
        <v>1</v>
      </c>
      <c r="F348" s="177"/>
      <c r="G348" s="178">
        <f>ROUND(E348*F348,2)</f>
        <v>0</v>
      </c>
      <c r="H348" s="161"/>
      <c r="I348" s="160">
        <f>ROUND(E348*H348,2)</f>
        <v>0</v>
      </c>
      <c r="J348" s="161"/>
      <c r="K348" s="160">
        <f>ROUND(E348*J348,2)</f>
        <v>0</v>
      </c>
      <c r="L348" s="160">
        <v>21</v>
      </c>
      <c r="M348" s="160">
        <f>G348*(1+L348/100)</f>
        <v>0</v>
      </c>
      <c r="N348" s="159">
        <v>0</v>
      </c>
      <c r="O348" s="159">
        <f>ROUND(E348*N348,2)</f>
        <v>0</v>
      </c>
      <c r="P348" s="159">
        <v>0</v>
      </c>
      <c r="Q348" s="159">
        <f>ROUND(E348*P348,2)</f>
        <v>0</v>
      </c>
      <c r="R348" s="160" t="s">
        <v>256</v>
      </c>
      <c r="S348" s="160" t="s">
        <v>183</v>
      </c>
      <c r="T348" s="160" t="s">
        <v>183</v>
      </c>
      <c r="U348" s="160">
        <v>0</v>
      </c>
      <c r="V348" s="160">
        <f>ROUND(E348*U348,2)</f>
        <v>0</v>
      </c>
      <c r="W348" s="160"/>
      <c r="X348" s="160" t="s">
        <v>257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258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87" t="s">
        <v>74</v>
      </c>
      <c r="D349" s="162"/>
      <c r="E349" s="163">
        <v>1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187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73">
        <v>146</v>
      </c>
      <c r="B350" s="174" t="s">
        <v>655</v>
      </c>
      <c r="C350" s="186" t="s">
        <v>656</v>
      </c>
      <c r="D350" s="175" t="s">
        <v>282</v>
      </c>
      <c r="E350" s="176">
        <v>3</v>
      </c>
      <c r="F350" s="177"/>
      <c r="G350" s="178">
        <f>ROUND(E350*F350,2)</f>
        <v>0</v>
      </c>
      <c r="H350" s="161"/>
      <c r="I350" s="160">
        <f>ROUND(E350*H350,2)</f>
        <v>0</v>
      </c>
      <c r="J350" s="161"/>
      <c r="K350" s="160">
        <f>ROUND(E350*J350,2)</f>
        <v>0</v>
      </c>
      <c r="L350" s="160">
        <v>21</v>
      </c>
      <c r="M350" s="160">
        <f>G350*(1+L350/100)</f>
        <v>0</v>
      </c>
      <c r="N350" s="159">
        <v>0</v>
      </c>
      <c r="O350" s="159">
        <f>ROUND(E350*N350,2)</f>
        <v>0</v>
      </c>
      <c r="P350" s="159">
        <v>0</v>
      </c>
      <c r="Q350" s="159">
        <f>ROUND(E350*P350,2)</f>
        <v>0</v>
      </c>
      <c r="R350" s="160" t="s">
        <v>256</v>
      </c>
      <c r="S350" s="160" t="s">
        <v>183</v>
      </c>
      <c r="T350" s="160" t="s">
        <v>183</v>
      </c>
      <c r="U350" s="160">
        <v>0</v>
      </c>
      <c r="V350" s="160">
        <f>ROUND(E350*U350,2)</f>
        <v>0</v>
      </c>
      <c r="W350" s="160"/>
      <c r="X350" s="160" t="s">
        <v>257</v>
      </c>
      <c r="Y350" s="149"/>
      <c r="Z350" s="149"/>
      <c r="AA350" s="149"/>
      <c r="AB350" s="149"/>
      <c r="AC350" s="149"/>
      <c r="AD350" s="149"/>
      <c r="AE350" s="149"/>
      <c r="AF350" s="149"/>
      <c r="AG350" s="149" t="s">
        <v>258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87" t="s">
        <v>78</v>
      </c>
      <c r="D351" s="162"/>
      <c r="E351" s="163">
        <v>3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187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>
        <v>147</v>
      </c>
      <c r="B352" s="157" t="s">
        <v>657</v>
      </c>
      <c r="C352" s="193" t="s">
        <v>658</v>
      </c>
      <c r="D352" s="158" t="s">
        <v>0</v>
      </c>
      <c r="E352" s="192"/>
      <c r="F352" s="161"/>
      <c r="G352" s="160">
        <f>ROUND(E352*F352,2)</f>
        <v>0</v>
      </c>
      <c r="H352" s="161"/>
      <c r="I352" s="160">
        <f>ROUND(E352*H352,2)</f>
        <v>0</v>
      </c>
      <c r="J352" s="161"/>
      <c r="K352" s="160">
        <f>ROUND(E352*J352,2)</f>
        <v>0</v>
      </c>
      <c r="L352" s="160">
        <v>21</v>
      </c>
      <c r="M352" s="160">
        <f>G352*(1+L352/100)</f>
        <v>0</v>
      </c>
      <c r="N352" s="159">
        <v>0</v>
      </c>
      <c r="O352" s="159">
        <f>ROUND(E352*N352,2)</f>
        <v>0</v>
      </c>
      <c r="P352" s="159">
        <v>0</v>
      </c>
      <c r="Q352" s="159">
        <f>ROUND(E352*P352,2)</f>
        <v>0</v>
      </c>
      <c r="R352" s="160"/>
      <c r="S352" s="160" t="s">
        <v>183</v>
      </c>
      <c r="T352" s="160" t="s">
        <v>183</v>
      </c>
      <c r="U352" s="160">
        <v>0</v>
      </c>
      <c r="V352" s="160">
        <f>ROUND(E352*U352,2)</f>
        <v>0</v>
      </c>
      <c r="W352" s="160"/>
      <c r="X352" s="160" t="s">
        <v>458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459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x14ac:dyDescent="0.2">
      <c r="A353" s="166" t="s">
        <v>178</v>
      </c>
      <c r="B353" s="167" t="s">
        <v>118</v>
      </c>
      <c r="C353" s="185" t="s">
        <v>119</v>
      </c>
      <c r="D353" s="168"/>
      <c r="E353" s="169"/>
      <c r="F353" s="170"/>
      <c r="G353" s="171">
        <f>SUMIF(AG354:AG383,"&lt;&gt;NOR",G354:G383)</f>
        <v>0</v>
      </c>
      <c r="H353" s="165"/>
      <c r="I353" s="165">
        <f>SUM(I354:I383)</f>
        <v>0</v>
      </c>
      <c r="J353" s="165"/>
      <c r="K353" s="165">
        <f>SUM(K354:K383)</f>
        <v>0</v>
      </c>
      <c r="L353" s="165"/>
      <c r="M353" s="165">
        <f>SUM(M354:M383)</f>
        <v>0</v>
      </c>
      <c r="N353" s="164"/>
      <c r="O353" s="164">
        <f>SUM(O354:O383)</f>
        <v>7.22</v>
      </c>
      <c r="P353" s="164"/>
      <c r="Q353" s="164">
        <f>SUM(Q354:Q383)</f>
        <v>0</v>
      </c>
      <c r="R353" s="165"/>
      <c r="S353" s="165"/>
      <c r="T353" s="165"/>
      <c r="U353" s="165"/>
      <c r="V353" s="165">
        <f>SUM(V354:V383)</f>
        <v>228.95999999999998</v>
      </c>
      <c r="W353" s="165"/>
      <c r="X353" s="165"/>
      <c r="AG353" t="s">
        <v>179</v>
      </c>
    </row>
    <row r="354" spans="1:60" ht="22.5" outlineLevel="1" x14ac:dyDescent="0.2">
      <c r="A354" s="173">
        <v>148</v>
      </c>
      <c r="B354" s="174" t="s">
        <v>659</v>
      </c>
      <c r="C354" s="186" t="s">
        <v>660</v>
      </c>
      <c r="D354" s="175" t="s">
        <v>334</v>
      </c>
      <c r="E354" s="176">
        <v>8</v>
      </c>
      <c r="F354" s="177"/>
      <c r="G354" s="178">
        <f>ROUND(E354*F354,2)</f>
        <v>0</v>
      </c>
      <c r="H354" s="161"/>
      <c r="I354" s="160">
        <f>ROUND(E354*H354,2)</f>
        <v>0</v>
      </c>
      <c r="J354" s="161"/>
      <c r="K354" s="160">
        <f>ROUND(E354*J354,2)</f>
        <v>0</v>
      </c>
      <c r="L354" s="160">
        <v>21</v>
      </c>
      <c r="M354" s="160">
        <f>G354*(1+L354/100)</f>
        <v>0</v>
      </c>
      <c r="N354" s="159">
        <v>6.2500000000000003E-3</v>
      </c>
      <c r="O354" s="159">
        <f>ROUND(E354*N354,2)</f>
        <v>0.05</v>
      </c>
      <c r="P354" s="159">
        <v>0</v>
      </c>
      <c r="Q354" s="159">
        <f>ROUND(E354*P354,2)</f>
        <v>0</v>
      </c>
      <c r="R354" s="160"/>
      <c r="S354" s="160" t="s">
        <v>183</v>
      </c>
      <c r="T354" s="160" t="s">
        <v>183</v>
      </c>
      <c r="U354" s="160">
        <v>0.252</v>
      </c>
      <c r="V354" s="160">
        <f>ROUND(E354*U354,2)</f>
        <v>2.02</v>
      </c>
      <c r="W354" s="160"/>
      <c r="X354" s="160" t="s">
        <v>184</v>
      </c>
      <c r="Y354" s="149"/>
      <c r="Z354" s="149"/>
      <c r="AA354" s="149"/>
      <c r="AB354" s="149"/>
      <c r="AC354" s="149"/>
      <c r="AD354" s="149"/>
      <c r="AE354" s="149"/>
      <c r="AF354" s="149"/>
      <c r="AG354" s="149" t="s">
        <v>185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87" t="s">
        <v>661</v>
      </c>
      <c r="D355" s="162"/>
      <c r="E355" s="163">
        <v>8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187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73">
        <v>149</v>
      </c>
      <c r="B356" s="174" t="s">
        <v>662</v>
      </c>
      <c r="C356" s="186" t="s">
        <v>663</v>
      </c>
      <c r="D356" s="175" t="s">
        <v>334</v>
      </c>
      <c r="E356" s="176">
        <v>91.6</v>
      </c>
      <c r="F356" s="177"/>
      <c r="G356" s="178">
        <f>ROUND(E356*F356,2)</f>
        <v>0</v>
      </c>
      <c r="H356" s="161"/>
      <c r="I356" s="160">
        <f>ROUND(E356*H356,2)</f>
        <v>0</v>
      </c>
      <c r="J356" s="161"/>
      <c r="K356" s="160">
        <f>ROUND(E356*J356,2)</f>
        <v>0</v>
      </c>
      <c r="L356" s="160">
        <v>21</v>
      </c>
      <c r="M356" s="160">
        <f>G356*(1+L356/100)</f>
        <v>0</v>
      </c>
      <c r="N356" s="159">
        <v>9.8999999999999999E-4</v>
      </c>
      <c r="O356" s="159">
        <f>ROUND(E356*N356,2)</f>
        <v>0.09</v>
      </c>
      <c r="P356" s="159">
        <v>0</v>
      </c>
      <c r="Q356" s="159">
        <f>ROUND(E356*P356,2)</f>
        <v>0</v>
      </c>
      <c r="R356" s="160"/>
      <c r="S356" s="160" t="s">
        <v>183</v>
      </c>
      <c r="T356" s="160" t="s">
        <v>183</v>
      </c>
      <c r="U356" s="160">
        <v>0.45</v>
      </c>
      <c r="V356" s="160">
        <f>ROUND(E356*U356,2)</f>
        <v>41.22</v>
      </c>
      <c r="W356" s="160"/>
      <c r="X356" s="160" t="s">
        <v>184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185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87" t="s">
        <v>664</v>
      </c>
      <c r="D357" s="162"/>
      <c r="E357" s="163">
        <v>16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187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87" t="s">
        <v>665</v>
      </c>
      <c r="D358" s="162"/>
      <c r="E358" s="163">
        <v>75.599999999999994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49"/>
      <c r="Z358" s="149"/>
      <c r="AA358" s="149"/>
      <c r="AB358" s="149"/>
      <c r="AC358" s="149"/>
      <c r="AD358" s="149"/>
      <c r="AE358" s="149"/>
      <c r="AF358" s="149"/>
      <c r="AG358" s="149" t="s">
        <v>187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ht="22.5" outlineLevel="1" x14ac:dyDescent="0.2">
      <c r="A359" s="173">
        <v>150</v>
      </c>
      <c r="B359" s="174" t="s">
        <v>666</v>
      </c>
      <c r="C359" s="186" t="s">
        <v>667</v>
      </c>
      <c r="D359" s="175" t="s">
        <v>182</v>
      </c>
      <c r="E359" s="176">
        <v>218</v>
      </c>
      <c r="F359" s="177"/>
      <c r="G359" s="178">
        <f>ROUND(E359*F359,2)</f>
        <v>0</v>
      </c>
      <c r="H359" s="161"/>
      <c r="I359" s="160">
        <f>ROUND(E359*H359,2)</f>
        <v>0</v>
      </c>
      <c r="J359" s="161"/>
      <c r="K359" s="160">
        <f>ROUND(E359*J359,2)</f>
        <v>0</v>
      </c>
      <c r="L359" s="160">
        <v>21</v>
      </c>
      <c r="M359" s="160">
        <f>G359*(1+L359/100)</f>
        <v>0</v>
      </c>
      <c r="N359" s="159">
        <v>1.452E-2</v>
      </c>
      <c r="O359" s="159">
        <f>ROUND(E359*N359,2)</f>
        <v>3.17</v>
      </c>
      <c r="P359" s="159">
        <v>0</v>
      </c>
      <c r="Q359" s="159">
        <f>ROUND(E359*P359,2)</f>
        <v>0</v>
      </c>
      <c r="R359" s="160"/>
      <c r="S359" s="160" t="s">
        <v>183</v>
      </c>
      <c r="T359" s="160" t="s">
        <v>183</v>
      </c>
      <c r="U359" s="160">
        <v>0.27</v>
      </c>
      <c r="V359" s="160">
        <f>ROUND(E359*U359,2)</f>
        <v>58.86</v>
      </c>
      <c r="W359" s="160"/>
      <c r="X359" s="160" t="s">
        <v>184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185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87" t="s">
        <v>668</v>
      </c>
      <c r="D360" s="162"/>
      <c r="E360" s="163">
        <v>218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187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t="22.5" outlineLevel="1" x14ac:dyDescent="0.2">
      <c r="A361" s="173">
        <v>151</v>
      </c>
      <c r="B361" s="174" t="s">
        <v>669</v>
      </c>
      <c r="C361" s="186" t="s">
        <v>670</v>
      </c>
      <c r="D361" s="175" t="s">
        <v>182</v>
      </c>
      <c r="E361" s="176">
        <v>48.98</v>
      </c>
      <c r="F361" s="177"/>
      <c r="G361" s="178">
        <f>ROUND(E361*F361,2)</f>
        <v>0</v>
      </c>
      <c r="H361" s="161"/>
      <c r="I361" s="160">
        <f>ROUND(E361*H361,2)</f>
        <v>0</v>
      </c>
      <c r="J361" s="161"/>
      <c r="K361" s="160">
        <f>ROUND(E361*J361,2)</f>
        <v>0</v>
      </c>
      <c r="L361" s="160">
        <v>21</v>
      </c>
      <c r="M361" s="160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60"/>
      <c r="S361" s="160" t="s">
        <v>183</v>
      </c>
      <c r="T361" s="160" t="s">
        <v>183</v>
      </c>
      <c r="U361" s="160">
        <v>0.39400000000000002</v>
      </c>
      <c r="V361" s="160">
        <f>ROUND(E361*U361,2)</f>
        <v>19.3</v>
      </c>
      <c r="W361" s="160"/>
      <c r="X361" s="160" t="s">
        <v>184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185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87" t="s">
        <v>671</v>
      </c>
      <c r="D362" s="162"/>
      <c r="E362" s="163">
        <v>48.98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187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ht="22.5" outlineLevel="1" x14ac:dyDescent="0.2">
      <c r="A363" s="173">
        <v>152</v>
      </c>
      <c r="B363" s="174" t="s">
        <v>672</v>
      </c>
      <c r="C363" s="186" t="s">
        <v>673</v>
      </c>
      <c r="D363" s="175" t="s">
        <v>182</v>
      </c>
      <c r="E363" s="176">
        <v>82.52</v>
      </c>
      <c r="F363" s="177"/>
      <c r="G363" s="178">
        <f>ROUND(E363*F363,2)</f>
        <v>0</v>
      </c>
      <c r="H363" s="161"/>
      <c r="I363" s="160">
        <f>ROUND(E363*H363,2)</f>
        <v>0</v>
      </c>
      <c r="J363" s="161"/>
      <c r="K363" s="160">
        <f>ROUND(E363*J363,2)</f>
        <v>0</v>
      </c>
      <c r="L363" s="160">
        <v>21</v>
      </c>
      <c r="M363" s="160">
        <f>G363*(1+L363/100)</f>
        <v>0</v>
      </c>
      <c r="N363" s="159">
        <v>1.452E-2</v>
      </c>
      <c r="O363" s="159">
        <f>ROUND(E363*N363,2)</f>
        <v>1.2</v>
      </c>
      <c r="P363" s="159">
        <v>0</v>
      </c>
      <c r="Q363" s="159">
        <f>ROUND(E363*P363,2)</f>
        <v>0</v>
      </c>
      <c r="R363" s="160"/>
      <c r="S363" s="160" t="s">
        <v>183</v>
      </c>
      <c r="T363" s="160" t="s">
        <v>183</v>
      </c>
      <c r="U363" s="160">
        <v>0.746</v>
      </c>
      <c r="V363" s="160">
        <f>ROUND(E363*U363,2)</f>
        <v>61.56</v>
      </c>
      <c r="W363" s="160"/>
      <c r="X363" s="160" t="s">
        <v>184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185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ht="22.5" outlineLevel="1" x14ac:dyDescent="0.2">
      <c r="A364" s="156"/>
      <c r="B364" s="157"/>
      <c r="C364" s="187" t="s">
        <v>674</v>
      </c>
      <c r="D364" s="162"/>
      <c r="E364" s="163">
        <v>82.52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187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73">
        <v>153</v>
      </c>
      <c r="B365" s="174" t="s">
        <v>675</v>
      </c>
      <c r="C365" s="186" t="s">
        <v>676</v>
      </c>
      <c r="D365" s="175" t="s">
        <v>182</v>
      </c>
      <c r="E365" s="176">
        <v>218</v>
      </c>
      <c r="F365" s="177"/>
      <c r="G365" s="178">
        <f>ROUND(E365*F365,2)</f>
        <v>0</v>
      </c>
      <c r="H365" s="161"/>
      <c r="I365" s="160">
        <f>ROUND(E365*H365,2)</f>
        <v>0</v>
      </c>
      <c r="J365" s="161"/>
      <c r="K365" s="160">
        <f>ROUND(E365*J365,2)</f>
        <v>0</v>
      </c>
      <c r="L365" s="160">
        <v>21</v>
      </c>
      <c r="M365" s="160">
        <f>G365*(1+L365/100)</f>
        <v>0</v>
      </c>
      <c r="N365" s="159">
        <v>0</v>
      </c>
      <c r="O365" s="159">
        <f>ROUND(E365*N365,2)</f>
        <v>0</v>
      </c>
      <c r="P365" s="159">
        <v>0</v>
      </c>
      <c r="Q365" s="159">
        <f>ROUND(E365*P365,2)</f>
        <v>0</v>
      </c>
      <c r="R365" s="160"/>
      <c r="S365" s="160" t="s">
        <v>183</v>
      </c>
      <c r="T365" s="160" t="s">
        <v>183</v>
      </c>
      <c r="U365" s="160">
        <v>0.156</v>
      </c>
      <c r="V365" s="160">
        <f>ROUND(E365*U365,2)</f>
        <v>34.01</v>
      </c>
      <c r="W365" s="160"/>
      <c r="X365" s="160" t="s">
        <v>184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185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87" t="s">
        <v>668</v>
      </c>
      <c r="D366" s="162"/>
      <c r="E366" s="163">
        <v>218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187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73">
        <v>154</v>
      </c>
      <c r="B367" s="174" t="s">
        <v>677</v>
      </c>
      <c r="C367" s="186" t="s">
        <v>678</v>
      </c>
      <c r="D367" s="175" t="s">
        <v>182</v>
      </c>
      <c r="E367" s="176">
        <v>218</v>
      </c>
      <c r="F367" s="177"/>
      <c r="G367" s="178">
        <f>ROUND(E367*F367,2)</f>
        <v>0</v>
      </c>
      <c r="H367" s="161"/>
      <c r="I367" s="160">
        <f>ROUND(E367*H367,2)</f>
        <v>0</v>
      </c>
      <c r="J367" s="161"/>
      <c r="K367" s="160">
        <f>ROUND(E367*J367,2)</f>
        <v>0</v>
      </c>
      <c r="L367" s="160">
        <v>21</v>
      </c>
      <c r="M367" s="160">
        <f>G367*(1+L367/100)</f>
        <v>0</v>
      </c>
      <c r="N367" s="159">
        <v>0</v>
      </c>
      <c r="O367" s="159">
        <f>ROUND(E367*N367,2)</f>
        <v>0</v>
      </c>
      <c r="P367" s="159">
        <v>0</v>
      </c>
      <c r="Q367" s="159">
        <f>ROUND(E367*P367,2)</f>
        <v>0</v>
      </c>
      <c r="R367" s="160"/>
      <c r="S367" s="160" t="s">
        <v>183</v>
      </c>
      <c r="T367" s="160" t="s">
        <v>183</v>
      </c>
      <c r="U367" s="160">
        <v>5.5E-2</v>
      </c>
      <c r="V367" s="160">
        <f>ROUND(E367*U367,2)</f>
        <v>11.99</v>
      </c>
      <c r="W367" s="160"/>
      <c r="X367" s="160" t="s">
        <v>184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185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87" t="s">
        <v>668</v>
      </c>
      <c r="D368" s="162"/>
      <c r="E368" s="163">
        <v>218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187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73">
        <v>155</v>
      </c>
      <c r="B369" s="174" t="s">
        <v>679</v>
      </c>
      <c r="C369" s="186" t="s">
        <v>680</v>
      </c>
      <c r="D369" s="175" t="s">
        <v>190</v>
      </c>
      <c r="E369" s="176">
        <v>10.72189</v>
      </c>
      <c r="F369" s="177"/>
      <c r="G369" s="178">
        <f>ROUND(E369*F369,2)</f>
        <v>0</v>
      </c>
      <c r="H369" s="161"/>
      <c r="I369" s="160">
        <f>ROUND(E369*H369,2)</f>
        <v>0</v>
      </c>
      <c r="J369" s="161"/>
      <c r="K369" s="160">
        <f>ROUND(E369*J369,2)</f>
        <v>0</v>
      </c>
      <c r="L369" s="160">
        <v>21</v>
      </c>
      <c r="M369" s="160">
        <f>G369*(1+L369/100)</f>
        <v>0</v>
      </c>
      <c r="N369" s="159">
        <v>2.3570000000000001E-2</v>
      </c>
      <c r="O369" s="159">
        <f>ROUND(E369*N369,2)</f>
        <v>0.25</v>
      </c>
      <c r="P369" s="159">
        <v>0</v>
      </c>
      <c r="Q369" s="159">
        <f>ROUND(E369*P369,2)</f>
        <v>0</v>
      </c>
      <c r="R369" s="160"/>
      <c r="S369" s="160" t="s">
        <v>183</v>
      </c>
      <c r="T369" s="160" t="s">
        <v>183</v>
      </c>
      <c r="U369" s="160">
        <v>0</v>
      </c>
      <c r="V369" s="160">
        <f>ROUND(E369*U369,2)</f>
        <v>0</v>
      </c>
      <c r="W369" s="160"/>
      <c r="X369" s="160" t="s">
        <v>184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185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87" t="s">
        <v>681</v>
      </c>
      <c r="D370" s="162"/>
      <c r="E370" s="163">
        <v>7.2124800000000002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187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87" t="s">
        <v>682</v>
      </c>
      <c r="D371" s="162"/>
      <c r="E371" s="163">
        <v>2.1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187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87" t="s">
        <v>378</v>
      </c>
      <c r="D372" s="162"/>
      <c r="E372" s="163"/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187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87" t="s">
        <v>683</v>
      </c>
      <c r="D373" s="162"/>
      <c r="E373" s="163">
        <v>0.34495999999999999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187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87" t="s">
        <v>684</v>
      </c>
      <c r="D374" s="162"/>
      <c r="E374" s="163">
        <v>1.0644499999999999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187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ht="22.5" outlineLevel="1" x14ac:dyDescent="0.2">
      <c r="A375" s="173">
        <v>156</v>
      </c>
      <c r="B375" s="174" t="s">
        <v>685</v>
      </c>
      <c r="C375" s="186" t="s">
        <v>686</v>
      </c>
      <c r="D375" s="175" t="s">
        <v>190</v>
      </c>
      <c r="E375" s="176">
        <v>1.4094100000000001</v>
      </c>
      <c r="F375" s="177"/>
      <c r="G375" s="178">
        <f>ROUND(E375*F375,2)</f>
        <v>0</v>
      </c>
      <c r="H375" s="161"/>
      <c r="I375" s="160">
        <f>ROUND(E375*H375,2)</f>
        <v>0</v>
      </c>
      <c r="J375" s="161"/>
      <c r="K375" s="160">
        <f>ROUND(E375*J375,2)</f>
        <v>0</v>
      </c>
      <c r="L375" s="160">
        <v>21</v>
      </c>
      <c r="M375" s="160">
        <f>G375*(1+L375/100)</f>
        <v>0</v>
      </c>
      <c r="N375" s="159">
        <v>0.5</v>
      </c>
      <c r="O375" s="159">
        <f>ROUND(E375*N375,2)</f>
        <v>0.7</v>
      </c>
      <c r="P375" s="159">
        <v>0</v>
      </c>
      <c r="Q375" s="159">
        <f>ROUND(E375*P375,2)</f>
        <v>0</v>
      </c>
      <c r="R375" s="160" t="s">
        <v>256</v>
      </c>
      <c r="S375" s="160" t="s">
        <v>183</v>
      </c>
      <c r="T375" s="160" t="s">
        <v>183</v>
      </c>
      <c r="U375" s="160">
        <v>0</v>
      </c>
      <c r="V375" s="160">
        <f>ROUND(E375*U375,2)</f>
        <v>0</v>
      </c>
      <c r="W375" s="160"/>
      <c r="X375" s="160" t="s">
        <v>257</v>
      </c>
      <c r="Y375" s="149"/>
      <c r="Z375" s="149"/>
      <c r="AA375" s="149"/>
      <c r="AB375" s="149"/>
      <c r="AC375" s="149"/>
      <c r="AD375" s="149"/>
      <c r="AE375" s="149"/>
      <c r="AF375" s="149"/>
      <c r="AG375" s="149" t="s">
        <v>258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87" t="s">
        <v>683</v>
      </c>
      <c r="D376" s="162"/>
      <c r="E376" s="163">
        <v>0.34495999999999999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187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87" t="s">
        <v>684</v>
      </c>
      <c r="D377" s="162"/>
      <c r="E377" s="163">
        <v>1.0644499999999999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187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ht="22.5" outlineLevel="1" x14ac:dyDescent="0.2">
      <c r="A378" s="173">
        <v>157</v>
      </c>
      <c r="B378" s="174" t="s">
        <v>687</v>
      </c>
      <c r="C378" s="186" t="s">
        <v>688</v>
      </c>
      <c r="D378" s="175" t="s">
        <v>190</v>
      </c>
      <c r="E378" s="176">
        <v>2.1020300000000001</v>
      </c>
      <c r="F378" s="177"/>
      <c r="G378" s="178">
        <f>ROUND(E378*F378,2)</f>
        <v>0</v>
      </c>
      <c r="H378" s="161"/>
      <c r="I378" s="160">
        <f>ROUND(E378*H378,2)</f>
        <v>0</v>
      </c>
      <c r="J378" s="161"/>
      <c r="K378" s="160">
        <f>ROUND(E378*J378,2)</f>
        <v>0</v>
      </c>
      <c r="L378" s="160">
        <v>21</v>
      </c>
      <c r="M378" s="160">
        <f>G378*(1+L378/100)</f>
        <v>0</v>
      </c>
      <c r="N378" s="159">
        <v>0.55000000000000004</v>
      </c>
      <c r="O378" s="159">
        <f>ROUND(E378*N378,2)</f>
        <v>1.1599999999999999</v>
      </c>
      <c r="P378" s="159">
        <v>0</v>
      </c>
      <c r="Q378" s="159">
        <f>ROUND(E378*P378,2)</f>
        <v>0</v>
      </c>
      <c r="R378" s="160" t="s">
        <v>256</v>
      </c>
      <c r="S378" s="160" t="s">
        <v>183</v>
      </c>
      <c r="T378" s="160" t="s">
        <v>183</v>
      </c>
      <c r="U378" s="160">
        <v>0</v>
      </c>
      <c r="V378" s="160">
        <f>ROUND(E378*U378,2)</f>
        <v>0</v>
      </c>
      <c r="W378" s="160"/>
      <c r="X378" s="160" t="s">
        <v>257</v>
      </c>
      <c r="Y378" s="149"/>
      <c r="Z378" s="149"/>
      <c r="AA378" s="149"/>
      <c r="AB378" s="149"/>
      <c r="AC378" s="149"/>
      <c r="AD378" s="149"/>
      <c r="AE378" s="149"/>
      <c r="AF378" s="149"/>
      <c r="AG378" s="149" t="s">
        <v>258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87" t="s">
        <v>689</v>
      </c>
      <c r="D379" s="162"/>
      <c r="E379" s="163">
        <v>0.50336000000000003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187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87" t="s">
        <v>690</v>
      </c>
      <c r="D380" s="162"/>
      <c r="E380" s="163">
        <v>1.59867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187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73">
        <v>158</v>
      </c>
      <c r="B381" s="174" t="s">
        <v>691</v>
      </c>
      <c r="C381" s="186" t="s">
        <v>692</v>
      </c>
      <c r="D381" s="175" t="s">
        <v>182</v>
      </c>
      <c r="E381" s="176">
        <v>53.878</v>
      </c>
      <c r="F381" s="177"/>
      <c r="G381" s="178">
        <f>ROUND(E381*F381,2)</f>
        <v>0</v>
      </c>
      <c r="H381" s="161"/>
      <c r="I381" s="160">
        <f>ROUND(E381*H381,2)</f>
        <v>0</v>
      </c>
      <c r="J381" s="161"/>
      <c r="K381" s="160">
        <f>ROUND(E381*J381,2)</f>
        <v>0</v>
      </c>
      <c r="L381" s="160">
        <v>21</v>
      </c>
      <c r="M381" s="160">
        <f>G381*(1+L381/100)</f>
        <v>0</v>
      </c>
      <c r="N381" s="159">
        <v>1.12E-2</v>
      </c>
      <c r="O381" s="159">
        <f>ROUND(E381*N381,2)</f>
        <v>0.6</v>
      </c>
      <c r="P381" s="159">
        <v>0</v>
      </c>
      <c r="Q381" s="159">
        <f>ROUND(E381*P381,2)</f>
        <v>0</v>
      </c>
      <c r="R381" s="160" t="s">
        <v>256</v>
      </c>
      <c r="S381" s="160" t="s">
        <v>183</v>
      </c>
      <c r="T381" s="160" t="s">
        <v>183</v>
      </c>
      <c r="U381" s="160">
        <v>0</v>
      </c>
      <c r="V381" s="160">
        <f>ROUND(E381*U381,2)</f>
        <v>0</v>
      </c>
      <c r="W381" s="160"/>
      <c r="X381" s="160" t="s">
        <v>257</v>
      </c>
      <c r="Y381" s="149"/>
      <c r="Z381" s="149"/>
      <c r="AA381" s="149"/>
      <c r="AB381" s="149"/>
      <c r="AC381" s="149"/>
      <c r="AD381" s="149"/>
      <c r="AE381" s="149"/>
      <c r="AF381" s="149"/>
      <c r="AG381" s="149" t="s">
        <v>258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87" t="s">
        <v>693</v>
      </c>
      <c r="D382" s="162"/>
      <c r="E382" s="163">
        <v>53.878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187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ht="22.5" outlineLevel="1" x14ac:dyDescent="0.2">
      <c r="A383" s="156">
        <v>159</v>
      </c>
      <c r="B383" s="157" t="s">
        <v>694</v>
      </c>
      <c r="C383" s="193" t="s">
        <v>695</v>
      </c>
      <c r="D383" s="158" t="s">
        <v>0</v>
      </c>
      <c r="E383" s="192"/>
      <c r="F383" s="161"/>
      <c r="G383" s="160">
        <f>ROUND(E383*F383,2)</f>
        <v>0</v>
      </c>
      <c r="H383" s="161"/>
      <c r="I383" s="160">
        <f>ROUND(E383*H383,2)</f>
        <v>0</v>
      </c>
      <c r="J383" s="161"/>
      <c r="K383" s="160">
        <f>ROUND(E383*J383,2)</f>
        <v>0</v>
      </c>
      <c r="L383" s="160">
        <v>21</v>
      </c>
      <c r="M383" s="160">
        <f>G383*(1+L383/100)</f>
        <v>0</v>
      </c>
      <c r="N383" s="159">
        <v>0</v>
      </c>
      <c r="O383" s="159">
        <f>ROUND(E383*N383,2)</f>
        <v>0</v>
      </c>
      <c r="P383" s="159">
        <v>0</v>
      </c>
      <c r="Q383" s="159">
        <f>ROUND(E383*P383,2)</f>
        <v>0</v>
      </c>
      <c r="R383" s="160"/>
      <c r="S383" s="160" t="s">
        <v>183</v>
      </c>
      <c r="T383" s="160" t="s">
        <v>183</v>
      </c>
      <c r="U383" s="160">
        <v>0</v>
      </c>
      <c r="V383" s="160">
        <f>ROUND(E383*U383,2)</f>
        <v>0</v>
      </c>
      <c r="W383" s="160"/>
      <c r="X383" s="160" t="s">
        <v>458</v>
      </c>
      <c r="Y383" s="149"/>
      <c r="Z383" s="149"/>
      <c r="AA383" s="149"/>
      <c r="AB383" s="149"/>
      <c r="AC383" s="149"/>
      <c r="AD383" s="149"/>
      <c r="AE383" s="149"/>
      <c r="AF383" s="149"/>
      <c r="AG383" s="149" t="s">
        <v>459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x14ac:dyDescent="0.2">
      <c r="A384" s="166" t="s">
        <v>178</v>
      </c>
      <c r="B384" s="167" t="s">
        <v>120</v>
      </c>
      <c r="C384" s="185" t="s">
        <v>121</v>
      </c>
      <c r="D384" s="168"/>
      <c r="E384" s="169"/>
      <c r="F384" s="170"/>
      <c r="G384" s="171">
        <f>SUMIF(AG385:AG386,"&lt;&gt;NOR",G385:G386)</f>
        <v>0</v>
      </c>
      <c r="H384" s="165"/>
      <c r="I384" s="165">
        <f>SUM(I385:I386)</f>
        <v>0</v>
      </c>
      <c r="J384" s="165"/>
      <c r="K384" s="165">
        <f>SUM(K385:K386)</f>
        <v>0</v>
      </c>
      <c r="L384" s="165"/>
      <c r="M384" s="165">
        <f>SUM(M385:M386)</f>
        <v>0</v>
      </c>
      <c r="N384" s="164"/>
      <c r="O384" s="164">
        <f>SUM(O385:O386)</f>
        <v>7.88</v>
      </c>
      <c r="P384" s="164"/>
      <c r="Q384" s="164">
        <f>SUM(Q385:Q386)</f>
        <v>0</v>
      </c>
      <c r="R384" s="165"/>
      <c r="S384" s="165"/>
      <c r="T384" s="165"/>
      <c r="U384" s="165"/>
      <c r="V384" s="165">
        <f>SUM(V385:V386)</f>
        <v>0</v>
      </c>
      <c r="W384" s="165"/>
      <c r="X384" s="165"/>
      <c r="AG384" t="s">
        <v>179</v>
      </c>
    </row>
    <row r="385" spans="1:60" ht="22.5" outlineLevel="1" x14ac:dyDescent="0.2">
      <c r="A385" s="173">
        <v>160</v>
      </c>
      <c r="B385" s="174" t="s">
        <v>696</v>
      </c>
      <c r="C385" s="186" t="s">
        <v>697</v>
      </c>
      <c r="D385" s="175" t="s">
        <v>334</v>
      </c>
      <c r="E385" s="176">
        <v>223.6</v>
      </c>
      <c r="F385" s="177"/>
      <c r="G385" s="178">
        <f>ROUND(E385*F385,2)</f>
        <v>0</v>
      </c>
      <c r="H385" s="161"/>
      <c r="I385" s="160">
        <f>ROUND(E385*H385,2)</f>
        <v>0</v>
      </c>
      <c r="J385" s="161"/>
      <c r="K385" s="160">
        <f>ROUND(E385*J385,2)</f>
        <v>0</v>
      </c>
      <c r="L385" s="160">
        <v>21</v>
      </c>
      <c r="M385" s="160">
        <f>G385*(1+L385/100)</f>
        <v>0</v>
      </c>
      <c r="N385" s="159">
        <v>3.5220000000000001E-2</v>
      </c>
      <c r="O385" s="159">
        <f>ROUND(E385*N385,2)</f>
        <v>7.88</v>
      </c>
      <c r="P385" s="159">
        <v>0</v>
      </c>
      <c r="Q385" s="159">
        <f>ROUND(E385*P385,2)</f>
        <v>0</v>
      </c>
      <c r="R385" s="160"/>
      <c r="S385" s="160" t="s">
        <v>183</v>
      </c>
      <c r="T385" s="160" t="s">
        <v>421</v>
      </c>
      <c r="U385" s="160">
        <v>0</v>
      </c>
      <c r="V385" s="160">
        <f>ROUND(E385*U385,2)</f>
        <v>0</v>
      </c>
      <c r="W385" s="160"/>
      <c r="X385" s="160" t="s">
        <v>422</v>
      </c>
      <c r="Y385" s="149"/>
      <c r="Z385" s="149"/>
      <c r="AA385" s="149"/>
      <c r="AB385" s="149"/>
      <c r="AC385" s="149"/>
      <c r="AD385" s="149"/>
      <c r="AE385" s="149"/>
      <c r="AF385" s="149"/>
      <c r="AG385" s="149" t="s">
        <v>423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87" t="s">
        <v>698</v>
      </c>
      <c r="D386" s="162"/>
      <c r="E386" s="163">
        <v>223.6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187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x14ac:dyDescent="0.2">
      <c r="A387" s="166" t="s">
        <v>178</v>
      </c>
      <c r="B387" s="167" t="s">
        <v>122</v>
      </c>
      <c r="C387" s="185" t="s">
        <v>123</v>
      </c>
      <c r="D387" s="168"/>
      <c r="E387" s="169"/>
      <c r="F387" s="170"/>
      <c r="G387" s="171">
        <f>SUMIF(AG388:AG418,"&lt;&gt;NOR",G388:G418)</f>
        <v>0</v>
      </c>
      <c r="H387" s="165"/>
      <c r="I387" s="165">
        <f>SUM(I388:I418)</f>
        <v>0</v>
      </c>
      <c r="J387" s="165"/>
      <c r="K387" s="165">
        <f>SUM(K388:K418)</f>
        <v>0</v>
      </c>
      <c r="L387" s="165"/>
      <c r="M387" s="165">
        <f>SUM(M388:M418)</f>
        <v>0</v>
      </c>
      <c r="N387" s="164"/>
      <c r="O387" s="164">
        <f>SUM(O388:O418)</f>
        <v>1.9900000000000002</v>
      </c>
      <c r="P387" s="164"/>
      <c r="Q387" s="164">
        <f>SUM(Q388:Q418)</f>
        <v>0</v>
      </c>
      <c r="R387" s="165"/>
      <c r="S387" s="165"/>
      <c r="T387" s="165"/>
      <c r="U387" s="165"/>
      <c r="V387" s="165">
        <f>SUM(V388:V418)</f>
        <v>476.22</v>
      </c>
      <c r="W387" s="165"/>
      <c r="X387" s="165"/>
      <c r="AG387" t="s">
        <v>179</v>
      </c>
    </row>
    <row r="388" spans="1:60" ht="22.5" outlineLevel="1" x14ac:dyDescent="0.2">
      <c r="A388" s="173">
        <v>161</v>
      </c>
      <c r="B388" s="174" t="s">
        <v>699</v>
      </c>
      <c r="C388" s="186" t="s">
        <v>700</v>
      </c>
      <c r="D388" s="175" t="s">
        <v>182</v>
      </c>
      <c r="E388" s="176">
        <v>349.5</v>
      </c>
      <c r="F388" s="177"/>
      <c r="G388" s="178">
        <f>ROUND(E388*F388,2)</f>
        <v>0</v>
      </c>
      <c r="H388" s="161"/>
      <c r="I388" s="160">
        <f>ROUND(E388*H388,2)</f>
        <v>0</v>
      </c>
      <c r="J388" s="161"/>
      <c r="K388" s="160">
        <f>ROUND(E388*J388,2)</f>
        <v>0</v>
      </c>
      <c r="L388" s="160">
        <v>21</v>
      </c>
      <c r="M388" s="160">
        <f>G388*(1+L388/100)</f>
        <v>0</v>
      </c>
      <c r="N388" s="159">
        <v>5.0800000000000003E-3</v>
      </c>
      <c r="O388" s="159">
        <f>ROUND(E388*N388,2)</f>
        <v>1.78</v>
      </c>
      <c r="P388" s="159">
        <v>0</v>
      </c>
      <c r="Q388" s="159">
        <f>ROUND(E388*P388,2)</f>
        <v>0</v>
      </c>
      <c r="R388" s="160"/>
      <c r="S388" s="160" t="s">
        <v>183</v>
      </c>
      <c r="T388" s="160" t="s">
        <v>183</v>
      </c>
      <c r="U388" s="160">
        <v>1.2524999999999999</v>
      </c>
      <c r="V388" s="160">
        <f>ROUND(E388*U388,2)</f>
        <v>437.75</v>
      </c>
      <c r="W388" s="160"/>
      <c r="X388" s="160" t="s">
        <v>184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185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187" t="s">
        <v>668</v>
      </c>
      <c r="D389" s="162"/>
      <c r="E389" s="163">
        <v>218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187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ht="22.5" outlineLevel="1" x14ac:dyDescent="0.2">
      <c r="A390" s="156"/>
      <c r="B390" s="157"/>
      <c r="C390" s="187" t="s">
        <v>674</v>
      </c>
      <c r="D390" s="162"/>
      <c r="E390" s="163">
        <v>82.52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187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87" t="s">
        <v>378</v>
      </c>
      <c r="D391" s="162"/>
      <c r="E391" s="163"/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187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87" t="s">
        <v>671</v>
      </c>
      <c r="D392" s="162"/>
      <c r="E392" s="163">
        <v>48.98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187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73">
        <v>162</v>
      </c>
      <c r="B393" s="174" t="s">
        <v>701</v>
      </c>
      <c r="C393" s="186" t="s">
        <v>702</v>
      </c>
      <c r="D393" s="175" t="s">
        <v>334</v>
      </c>
      <c r="E393" s="176">
        <v>7.9</v>
      </c>
      <c r="F393" s="177"/>
      <c r="G393" s="178">
        <f>ROUND(E393*F393,2)</f>
        <v>0</v>
      </c>
      <c r="H393" s="161"/>
      <c r="I393" s="160">
        <f>ROUND(E393*H393,2)</f>
        <v>0</v>
      </c>
      <c r="J393" s="161"/>
      <c r="K393" s="160">
        <f>ROUND(E393*J393,2)</f>
        <v>0</v>
      </c>
      <c r="L393" s="160">
        <v>21</v>
      </c>
      <c r="M393" s="160">
        <f>G393*(1+L393/100)</f>
        <v>0</v>
      </c>
      <c r="N393" s="159">
        <v>1.16E-3</v>
      </c>
      <c r="O393" s="159">
        <f>ROUND(E393*N393,2)</f>
        <v>0.01</v>
      </c>
      <c r="P393" s="159">
        <v>0</v>
      </c>
      <c r="Q393" s="159">
        <f>ROUND(E393*P393,2)</f>
        <v>0</v>
      </c>
      <c r="R393" s="160"/>
      <c r="S393" s="160" t="s">
        <v>183</v>
      </c>
      <c r="T393" s="160" t="s">
        <v>183</v>
      </c>
      <c r="U393" s="160">
        <v>0.21</v>
      </c>
      <c r="V393" s="160">
        <f>ROUND(E393*U393,2)</f>
        <v>1.66</v>
      </c>
      <c r="W393" s="160"/>
      <c r="X393" s="160" t="s">
        <v>184</v>
      </c>
      <c r="Y393" s="149"/>
      <c r="Z393" s="149"/>
      <c r="AA393" s="149"/>
      <c r="AB393" s="149"/>
      <c r="AC393" s="149"/>
      <c r="AD393" s="149"/>
      <c r="AE393" s="149"/>
      <c r="AF393" s="149"/>
      <c r="AG393" s="149" t="s">
        <v>185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87" t="s">
        <v>703</v>
      </c>
      <c r="D394" s="162"/>
      <c r="E394" s="163">
        <v>7.9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187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73">
        <v>163</v>
      </c>
      <c r="B395" s="174" t="s">
        <v>704</v>
      </c>
      <c r="C395" s="186" t="s">
        <v>705</v>
      </c>
      <c r="D395" s="175" t="s">
        <v>334</v>
      </c>
      <c r="E395" s="176">
        <v>2.5</v>
      </c>
      <c r="F395" s="177"/>
      <c r="G395" s="178">
        <f>ROUND(E395*F395,2)</f>
        <v>0</v>
      </c>
      <c r="H395" s="161"/>
      <c r="I395" s="160">
        <f>ROUND(E395*H395,2)</f>
        <v>0</v>
      </c>
      <c r="J395" s="161"/>
      <c r="K395" s="160">
        <f>ROUND(E395*J395,2)</f>
        <v>0</v>
      </c>
      <c r="L395" s="160">
        <v>21</v>
      </c>
      <c r="M395" s="160">
        <f>G395*(1+L395/100)</f>
        <v>0</v>
      </c>
      <c r="N395" s="159">
        <v>2.7499999999999998E-3</v>
      </c>
      <c r="O395" s="159">
        <f>ROUND(E395*N395,2)</f>
        <v>0.01</v>
      </c>
      <c r="P395" s="159">
        <v>0</v>
      </c>
      <c r="Q395" s="159">
        <f>ROUND(E395*P395,2)</f>
        <v>0</v>
      </c>
      <c r="R395" s="160"/>
      <c r="S395" s="160" t="s">
        <v>183</v>
      </c>
      <c r="T395" s="160" t="s">
        <v>183</v>
      </c>
      <c r="U395" s="160">
        <v>0.219</v>
      </c>
      <c r="V395" s="160">
        <f>ROUND(E395*U395,2)</f>
        <v>0.55000000000000004</v>
      </c>
      <c r="W395" s="160"/>
      <c r="X395" s="160" t="s">
        <v>184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185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87" t="s">
        <v>706</v>
      </c>
      <c r="D396" s="162"/>
      <c r="E396" s="163">
        <v>2.5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187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73">
        <v>164</v>
      </c>
      <c r="B397" s="174" t="s">
        <v>707</v>
      </c>
      <c r="C397" s="186" t="s">
        <v>708</v>
      </c>
      <c r="D397" s="175" t="s">
        <v>334</v>
      </c>
      <c r="E397" s="176">
        <v>7</v>
      </c>
      <c r="F397" s="177"/>
      <c r="G397" s="178">
        <f>ROUND(E397*F397,2)</f>
        <v>0</v>
      </c>
      <c r="H397" s="161"/>
      <c r="I397" s="160">
        <f>ROUND(E397*H397,2)</f>
        <v>0</v>
      </c>
      <c r="J397" s="161"/>
      <c r="K397" s="160">
        <f>ROUND(E397*J397,2)</f>
        <v>0</v>
      </c>
      <c r="L397" s="160">
        <v>21</v>
      </c>
      <c r="M397" s="160">
        <f>G397*(1+L397/100)</f>
        <v>0</v>
      </c>
      <c r="N397" s="159">
        <v>3.1700000000000001E-3</v>
      </c>
      <c r="O397" s="159">
        <f>ROUND(E397*N397,2)</f>
        <v>0.02</v>
      </c>
      <c r="P397" s="159">
        <v>0</v>
      </c>
      <c r="Q397" s="159">
        <f>ROUND(E397*P397,2)</f>
        <v>0</v>
      </c>
      <c r="R397" s="160"/>
      <c r="S397" s="160" t="s">
        <v>183</v>
      </c>
      <c r="T397" s="160" t="s">
        <v>183</v>
      </c>
      <c r="U397" s="160">
        <v>0.219</v>
      </c>
      <c r="V397" s="160">
        <f>ROUND(E397*U397,2)</f>
        <v>1.53</v>
      </c>
      <c r="W397" s="160"/>
      <c r="X397" s="160" t="s">
        <v>184</v>
      </c>
      <c r="Y397" s="149"/>
      <c r="Z397" s="149"/>
      <c r="AA397" s="149"/>
      <c r="AB397" s="149"/>
      <c r="AC397" s="149"/>
      <c r="AD397" s="149"/>
      <c r="AE397" s="149"/>
      <c r="AF397" s="149"/>
      <c r="AG397" s="149" t="s">
        <v>185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87" t="s">
        <v>519</v>
      </c>
      <c r="D398" s="162"/>
      <c r="E398" s="163">
        <v>7</v>
      </c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187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73">
        <v>165</v>
      </c>
      <c r="B399" s="174" t="s">
        <v>709</v>
      </c>
      <c r="C399" s="186" t="s">
        <v>710</v>
      </c>
      <c r="D399" s="175" t="s">
        <v>334</v>
      </c>
      <c r="E399" s="176">
        <v>7.9</v>
      </c>
      <c r="F399" s="177"/>
      <c r="G399" s="178">
        <f>ROUND(E399*F399,2)</f>
        <v>0</v>
      </c>
      <c r="H399" s="161"/>
      <c r="I399" s="160">
        <f>ROUND(E399*H399,2)</f>
        <v>0</v>
      </c>
      <c r="J399" s="161"/>
      <c r="K399" s="160">
        <f>ROUND(E399*J399,2)</f>
        <v>0</v>
      </c>
      <c r="L399" s="160">
        <v>21</v>
      </c>
      <c r="M399" s="160">
        <f>G399*(1+L399/100)</f>
        <v>0</v>
      </c>
      <c r="N399" s="159">
        <v>1.8400000000000001E-3</v>
      </c>
      <c r="O399" s="159">
        <f>ROUND(E399*N399,2)</f>
        <v>0.01</v>
      </c>
      <c r="P399" s="159">
        <v>0</v>
      </c>
      <c r="Q399" s="159">
        <f>ROUND(E399*P399,2)</f>
        <v>0</v>
      </c>
      <c r="R399" s="160"/>
      <c r="S399" s="160" t="s">
        <v>183</v>
      </c>
      <c r="T399" s="160" t="s">
        <v>183</v>
      </c>
      <c r="U399" s="160">
        <v>0.26400000000000001</v>
      </c>
      <c r="V399" s="160">
        <f>ROUND(E399*U399,2)</f>
        <v>2.09</v>
      </c>
      <c r="W399" s="160"/>
      <c r="X399" s="160" t="s">
        <v>184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185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87" t="s">
        <v>711</v>
      </c>
      <c r="D400" s="162"/>
      <c r="E400" s="163">
        <v>7.9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49"/>
      <c r="Z400" s="149"/>
      <c r="AA400" s="149"/>
      <c r="AB400" s="149"/>
      <c r="AC400" s="149"/>
      <c r="AD400" s="149"/>
      <c r="AE400" s="149"/>
      <c r="AF400" s="149"/>
      <c r="AG400" s="149" t="s">
        <v>187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73">
        <v>166</v>
      </c>
      <c r="B401" s="174" t="s">
        <v>712</v>
      </c>
      <c r="C401" s="186" t="s">
        <v>713</v>
      </c>
      <c r="D401" s="175" t="s">
        <v>334</v>
      </c>
      <c r="E401" s="176">
        <v>25.2</v>
      </c>
      <c r="F401" s="177"/>
      <c r="G401" s="178">
        <f>ROUND(E401*F401,2)</f>
        <v>0</v>
      </c>
      <c r="H401" s="161"/>
      <c r="I401" s="160">
        <f>ROUND(E401*H401,2)</f>
        <v>0</v>
      </c>
      <c r="J401" s="161"/>
      <c r="K401" s="160">
        <f>ROUND(E401*J401,2)</f>
        <v>0</v>
      </c>
      <c r="L401" s="160">
        <v>21</v>
      </c>
      <c r="M401" s="160">
        <f>G401*(1+L401/100)</f>
        <v>0</v>
      </c>
      <c r="N401" s="159">
        <v>2.3999999999999998E-3</v>
      </c>
      <c r="O401" s="159">
        <f>ROUND(E401*N401,2)</f>
        <v>0.06</v>
      </c>
      <c r="P401" s="159">
        <v>0</v>
      </c>
      <c r="Q401" s="159">
        <f>ROUND(E401*P401,2)</f>
        <v>0</v>
      </c>
      <c r="R401" s="160"/>
      <c r="S401" s="160" t="s">
        <v>183</v>
      </c>
      <c r="T401" s="160" t="s">
        <v>183</v>
      </c>
      <c r="U401" s="160">
        <v>0.26</v>
      </c>
      <c r="V401" s="160">
        <f>ROUND(E401*U401,2)</f>
        <v>6.55</v>
      </c>
      <c r="W401" s="160"/>
      <c r="X401" s="160" t="s">
        <v>184</v>
      </c>
      <c r="Y401" s="149"/>
      <c r="Z401" s="149"/>
      <c r="AA401" s="149"/>
      <c r="AB401" s="149"/>
      <c r="AC401" s="149"/>
      <c r="AD401" s="149"/>
      <c r="AE401" s="149"/>
      <c r="AF401" s="149"/>
      <c r="AG401" s="149" t="s">
        <v>185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87" t="s">
        <v>714</v>
      </c>
      <c r="D402" s="162"/>
      <c r="E402" s="163">
        <v>25.2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187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73">
        <v>167</v>
      </c>
      <c r="B403" s="174" t="s">
        <v>715</v>
      </c>
      <c r="C403" s="186" t="s">
        <v>716</v>
      </c>
      <c r="D403" s="175" t="s">
        <v>282</v>
      </c>
      <c r="E403" s="176">
        <v>1</v>
      </c>
      <c r="F403" s="177"/>
      <c r="G403" s="178">
        <f>ROUND(E403*F403,2)</f>
        <v>0</v>
      </c>
      <c r="H403" s="161"/>
      <c r="I403" s="160">
        <f>ROUND(E403*H403,2)</f>
        <v>0</v>
      </c>
      <c r="J403" s="161"/>
      <c r="K403" s="160">
        <f>ROUND(E403*J403,2)</f>
        <v>0</v>
      </c>
      <c r="L403" s="160">
        <v>21</v>
      </c>
      <c r="M403" s="160">
        <f>G403*(1+L403/100)</f>
        <v>0</v>
      </c>
      <c r="N403" s="159">
        <v>4.0000000000000002E-4</v>
      </c>
      <c r="O403" s="159">
        <f>ROUND(E403*N403,2)</f>
        <v>0</v>
      </c>
      <c r="P403" s="159">
        <v>0</v>
      </c>
      <c r="Q403" s="159">
        <f>ROUND(E403*P403,2)</f>
        <v>0</v>
      </c>
      <c r="R403" s="160"/>
      <c r="S403" s="160" t="s">
        <v>183</v>
      </c>
      <c r="T403" s="160" t="s">
        <v>183</v>
      </c>
      <c r="U403" s="160">
        <v>0.41</v>
      </c>
      <c r="V403" s="160">
        <f>ROUND(E403*U403,2)</f>
        <v>0.41</v>
      </c>
      <c r="W403" s="160"/>
      <c r="X403" s="160" t="s">
        <v>184</v>
      </c>
      <c r="Y403" s="149"/>
      <c r="Z403" s="149"/>
      <c r="AA403" s="149"/>
      <c r="AB403" s="149"/>
      <c r="AC403" s="149"/>
      <c r="AD403" s="149"/>
      <c r="AE403" s="149"/>
      <c r="AF403" s="149"/>
      <c r="AG403" s="149" t="s">
        <v>185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87" t="s">
        <v>717</v>
      </c>
      <c r="D404" s="162"/>
      <c r="E404" s="163">
        <v>1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187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73">
        <v>168</v>
      </c>
      <c r="B405" s="174" t="s">
        <v>718</v>
      </c>
      <c r="C405" s="186" t="s">
        <v>719</v>
      </c>
      <c r="D405" s="175" t="s">
        <v>282</v>
      </c>
      <c r="E405" s="176">
        <v>2</v>
      </c>
      <c r="F405" s="177"/>
      <c r="G405" s="178">
        <f>ROUND(E405*F405,2)</f>
        <v>0</v>
      </c>
      <c r="H405" s="161"/>
      <c r="I405" s="160">
        <f>ROUND(E405*H405,2)</f>
        <v>0</v>
      </c>
      <c r="J405" s="161"/>
      <c r="K405" s="160">
        <f>ROUND(E405*J405,2)</f>
        <v>0</v>
      </c>
      <c r="L405" s="160">
        <v>21</v>
      </c>
      <c r="M405" s="160">
        <f>G405*(1+L405/100)</f>
        <v>0</v>
      </c>
      <c r="N405" s="159">
        <v>4.0000000000000002E-4</v>
      </c>
      <c r="O405" s="159">
        <f>ROUND(E405*N405,2)</f>
        <v>0</v>
      </c>
      <c r="P405" s="159">
        <v>0</v>
      </c>
      <c r="Q405" s="159">
        <f>ROUND(E405*P405,2)</f>
        <v>0</v>
      </c>
      <c r="R405" s="160"/>
      <c r="S405" s="160" t="s">
        <v>183</v>
      </c>
      <c r="T405" s="160" t="s">
        <v>183</v>
      </c>
      <c r="U405" s="160">
        <v>0.41</v>
      </c>
      <c r="V405" s="160">
        <f>ROUND(E405*U405,2)</f>
        <v>0.82</v>
      </c>
      <c r="W405" s="160"/>
      <c r="X405" s="160" t="s">
        <v>184</v>
      </c>
      <c r="Y405" s="149"/>
      <c r="Z405" s="149"/>
      <c r="AA405" s="149"/>
      <c r="AB405" s="149"/>
      <c r="AC405" s="149"/>
      <c r="AD405" s="149"/>
      <c r="AE405" s="149"/>
      <c r="AF405" s="149"/>
      <c r="AG405" s="149" t="s">
        <v>185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87" t="s">
        <v>76</v>
      </c>
      <c r="D406" s="162"/>
      <c r="E406" s="163">
        <v>2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187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73">
        <v>169</v>
      </c>
      <c r="B407" s="174" t="s">
        <v>720</v>
      </c>
      <c r="C407" s="186" t="s">
        <v>721</v>
      </c>
      <c r="D407" s="175" t="s">
        <v>334</v>
      </c>
      <c r="E407" s="176">
        <v>56.48</v>
      </c>
      <c r="F407" s="177"/>
      <c r="G407" s="178">
        <f>ROUND(E407*F407,2)</f>
        <v>0</v>
      </c>
      <c r="H407" s="161"/>
      <c r="I407" s="160">
        <f>ROUND(E407*H407,2)</f>
        <v>0</v>
      </c>
      <c r="J407" s="161"/>
      <c r="K407" s="160">
        <f>ROUND(E407*J407,2)</f>
        <v>0</v>
      </c>
      <c r="L407" s="160">
        <v>21</v>
      </c>
      <c r="M407" s="160">
        <f>G407*(1+L407/100)</f>
        <v>0</v>
      </c>
      <c r="N407" s="159">
        <v>8.1999999999999998E-4</v>
      </c>
      <c r="O407" s="159">
        <f>ROUND(E407*N407,2)</f>
        <v>0.05</v>
      </c>
      <c r="P407" s="159">
        <v>0</v>
      </c>
      <c r="Q407" s="159">
        <f>ROUND(E407*P407,2)</f>
        <v>0</v>
      </c>
      <c r="R407" s="160"/>
      <c r="S407" s="160" t="s">
        <v>183</v>
      </c>
      <c r="T407" s="160" t="s">
        <v>183</v>
      </c>
      <c r="U407" s="160">
        <v>0.24</v>
      </c>
      <c r="V407" s="160">
        <f>ROUND(E407*U407,2)</f>
        <v>13.56</v>
      </c>
      <c r="W407" s="160"/>
      <c r="X407" s="160" t="s">
        <v>184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185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87" t="s">
        <v>722</v>
      </c>
      <c r="D408" s="162"/>
      <c r="E408" s="163">
        <v>42.48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49"/>
      <c r="Z408" s="149"/>
      <c r="AA408" s="149"/>
      <c r="AB408" s="149"/>
      <c r="AC408" s="149"/>
      <c r="AD408" s="149"/>
      <c r="AE408" s="149"/>
      <c r="AF408" s="149"/>
      <c r="AG408" s="149" t="s">
        <v>187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87" t="s">
        <v>723</v>
      </c>
      <c r="D409" s="162"/>
      <c r="E409" s="163">
        <v>14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49"/>
      <c r="Z409" s="149"/>
      <c r="AA409" s="149"/>
      <c r="AB409" s="149"/>
      <c r="AC409" s="149"/>
      <c r="AD409" s="149"/>
      <c r="AE409" s="149"/>
      <c r="AF409" s="149"/>
      <c r="AG409" s="149" t="s">
        <v>187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73">
        <v>170</v>
      </c>
      <c r="B410" s="174" t="s">
        <v>724</v>
      </c>
      <c r="C410" s="186" t="s">
        <v>725</v>
      </c>
      <c r="D410" s="175" t="s">
        <v>282</v>
      </c>
      <c r="E410" s="176">
        <v>2</v>
      </c>
      <c r="F410" s="177"/>
      <c r="G410" s="178">
        <f>ROUND(E410*F410,2)</f>
        <v>0</v>
      </c>
      <c r="H410" s="161"/>
      <c r="I410" s="160">
        <f>ROUND(E410*H410,2)</f>
        <v>0</v>
      </c>
      <c r="J410" s="161"/>
      <c r="K410" s="160">
        <f>ROUND(E410*J410,2)</f>
        <v>0</v>
      </c>
      <c r="L410" s="160">
        <v>21</v>
      </c>
      <c r="M410" s="160">
        <f>G410*(1+L410/100)</f>
        <v>0</v>
      </c>
      <c r="N410" s="159">
        <v>3.8E-3</v>
      </c>
      <c r="O410" s="159">
        <f>ROUND(E410*N410,2)</f>
        <v>0.01</v>
      </c>
      <c r="P410" s="159">
        <v>0</v>
      </c>
      <c r="Q410" s="159">
        <f>ROUND(E410*P410,2)</f>
        <v>0</v>
      </c>
      <c r="R410" s="160"/>
      <c r="S410" s="160" t="s">
        <v>183</v>
      </c>
      <c r="T410" s="160" t="s">
        <v>183</v>
      </c>
      <c r="U410" s="160">
        <v>0.83255000000000001</v>
      </c>
      <c r="V410" s="160">
        <f>ROUND(E410*U410,2)</f>
        <v>1.67</v>
      </c>
      <c r="W410" s="160"/>
      <c r="X410" s="160" t="s">
        <v>184</v>
      </c>
      <c r="Y410" s="149"/>
      <c r="Z410" s="149"/>
      <c r="AA410" s="149"/>
      <c r="AB410" s="149"/>
      <c r="AC410" s="149"/>
      <c r="AD410" s="149"/>
      <c r="AE410" s="149"/>
      <c r="AF410" s="149"/>
      <c r="AG410" s="149" t="s">
        <v>185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87" t="s">
        <v>76</v>
      </c>
      <c r="D411" s="162"/>
      <c r="E411" s="163">
        <v>2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187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73">
        <v>171</v>
      </c>
      <c r="B412" s="174" t="s">
        <v>726</v>
      </c>
      <c r="C412" s="186" t="s">
        <v>727</v>
      </c>
      <c r="D412" s="175" t="s">
        <v>282</v>
      </c>
      <c r="E412" s="176">
        <v>3</v>
      </c>
      <c r="F412" s="177"/>
      <c r="G412" s="178">
        <f>ROUND(E412*F412,2)</f>
        <v>0</v>
      </c>
      <c r="H412" s="161"/>
      <c r="I412" s="160">
        <f>ROUND(E412*H412,2)</f>
        <v>0</v>
      </c>
      <c r="J412" s="161"/>
      <c r="K412" s="160">
        <f>ROUND(E412*J412,2)</f>
        <v>0</v>
      </c>
      <c r="L412" s="160">
        <v>21</v>
      </c>
      <c r="M412" s="160">
        <f>G412*(1+L412/100)</f>
        <v>0</v>
      </c>
      <c r="N412" s="159">
        <v>4.5999999999999999E-3</v>
      </c>
      <c r="O412" s="159">
        <f>ROUND(E412*N412,2)</f>
        <v>0.01</v>
      </c>
      <c r="P412" s="159">
        <v>0</v>
      </c>
      <c r="Q412" s="159">
        <f>ROUND(E412*P412,2)</f>
        <v>0</v>
      </c>
      <c r="R412" s="160"/>
      <c r="S412" s="160" t="s">
        <v>183</v>
      </c>
      <c r="T412" s="160" t="s">
        <v>183</v>
      </c>
      <c r="U412" s="160">
        <v>0.87509999999999999</v>
      </c>
      <c r="V412" s="160">
        <f>ROUND(E412*U412,2)</f>
        <v>2.63</v>
      </c>
      <c r="W412" s="160"/>
      <c r="X412" s="160" t="s">
        <v>184</v>
      </c>
      <c r="Y412" s="149"/>
      <c r="Z412" s="149"/>
      <c r="AA412" s="149"/>
      <c r="AB412" s="149"/>
      <c r="AC412" s="149"/>
      <c r="AD412" s="149"/>
      <c r="AE412" s="149"/>
      <c r="AF412" s="149"/>
      <c r="AG412" s="149" t="s">
        <v>185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87" t="s">
        <v>78</v>
      </c>
      <c r="D413" s="162"/>
      <c r="E413" s="163">
        <v>3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187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ht="22.5" outlineLevel="1" x14ac:dyDescent="0.2">
      <c r="A414" s="173">
        <v>172</v>
      </c>
      <c r="B414" s="174" t="s">
        <v>728</v>
      </c>
      <c r="C414" s="186" t="s">
        <v>729</v>
      </c>
      <c r="D414" s="175" t="s">
        <v>334</v>
      </c>
      <c r="E414" s="176">
        <v>20</v>
      </c>
      <c r="F414" s="177"/>
      <c r="G414" s="178">
        <f>ROUND(E414*F414,2)</f>
        <v>0</v>
      </c>
      <c r="H414" s="161"/>
      <c r="I414" s="160">
        <f>ROUND(E414*H414,2)</f>
        <v>0</v>
      </c>
      <c r="J414" s="161"/>
      <c r="K414" s="160">
        <f>ROUND(E414*J414,2)</f>
        <v>0</v>
      </c>
      <c r="L414" s="160">
        <v>21</v>
      </c>
      <c r="M414" s="160">
        <f>G414*(1+L414/100)</f>
        <v>0</v>
      </c>
      <c r="N414" s="159">
        <v>1.3500000000000001E-3</v>
      </c>
      <c r="O414" s="159">
        <f>ROUND(E414*N414,2)</f>
        <v>0.03</v>
      </c>
      <c r="P414" s="159">
        <v>0</v>
      </c>
      <c r="Q414" s="159">
        <f>ROUND(E414*P414,2)</f>
        <v>0</v>
      </c>
      <c r="R414" s="160"/>
      <c r="S414" s="160" t="s">
        <v>183</v>
      </c>
      <c r="T414" s="160" t="s">
        <v>183</v>
      </c>
      <c r="U414" s="160">
        <v>0.35005999999999998</v>
      </c>
      <c r="V414" s="160">
        <f>ROUND(E414*U414,2)</f>
        <v>7</v>
      </c>
      <c r="W414" s="160"/>
      <c r="X414" s="160" t="s">
        <v>184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185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87" t="s">
        <v>418</v>
      </c>
      <c r="D415" s="162"/>
      <c r="E415" s="163">
        <v>20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187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ht="22.5" outlineLevel="1" x14ac:dyDescent="0.2">
      <c r="A416" s="173">
        <v>173</v>
      </c>
      <c r="B416" s="174" t="s">
        <v>730</v>
      </c>
      <c r="C416" s="186" t="s">
        <v>731</v>
      </c>
      <c r="D416" s="175" t="s">
        <v>182</v>
      </c>
      <c r="E416" s="176">
        <v>82.52</v>
      </c>
      <c r="F416" s="177"/>
      <c r="G416" s="178">
        <f>ROUND(E416*F416,2)</f>
        <v>0</v>
      </c>
      <c r="H416" s="161"/>
      <c r="I416" s="160">
        <f>ROUND(E416*H416,2)</f>
        <v>0</v>
      </c>
      <c r="J416" s="161"/>
      <c r="K416" s="160">
        <f>ROUND(E416*J416,2)</f>
        <v>0</v>
      </c>
      <c r="L416" s="160">
        <v>21</v>
      </c>
      <c r="M416" s="160">
        <f>G416*(1+L416/100)</f>
        <v>0</v>
      </c>
      <c r="N416" s="159">
        <v>0</v>
      </c>
      <c r="O416" s="159">
        <f>ROUND(E416*N416,2)</f>
        <v>0</v>
      </c>
      <c r="P416" s="159">
        <v>0</v>
      </c>
      <c r="Q416" s="159">
        <f>ROUND(E416*P416,2)</f>
        <v>0</v>
      </c>
      <c r="R416" s="160"/>
      <c r="S416" s="160" t="s">
        <v>629</v>
      </c>
      <c r="T416" s="160" t="s">
        <v>205</v>
      </c>
      <c r="U416" s="160">
        <v>0</v>
      </c>
      <c r="V416" s="160">
        <f>ROUND(E416*U416,2)</f>
        <v>0</v>
      </c>
      <c r="W416" s="160"/>
      <c r="X416" s="160" t="s">
        <v>184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185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2.5" outlineLevel="1" x14ac:dyDescent="0.2">
      <c r="A417" s="156"/>
      <c r="B417" s="157"/>
      <c r="C417" s="187" t="s">
        <v>674</v>
      </c>
      <c r="D417" s="162"/>
      <c r="E417" s="163">
        <v>82.52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187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>
        <v>174</v>
      </c>
      <c r="B418" s="157" t="s">
        <v>732</v>
      </c>
      <c r="C418" s="193" t="s">
        <v>733</v>
      </c>
      <c r="D418" s="158" t="s">
        <v>0</v>
      </c>
      <c r="E418" s="192"/>
      <c r="F418" s="161"/>
      <c r="G418" s="160">
        <f>ROUND(E418*F418,2)</f>
        <v>0</v>
      </c>
      <c r="H418" s="161"/>
      <c r="I418" s="160">
        <f>ROUND(E418*H418,2)</f>
        <v>0</v>
      </c>
      <c r="J418" s="161"/>
      <c r="K418" s="160">
        <f>ROUND(E418*J418,2)</f>
        <v>0</v>
      </c>
      <c r="L418" s="160">
        <v>21</v>
      </c>
      <c r="M418" s="160">
        <f>G418*(1+L418/100)</f>
        <v>0</v>
      </c>
      <c r="N418" s="159">
        <v>0</v>
      </c>
      <c r="O418" s="159">
        <f>ROUND(E418*N418,2)</f>
        <v>0</v>
      </c>
      <c r="P418" s="159">
        <v>0</v>
      </c>
      <c r="Q418" s="159">
        <f>ROUND(E418*P418,2)</f>
        <v>0</v>
      </c>
      <c r="R418" s="160"/>
      <c r="S418" s="160" t="s">
        <v>183</v>
      </c>
      <c r="T418" s="160" t="s">
        <v>183</v>
      </c>
      <c r="U418" s="160">
        <v>0</v>
      </c>
      <c r="V418" s="160">
        <f>ROUND(E418*U418,2)</f>
        <v>0</v>
      </c>
      <c r="W418" s="160"/>
      <c r="X418" s="160" t="s">
        <v>458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459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x14ac:dyDescent="0.2">
      <c r="A419" s="166" t="s">
        <v>178</v>
      </c>
      <c r="B419" s="167" t="s">
        <v>124</v>
      </c>
      <c r="C419" s="185" t="s">
        <v>125</v>
      </c>
      <c r="D419" s="168"/>
      <c r="E419" s="169"/>
      <c r="F419" s="170"/>
      <c r="G419" s="171">
        <f>SUMIF(AG420:AG426,"&lt;&gt;NOR",G420:G426)</f>
        <v>0</v>
      </c>
      <c r="H419" s="165"/>
      <c r="I419" s="165">
        <f>SUM(I420:I426)</f>
        <v>0</v>
      </c>
      <c r="J419" s="165"/>
      <c r="K419" s="165">
        <f>SUM(K420:K426)</f>
        <v>0</v>
      </c>
      <c r="L419" s="165"/>
      <c r="M419" s="165">
        <f>SUM(M420:M426)</f>
        <v>0</v>
      </c>
      <c r="N419" s="164"/>
      <c r="O419" s="164">
        <f>SUM(O420:O426)</f>
        <v>0.16</v>
      </c>
      <c r="P419" s="164"/>
      <c r="Q419" s="164">
        <f>SUM(Q420:Q426)</f>
        <v>0</v>
      </c>
      <c r="R419" s="165"/>
      <c r="S419" s="165"/>
      <c r="T419" s="165"/>
      <c r="U419" s="165"/>
      <c r="V419" s="165">
        <f>SUM(V420:V426)</f>
        <v>50.19</v>
      </c>
      <c r="W419" s="165"/>
      <c r="X419" s="165"/>
      <c r="AG419" t="s">
        <v>179</v>
      </c>
    </row>
    <row r="420" spans="1:60" outlineLevel="1" x14ac:dyDescent="0.2">
      <c r="A420" s="173">
        <v>175</v>
      </c>
      <c r="B420" s="174" t="s">
        <v>734</v>
      </c>
      <c r="C420" s="186" t="s">
        <v>735</v>
      </c>
      <c r="D420" s="175" t="s">
        <v>182</v>
      </c>
      <c r="E420" s="176">
        <v>266.98</v>
      </c>
      <c r="F420" s="177"/>
      <c r="G420" s="178">
        <f>ROUND(E420*F420,2)</f>
        <v>0</v>
      </c>
      <c r="H420" s="161"/>
      <c r="I420" s="160">
        <f>ROUND(E420*H420,2)</f>
        <v>0</v>
      </c>
      <c r="J420" s="161"/>
      <c r="K420" s="160">
        <f>ROUND(E420*J420,2)</f>
        <v>0</v>
      </c>
      <c r="L420" s="160">
        <v>21</v>
      </c>
      <c r="M420" s="160">
        <f>G420*(1+L420/100)</f>
        <v>0</v>
      </c>
      <c r="N420" s="159">
        <v>4.6999999999999999E-4</v>
      </c>
      <c r="O420" s="159">
        <f>ROUND(E420*N420,2)</f>
        <v>0.13</v>
      </c>
      <c r="P420" s="159">
        <v>0</v>
      </c>
      <c r="Q420" s="159">
        <f>ROUND(E420*P420,2)</f>
        <v>0</v>
      </c>
      <c r="R420" s="160"/>
      <c r="S420" s="160" t="s">
        <v>183</v>
      </c>
      <c r="T420" s="160" t="s">
        <v>183</v>
      </c>
      <c r="U420" s="160">
        <v>0.09</v>
      </c>
      <c r="V420" s="160">
        <f>ROUND(E420*U420,2)</f>
        <v>24.03</v>
      </c>
      <c r="W420" s="160"/>
      <c r="X420" s="160" t="s">
        <v>184</v>
      </c>
      <c r="Y420" s="149"/>
      <c r="Z420" s="149"/>
      <c r="AA420" s="149"/>
      <c r="AB420" s="149"/>
      <c r="AC420" s="149"/>
      <c r="AD420" s="149"/>
      <c r="AE420" s="149"/>
      <c r="AF420" s="149"/>
      <c r="AG420" s="149" t="s">
        <v>185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87" t="s">
        <v>736</v>
      </c>
      <c r="D421" s="162"/>
      <c r="E421" s="163">
        <v>218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187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87" t="s">
        <v>378</v>
      </c>
      <c r="D422" s="162"/>
      <c r="E422" s="163"/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187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87" t="s">
        <v>671</v>
      </c>
      <c r="D423" s="162"/>
      <c r="E423" s="163">
        <v>48.98</v>
      </c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49"/>
      <c r="Z423" s="149"/>
      <c r="AA423" s="149"/>
      <c r="AB423" s="149"/>
      <c r="AC423" s="149"/>
      <c r="AD423" s="149"/>
      <c r="AE423" s="149"/>
      <c r="AF423" s="149"/>
      <c r="AG423" s="149" t="s">
        <v>187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73">
        <v>176</v>
      </c>
      <c r="B424" s="174" t="s">
        <v>737</v>
      </c>
      <c r="C424" s="186" t="s">
        <v>738</v>
      </c>
      <c r="D424" s="175" t="s">
        <v>182</v>
      </c>
      <c r="E424" s="176">
        <v>261.60000000000002</v>
      </c>
      <c r="F424" s="177"/>
      <c r="G424" s="178">
        <f>ROUND(E424*F424,2)</f>
        <v>0</v>
      </c>
      <c r="H424" s="161"/>
      <c r="I424" s="160">
        <f>ROUND(E424*H424,2)</f>
        <v>0</v>
      </c>
      <c r="J424" s="161"/>
      <c r="K424" s="160">
        <f>ROUND(E424*J424,2)</f>
        <v>0</v>
      </c>
      <c r="L424" s="160">
        <v>21</v>
      </c>
      <c r="M424" s="160">
        <f>G424*(1+L424/100)</f>
        <v>0</v>
      </c>
      <c r="N424" s="159">
        <v>1.1E-4</v>
      </c>
      <c r="O424" s="159">
        <f>ROUND(E424*N424,2)</f>
        <v>0.03</v>
      </c>
      <c r="P424" s="159">
        <v>0</v>
      </c>
      <c r="Q424" s="159">
        <f>ROUND(E424*P424,2)</f>
        <v>0</v>
      </c>
      <c r="R424" s="160"/>
      <c r="S424" s="160" t="s">
        <v>183</v>
      </c>
      <c r="T424" s="160" t="s">
        <v>183</v>
      </c>
      <c r="U424" s="160">
        <v>0.1</v>
      </c>
      <c r="V424" s="160">
        <f>ROUND(E424*U424,2)</f>
        <v>26.16</v>
      </c>
      <c r="W424" s="160"/>
      <c r="X424" s="160" t="s">
        <v>184</v>
      </c>
      <c r="Y424" s="149"/>
      <c r="Z424" s="149"/>
      <c r="AA424" s="149"/>
      <c r="AB424" s="149"/>
      <c r="AC424" s="149"/>
      <c r="AD424" s="149"/>
      <c r="AE424" s="149"/>
      <c r="AF424" s="149"/>
      <c r="AG424" s="149" t="s">
        <v>185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87" t="s">
        <v>739</v>
      </c>
      <c r="D425" s="162"/>
      <c r="E425" s="163">
        <v>261.60000000000002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49"/>
      <c r="Z425" s="149"/>
      <c r="AA425" s="149"/>
      <c r="AB425" s="149"/>
      <c r="AC425" s="149"/>
      <c r="AD425" s="149"/>
      <c r="AE425" s="149"/>
      <c r="AF425" s="149"/>
      <c r="AG425" s="149" t="s">
        <v>187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>
        <v>177</v>
      </c>
      <c r="B426" s="157" t="s">
        <v>740</v>
      </c>
      <c r="C426" s="193" t="s">
        <v>741</v>
      </c>
      <c r="D426" s="158" t="s">
        <v>0</v>
      </c>
      <c r="E426" s="192"/>
      <c r="F426" s="161"/>
      <c r="G426" s="160">
        <f>ROUND(E426*F426,2)</f>
        <v>0</v>
      </c>
      <c r="H426" s="161"/>
      <c r="I426" s="160">
        <f>ROUND(E426*H426,2)</f>
        <v>0</v>
      </c>
      <c r="J426" s="161"/>
      <c r="K426" s="160">
        <f>ROUND(E426*J426,2)</f>
        <v>0</v>
      </c>
      <c r="L426" s="160">
        <v>21</v>
      </c>
      <c r="M426" s="160">
        <f>G426*(1+L426/100)</f>
        <v>0</v>
      </c>
      <c r="N426" s="159">
        <v>0</v>
      </c>
      <c r="O426" s="159">
        <f>ROUND(E426*N426,2)</f>
        <v>0</v>
      </c>
      <c r="P426" s="159">
        <v>0</v>
      </c>
      <c r="Q426" s="159">
        <f>ROUND(E426*P426,2)</f>
        <v>0</v>
      </c>
      <c r="R426" s="160"/>
      <c r="S426" s="160" t="s">
        <v>183</v>
      </c>
      <c r="T426" s="160" t="s">
        <v>183</v>
      </c>
      <c r="U426" s="160">
        <v>0.02</v>
      </c>
      <c r="V426" s="160">
        <f>ROUND(E426*U426,2)</f>
        <v>0</v>
      </c>
      <c r="W426" s="160"/>
      <c r="X426" s="160" t="s">
        <v>458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459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x14ac:dyDescent="0.2">
      <c r="A427" s="166" t="s">
        <v>178</v>
      </c>
      <c r="B427" s="167" t="s">
        <v>126</v>
      </c>
      <c r="C427" s="185" t="s">
        <v>127</v>
      </c>
      <c r="D427" s="168"/>
      <c r="E427" s="169"/>
      <c r="F427" s="170"/>
      <c r="G427" s="171">
        <f>SUMIF(AG428:AG477,"&lt;&gt;NOR",G428:G477)</f>
        <v>0</v>
      </c>
      <c r="H427" s="165"/>
      <c r="I427" s="165">
        <f>SUM(I428:I477)</f>
        <v>0</v>
      </c>
      <c r="J427" s="165"/>
      <c r="K427" s="165">
        <f>SUM(K428:K477)</f>
        <v>0</v>
      </c>
      <c r="L427" s="165"/>
      <c r="M427" s="165">
        <f>SUM(M428:M477)</f>
        <v>0</v>
      </c>
      <c r="N427" s="164"/>
      <c r="O427" s="164">
        <f>SUM(O428:O477)</f>
        <v>0.44</v>
      </c>
      <c r="P427" s="164"/>
      <c r="Q427" s="164">
        <f>SUM(Q428:Q477)</f>
        <v>0</v>
      </c>
      <c r="R427" s="165"/>
      <c r="S427" s="165"/>
      <c r="T427" s="165"/>
      <c r="U427" s="165"/>
      <c r="V427" s="165">
        <f>SUM(V428:V477)</f>
        <v>135.38</v>
      </c>
      <c r="W427" s="165"/>
      <c r="X427" s="165"/>
      <c r="AG427" t="s">
        <v>179</v>
      </c>
    </row>
    <row r="428" spans="1:60" outlineLevel="1" x14ac:dyDescent="0.2">
      <c r="A428" s="173">
        <v>178</v>
      </c>
      <c r="B428" s="174" t="s">
        <v>742</v>
      </c>
      <c r="C428" s="186" t="s">
        <v>743</v>
      </c>
      <c r="D428" s="175" t="s">
        <v>182</v>
      </c>
      <c r="E428" s="176">
        <v>7.9169999999999998</v>
      </c>
      <c r="F428" s="177"/>
      <c r="G428" s="178">
        <f>ROUND(E428*F428,2)</f>
        <v>0</v>
      </c>
      <c r="H428" s="161"/>
      <c r="I428" s="160">
        <f>ROUND(E428*H428,2)</f>
        <v>0</v>
      </c>
      <c r="J428" s="161"/>
      <c r="K428" s="160">
        <f>ROUND(E428*J428,2)</f>
        <v>0</v>
      </c>
      <c r="L428" s="160">
        <v>21</v>
      </c>
      <c r="M428" s="160">
        <f>G428*(1+L428/100)</f>
        <v>0</v>
      </c>
      <c r="N428" s="159">
        <v>2.0000000000000001E-4</v>
      </c>
      <c r="O428" s="159">
        <f>ROUND(E428*N428,2)</f>
        <v>0</v>
      </c>
      <c r="P428" s="159">
        <v>0</v>
      </c>
      <c r="Q428" s="159">
        <f>ROUND(E428*P428,2)</f>
        <v>0</v>
      </c>
      <c r="R428" s="160"/>
      <c r="S428" s="160" t="s">
        <v>183</v>
      </c>
      <c r="T428" s="160" t="s">
        <v>183</v>
      </c>
      <c r="U428" s="160">
        <v>0.44600000000000001</v>
      </c>
      <c r="V428" s="160">
        <f>ROUND(E428*U428,2)</f>
        <v>3.53</v>
      </c>
      <c r="W428" s="160"/>
      <c r="X428" s="160" t="s">
        <v>184</v>
      </c>
      <c r="Y428" s="149"/>
      <c r="Z428" s="149"/>
      <c r="AA428" s="149"/>
      <c r="AB428" s="149"/>
      <c r="AC428" s="149"/>
      <c r="AD428" s="149"/>
      <c r="AE428" s="149"/>
      <c r="AF428" s="149"/>
      <c r="AG428" s="149" t="s">
        <v>185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87" t="s">
        <v>744</v>
      </c>
      <c r="D429" s="162"/>
      <c r="E429" s="163">
        <v>7.9169999999999998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49"/>
      <c r="Z429" s="149"/>
      <c r="AA429" s="149"/>
      <c r="AB429" s="149"/>
      <c r="AC429" s="149"/>
      <c r="AD429" s="149"/>
      <c r="AE429" s="149"/>
      <c r="AF429" s="149"/>
      <c r="AG429" s="149" t="s">
        <v>187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73">
        <v>179</v>
      </c>
      <c r="B430" s="174" t="s">
        <v>745</v>
      </c>
      <c r="C430" s="186" t="s">
        <v>746</v>
      </c>
      <c r="D430" s="175" t="s">
        <v>282</v>
      </c>
      <c r="E430" s="176">
        <v>1</v>
      </c>
      <c r="F430" s="177"/>
      <c r="G430" s="178">
        <f>ROUND(E430*F430,2)</f>
        <v>0</v>
      </c>
      <c r="H430" s="161"/>
      <c r="I430" s="160">
        <f>ROUND(E430*H430,2)</f>
        <v>0</v>
      </c>
      <c r="J430" s="161"/>
      <c r="K430" s="160">
        <f>ROUND(E430*J430,2)</f>
        <v>0</v>
      </c>
      <c r="L430" s="160">
        <v>21</v>
      </c>
      <c r="M430" s="160">
        <f>G430*(1+L430/100)</f>
        <v>0</v>
      </c>
      <c r="N430" s="159">
        <v>0</v>
      </c>
      <c r="O430" s="159">
        <f>ROUND(E430*N430,2)</f>
        <v>0</v>
      </c>
      <c r="P430" s="159">
        <v>0</v>
      </c>
      <c r="Q430" s="159">
        <f>ROUND(E430*P430,2)</f>
        <v>0</v>
      </c>
      <c r="R430" s="160"/>
      <c r="S430" s="160" t="s">
        <v>183</v>
      </c>
      <c r="T430" s="160" t="s">
        <v>183</v>
      </c>
      <c r="U430" s="160">
        <v>3.7</v>
      </c>
      <c r="V430" s="160">
        <f>ROUND(E430*U430,2)</f>
        <v>3.7</v>
      </c>
      <c r="W430" s="160"/>
      <c r="X430" s="160" t="s">
        <v>184</v>
      </c>
      <c r="Y430" s="149"/>
      <c r="Z430" s="149"/>
      <c r="AA430" s="149"/>
      <c r="AB430" s="149"/>
      <c r="AC430" s="149"/>
      <c r="AD430" s="149"/>
      <c r="AE430" s="149"/>
      <c r="AF430" s="149"/>
      <c r="AG430" s="149" t="s">
        <v>185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87" t="s">
        <v>747</v>
      </c>
      <c r="D431" s="162"/>
      <c r="E431" s="163">
        <v>1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187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22.5" outlineLevel="1" x14ac:dyDescent="0.2">
      <c r="A432" s="173">
        <v>180</v>
      </c>
      <c r="B432" s="174" t="s">
        <v>748</v>
      </c>
      <c r="C432" s="186" t="s">
        <v>749</v>
      </c>
      <c r="D432" s="175" t="s">
        <v>334</v>
      </c>
      <c r="E432" s="176">
        <v>46.1</v>
      </c>
      <c r="F432" s="177"/>
      <c r="G432" s="178">
        <f>ROUND(E432*F432,2)</f>
        <v>0</v>
      </c>
      <c r="H432" s="161"/>
      <c r="I432" s="160">
        <f>ROUND(E432*H432,2)</f>
        <v>0</v>
      </c>
      <c r="J432" s="161"/>
      <c r="K432" s="160">
        <f>ROUND(E432*J432,2)</f>
        <v>0</v>
      </c>
      <c r="L432" s="160">
        <v>21</v>
      </c>
      <c r="M432" s="160">
        <f>G432*(1+L432/100)</f>
        <v>0</v>
      </c>
      <c r="N432" s="159">
        <v>4.0000000000000003E-5</v>
      </c>
      <c r="O432" s="159">
        <f>ROUND(E432*N432,2)</f>
        <v>0</v>
      </c>
      <c r="P432" s="159">
        <v>0</v>
      </c>
      <c r="Q432" s="159">
        <f>ROUND(E432*P432,2)</f>
        <v>0</v>
      </c>
      <c r="R432" s="160"/>
      <c r="S432" s="160" t="s">
        <v>183</v>
      </c>
      <c r="T432" s="160" t="s">
        <v>183</v>
      </c>
      <c r="U432" s="160">
        <v>0.18</v>
      </c>
      <c r="V432" s="160">
        <f>ROUND(E432*U432,2)</f>
        <v>8.3000000000000007</v>
      </c>
      <c r="W432" s="160"/>
      <c r="X432" s="160" t="s">
        <v>184</v>
      </c>
      <c r="Y432" s="149"/>
      <c r="Z432" s="149"/>
      <c r="AA432" s="149"/>
      <c r="AB432" s="149"/>
      <c r="AC432" s="149"/>
      <c r="AD432" s="149"/>
      <c r="AE432" s="149"/>
      <c r="AF432" s="149"/>
      <c r="AG432" s="149" t="s">
        <v>185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87" t="s">
        <v>750</v>
      </c>
      <c r="D433" s="162"/>
      <c r="E433" s="163">
        <v>29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187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187" t="s">
        <v>751</v>
      </c>
      <c r="D434" s="162"/>
      <c r="E434" s="163">
        <v>17.100000000000001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49"/>
      <c r="Z434" s="149"/>
      <c r="AA434" s="149"/>
      <c r="AB434" s="149"/>
      <c r="AC434" s="149"/>
      <c r="AD434" s="149"/>
      <c r="AE434" s="149"/>
      <c r="AF434" s="149"/>
      <c r="AG434" s="149" t="s">
        <v>187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73">
        <v>181</v>
      </c>
      <c r="B435" s="174" t="s">
        <v>752</v>
      </c>
      <c r="C435" s="186" t="s">
        <v>753</v>
      </c>
      <c r="D435" s="175" t="s">
        <v>334</v>
      </c>
      <c r="E435" s="176">
        <v>75.400000000000006</v>
      </c>
      <c r="F435" s="177"/>
      <c r="G435" s="178">
        <f>ROUND(E435*F435,2)</f>
        <v>0</v>
      </c>
      <c r="H435" s="161"/>
      <c r="I435" s="160">
        <f>ROUND(E435*H435,2)</f>
        <v>0</v>
      </c>
      <c r="J435" s="161"/>
      <c r="K435" s="160">
        <f>ROUND(E435*J435,2)</f>
        <v>0</v>
      </c>
      <c r="L435" s="160">
        <v>21</v>
      </c>
      <c r="M435" s="160">
        <f>G435*(1+L435/100)</f>
        <v>0</v>
      </c>
      <c r="N435" s="159">
        <v>2.0000000000000002E-5</v>
      </c>
      <c r="O435" s="159">
        <f>ROUND(E435*N435,2)</f>
        <v>0</v>
      </c>
      <c r="P435" s="159">
        <v>0</v>
      </c>
      <c r="Q435" s="159">
        <f>ROUND(E435*P435,2)</f>
        <v>0</v>
      </c>
      <c r="R435" s="160"/>
      <c r="S435" s="160" t="s">
        <v>183</v>
      </c>
      <c r="T435" s="160" t="s">
        <v>183</v>
      </c>
      <c r="U435" s="160">
        <v>0.46800000000000003</v>
      </c>
      <c r="V435" s="160">
        <f>ROUND(E435*U435,2)</f>
        <v>35.29</v>
      </c>
      <c r="W435" s="160"/>
      <c r="X435" s="160" t="s">
        <v>184</v>
      </c>
      <c r="Y435" s="149"/>
      <c r="Z435" s="149"/>
      <c r="AA435" s="149"/>
      <c r="AB435" s="149"/>
      <c r="AC435" s="149"/>
      <c r="AD435" s="149"/>
      <c r="AE435" s="149"/>
      <c r="AF435" s="149"/>
      <c r="AG435" s="149" t="s">
        <v>185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87" t="s">
        <v>754</v>
      </c>
      <c r="D436" s="162"/>
      <c r="E436" s="163">
        <v>48.6</v>
      </c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49"/>
      <c r="Z436" s="149"/>
      <c r="AA436" s="149"/>
      <c r="AB436" s="149"/>
      <c r="AC436" s="149"/>
      <c r="AD436" s="149"/>
      <c r="AE436" s="149"/>
      <c r="AF436" s="149"/>
      <c r="AG436" s="149" t="s">
        <v>187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87" t="s">
        <v>755</v>
      </c>
      <c r="D437" s="162"/>
      <c r="E437" s="163">
        <v>5.2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187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87" t="s">
        <v>756</v>
      </c>
      <c r="D438" s="162"/>
      <c r="E438" s="163">
        <v>19.2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187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87" t="s">
        <v>757</v>
      </c>
      <c r="D439" s="162"/>
      <c r="E439" s="163">
        <v>2.4</v>
      </c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187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73">
        <v>182</v>
      </c>
      <c r="B440" s="174" t="s">
        <v>758</v>
      </c>
      <c r="C440" s="186" t="s">
        <v>759</v>
      </c>
      <c r="D440" s="175" t="s">
        <v>334</v>
      </c>
      <c r="E440" s="176">
        <v>46.1</v>
      </c>
      <c r="F440" s="177"/>
      <c r="G440" s="178">
        <f>ROUND(E440*F440,2)</f>
        <v>0</v>
      </c>
      <c r="H440" s="161"/>
      <c r="I440" s="160">
        <f>ROUND(E440*H440,2)</f>
        <v>0</v>
      </c>
      <c r="J440" s="161"/>
      <c r="K440" s="160">
        <f>ROUND(E440*J440,2)</f>
        <v>0</v>
      </c>
      <c r="L440" s="160">
        <v>21</v>
      </c>
      <c r="M440" s="160">
        <f>G440*(1+L440/100)</f>
        <v>0</v>
      </c>
      <c r="N440" s="159">
        <v>2.0000000000000002E-5</v>
      </c>
      <c r="O440" s="159">
        <f>ROUND(E440*N440,2)</f>
        <v>0</v>
      </c>
      <c r="P440" s="159">
        <v>0</v>
      </c>
      <c r="Q440" s="159">
        <f>ROUND(E440*P440,2)</f>
        <v>0</v>
      </c>
      <c r="R440" s="160"/>
      <c r="S440" s="160" t="s">
        <v>183</v>
      </c>
      <c r="T440" s="160" t="s">
        <v>183</v>
      </c>
      <c r="U440" s="160">
        <v>0.75700000000000001</v>
      </c>
      <c r="V440" s="160">
        <f>ROUND(E440*U440,2)</f>
        <v>34.9</v>
      </c>
      <c r="W440" s="160"/>
      <c r="X440" s="160" t="s">
        <v>184</v>
      </c>
      <c r="Y440" s="149"/>
      <c r="Z440" s="149"/>
      <c r="AA440" s="149"/>
      <c r="AB440" s="149"/>
      <c r="AC440" s="149"/>
      <c r="AD440" s="149"/>
      <c r="AE440" s="149"/>
      <c r="AF440" s="149"/>
      <c r="AG440" s="149" t="s">
        <v>185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87" t="s">
        <v>750</v>
      </c>
      <c r="D441" s="162"/>
      <c r="E441" s="163">
        <v>29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187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87" t="s">
        <v>751</v>
      </c>
      <c r="D442" s="162"/>
      <c r="E442" s="163">
        <v>17.100000000000001</v>
      </c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187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73">
        <v>183</v>
      </c>
      <c r="B443" s="174" t="s">
        <v>760</v>
      </c>
      <c r="C443" s="186" t="s">
        <v>761</v>
      </c>
      <c r="D443" s="175" t="s">
        <v>282</v>
      </c>
      <c r="E443" s="176">
        <v>3</v>
      </c>
      <c r="F443" s="177"/>
      <c r="G443" s="178">
        <f>ROUND(E443*F443,2)</f>
        <v>0</v>
      </c>
      <c r="H443" s="161"/>
      <c r="I443" s="160">
        <f>ROUND(E443*H443,2)</f>
        <v>0</v>
      </c>
      <c r="J443" s="161"/>
      <c r="K443" s="160">
        <f>ROUND(E443*J443,2)</f>
        <v>0</v>
      </c>
      <c r="L443" s="160">
        <v>21</v>
      </c>
      <c r="M443" s="160">
        <f>G443*(1+L443/100)</f>
        <v>0</v>
      </c>
      <c r="N443" s="159">
        <v>0</v>
      </c>
      <c r="O443" s="159">
        <f>ROUND(E443*N443,2)</f>
        <v>0</v>
      </c>
      <c r="P443" s="159">
        <v>0</v>
      </c>
      <c r="Q443" s="159">
        <f>ROUND(E443*P443,2)</f>
        <v>0</v>
      </c>
      <c r="R443" s="160"/>
      <c r="S443" s="160" t="s">
        <v>183</v>
      </c>
      <c r="T443" s="160" t="s">
        <v>183</v>
      </c>
      <c r="U443" s="160">
        <v>1.45</v>
      </c>
      <c r="V443" s="160">
        <f>ROUND(E443*U443,2)</f>
        <v>4.3499999999999996</v>
      </c>
      <c r="W443" s="160"/>
      <c r="X443" s="160" t="s">
        <v>184</v>
      </c>
      <c r="Y443" s="149"/>
      <c r="Z443" s="149"/>
      <c r="AA443" s="149"/>
      <c r="AB443" s="149"/>
      <c r="AC443" s="149"/>
      <c r="AD443" s="149"/>
      <c r="AE443" s="149"/>
      <c r="AF443" s="149"/>
      <c r="AG443" s="149" t="s">
        <v>185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87" t="s">
        <v>762</v>
      </c>
      <c r="D444" s="162"/>
      <c r="E444" s="163">
        <v>3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49"/>
      <c r="Z444" s="149"/>
      <c r="AA444" s="149"/>
      <c r="AB444" s="149"/>
      <c r="AC444" s="149"/>
      <c r="AD444" s="149"/>
      <c r="AE444" s="149"/>
      <c r="AF444" s="149"/>
      <c r="AG444" s="149" t="s">
        <v>187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73">
        <v>184</v>
      </c>
      <c r="B445" s="174" t="s">
        <v>763</v>
      </c>
      <c r="C445" s="186" t="s">
        <v>764</v>
      </c>
      <c r="D445" s="175" t="s">
        <v>282</v>
      </c>
      <c r="E445" s="176">
        <v>9</v>
      </c>
      <c r="F445" s="177"/>
      <c r="G445" s="178">
        <f>ROUND(E445*F445,2)</f>
        <v>0</v>
      </c>
      <c r="H445" s="161"/>
      <c r="I445" s="160">
        <f>ROUND(E445*H445,2)</f>
        <v>0</v>
      </c>
      <c r="J445" s="161"/>
      <c r="K445" s="160">
        <f>ROUND(E445*J445,2)</f>
        <v>0</v>
      </c>
      <c r="L445" s="160">
        <v>21</v>
      </c>
      <c r="M445" s="160">
        <f>G445*(1+L445/100)</f>
        <v>0</v>
      </c>
      <c r="N445" s="159">
        <v>2.0000000000000002E-5</v>
      </c>
      <c r="O445" s="159">
        <f>ROUND(E445*N445,2)</f>
        <v>0</v>
      </c>
      <c r="P445" s="159">
        <v>0</v>
      </c>
      <c r="Q445" s="159">
        <f>ROUND(E445*P445,2)</f>
        <v>0</v>
      </c>
      <c r="R445" s="160"/>
      <c r="S445" s="160" t="s">
        <v>183</v>
      </c>
      <c r="T445" s="160" t="s">
        <v>183</v>
      </c>
      <c r="U445" s="160">
        <v>4.0199999999999996</v>
      </c>
      <c r="V445" s="160">
        <f>ROUND(E445*U445,2)</f>
        <v>36.18</v>
      </c>
      <c r="W445" s="160"/>
      <c r="X445" s="160" t="s">
        <v>184</v>
      </c>
      <c r="Y445" s="149"/>
      <c r="Z445" s="149"/>
      <c r="AA445" s="149"/>
      <c r="AB445" s="149"/>
      <c r="AC445" s="149"/>
      <c r="AD445" s="149"/>
      <c r="AE445" s="149"/>
      <c r="AF445" s="149"/>
      <c r="AG445" s="149" t="s">
        <v>185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87" t="s">
        <v>94</v>
      </c>
      <c r="D446" s="162"/>
      <c r="E446" s="163">
        <v>9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49"/>
      <c r="Z446" s="149"/>
      <c r="AA446" s="149"/>
      <c r="AB446" s="149"/>
      <c r="AC446" s="149"/>
      <c r="AD446" s="149"/>
      <c r="AE446" s="149"/>
      <c r="AF446" s="149"/>
      <c r="AG446" s="149" t="s">
        <v>187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73">
        <v>185</v>
      </c>
      <c r="B447" s="174" t="s">
        <v>765</v>
      </c>
      <c r="C447" s="186" t="s">
        <v>766</v>
      </c>
      <c r="D447" s="175" t="s">
        <v>282</v>
      </c>
      <c r="E447" s="176">
        <v>9</v>
      </c>
      <c r="F447" s="177"/>
      <c r="G447" s="178">
        <f>ROUND(E447*F447,2)</f>
        <v>0</v>
      </c>
      <c r="H447" s="161"/>
      <c r="I447" s="160">
        <f>ROUND(E447*H447,2)</f>
        <v>0</v>
      </c>
      <c r="J447" s="161"/>
      <c r="K447" s="160">
        <f>ROUND(E447*J447,2)</f>
        <v>0</v>
      </c>
      <c r="L447" s="160">
        <v>21</v>
      </c>
      <c r="M447" s="160">
        <f>G447*(1+L447/100)</f>
        <v>0</v>
      </c>
      <c r="N447" s="159">
        <v>0</v>
      </c>
      <c r="O447" s="159">
        <f>ROUND(E447*N447,2)</f>
        <v>0</v>
      </c>
      <c r="P447" s="159">
        <v>0</v>
      </c>
      <c r="Q447" s="159">
        <f>ROUND(E447*P447,2)</f>
        <v>0</v>
      </c>
      <c r="R447" s="160"/>
      <c r="S447" s="160" t="s">
        <v>183</v>
      </c>
      <c r="T447" s="160" t="s">
        <v>183</v>
      </c>
      <c r="U447" s="160">
        <v>0.77500000000000002</v>
      </c>
      <c r="V447" s="160">
        <f>ROUND(E447*U447,2)</f>
        <v>6.98</v>
      </c>
      <c r="W447" s="160"/>
      <c r="X447" s="160" t="s">
        <v>184</v>
      </c>
      <c r="Y447" s="149"/>
      <c r="Z447" s="149"/>
      <c r="AA447" s="149"/>
      <c r="AB447" s="149"/>
      <c r="AC447" s="149"/>
      <c r="AD447" s="149"/>
      <c r="AE447" s="149"/>
      <c r="AF447" s="149"/>
      <c r="AG447" s="149" t="s">
        <v>185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87" t="s">
        <v>94</v>
      </c>
      <c r="D448" s="162"/>
      <c r="E448" s="163">
        <v>9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49"/>
      <c r="Z448" s="149"/>
      <c r="AA448" s="149"/>
      <c r="AB448" s="149"/>
      <c r="AC448" s="149"/>
      <c r="AD448" s="149"/>
      <c r="AE448" s="149"/>
      <c r="AF448" s="149"/>
      <c r="AG448" s="149" t="s">
        <v>187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73">
        <v>186</v>
      </c>
      <c r="B449" s="174" t="s">
        <v>767</v>
      </c>
      <c r="C449" s="186" t="s">
        <v>768</v>
      </c>
      <c r="D449" s="175" t="s">
        <v>282</v>
      </c>
      <c r="E449" s="176">
        <v>1</v>
      </c>
      <c r="F449" s="177"/>
      <c r="G449" s="178">
        <f>ROUND(E449*F449,2)</f>
        <v>0</v>
      </c>
      <c r="H449" s="161"/>
      <c r="I449" s="160">
        <f>ROUND(E449*H449,2)</f>
        <v>0</v>
      </c>
      <c r="J449" s="161"/>
      <c r="K449" s="160">
        <f>ROUND(E449*J449,2)</f>
        <v>0</v>
      </c>
      <c r="L449" s="160">
        <v>21</v>
      </c>
      <c r="M449" s="160">
        <f>G449*(1+L449/100)</f>
        <v>0</v>
      </c>
      <c r="N449" s="159">
        <v>0</v>
      </c>
      <c r="O449" s="159">
        <f>ROUND(E449*N449,2)</f>
        <v>0</v>
      </c>
      <c r="P449" s="159">
        <v>0</v>
      </c>
      <c r="Q449" s="159">
        <f>ROUND(E449*P449,2)</f>
        <v>0</v>
      </c>
      <c r="R449" s="160"/>
      <c r="S449" s="160" t="s">
        <v>183</v>
      </c>
      <c r="T449" s="160" t="s">
        <v>183</v>
      </c>
      <c r="U449" s="160">
        <v>2.15</v>
      </c>
      <c r="V449" s="160">
        <f>ROUND(E449*U449,2)</f>
        <v>2.15</v>
      </c>
      <c r="W449" s="160"/>
      <c r="X449" s="160" t="s">
        <v>184</v>
      </c>
      <c r="Y449" s="149"/>
      <c r="Z449" s="149"/>
      <c r="AA449" s="149"/>
      <c r="AB449" s="149"/>
      <c r="AC449" s="149"/>
      <c r="AD449" s="149"/>
      <c r="AE449" s="149"/>
      <c r="AF449" s="149"/>
      <c r="AG449" s="149" t="s">
        <v>185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187" t="s">
        <v>769</v>
      </c>
      <c r="D450" s="162"/>
      <c r="E450" s="163">
        <v>1</v>
      </c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49"/>
      <c r="Z450" s="149"/>
      <c r="AA450" s="149"/>
      <c r="AB450" s="149"/>
      <c r="AC450" s="149"/>
      <c r="AD450" s="149"/>
      <c r="AE450" s="149"/>
      <c r="AF450" s="149"/>
      <c r="AG450" s="149" t="s">
        <v>187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ht="22.5" outlineLevel="1" x14ac:dyDescent="0.2">
      <c r="A451" s="173">
        <v>187</v>
      </c>
      <c r="B451" s="174" t="s">
        <v>770</v>
      </c>
      <c r="C451" s="186" t="s">
        <v>771</v>
      </c>
      <c r="D451" s="175" t="s">
        <v>282</v>
      </c>
      <c r="E451" s="176">
        <v>5</v>
      </c>
      <c r="F451" s="177"/>
      <c r="G451" s="178">
        <f>ROUND(E451*F451,2)</f>
        <v>0</v>
      </c>
      <c r="H451" s="161"/>
      <c r="I451" s="160">
        <f>ROUND(E451*H451,2)</f>
        <v>0</v>
      </c>
      <c r="J451" s="161"/>
      <c r="K451" s="160">
        <f>ROUND(E451*J451,2)</f>
        <v>0</v>
      </c>
      <c r="L451" s="160">
        <v>21</v>
      </c>
      <c r="M451" s="160">
        <f>G451*(1+L451/100)</f>
        <v>0</v>
      </c>
      <c r="N451" s="159">
        <v>0</v>
      </c>
      <c r="O451" s="159">
        <f>ROUND(E451*N451,2)</f>
        <v>0</v>
      </c>
      <c r="P451" s="159">
        <v>0</v>
      </c>
      <c r="Q451" s="159">
        <f>ROUND(E451*P451,2)</f>
        <v>0</v>
      </c>
      <c r="R451" s="160"/>
      <c r="S451" s="160" t="s">
        <v>629</v>
      </c>
      <c r="T451" s="160" t="s">
        <v>205</v>
      </c>
      <c r="U451" s="160">
        <v>0</v>
      </c>
      <c r="V451" s="160">
        <f>ROUND(E451*U451,2)</f>
        <v>0</v>
      </c>
      <c r="W451" s="160"/>
      <c r="X451" s="160" t="s">
        <v>184</v>
      </c>
      <c r="Y451" s="149"/>
      <c r="Z451" s="149"/>
      <c r="AA451" s="149"/>
      <c r="AB451" s="149"/>
      <c r="AC451" s="149"/>
      <c r="AD451" s="149"/>
      <c r="AE451" s="149"/>
      <c r="AF451" s="149"/>
      <c r="AG451" s="149" t="s">
        <v>185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87" t="s">
        <v>772</v>
      </c>
      <c r="D452" s="162"/>
      <c r="E452" s="163">
        <v>5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49"/>
      <c r="Z452" s="149"/>
      <c r="AA452" s="149"/>
      <c r="AB452" s="149"/>
      <c r="AC452" s="149"/>
      <c r="AD452" s="149"/>
      <c r="AE452" s="149"/>
      <c r="AF452" s="149"/>
      <c r="AG452" s="149" t="s">
        <v>187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ht="22.5" outlineLevel="1" x14ac:dyDescent="0.2">
      <c r="A453" s="173">
        <v>188</v>
      </c>
      <c r="B453" s="174" t="s">
        <v>773</v>
      </c>
      <c r="C453" s="186" t="s">
        <v>774</v>
      </c>
      <c r="D453" s="175" t="s">
        <v>282</v>
      </c>
      <c r="E453" s="176">
        <v>3</v>
      </c>
      <c r="F453" s="177"/>
      <c r="G453" s="178">
        <f>ROUND(E453*F453,2)</f>
        <v>0</v>
      </c>
      <c r="H453" s="161"/>
      <c r="I453" s="160">
        <f>ROUND(E453*H453,2)</f>
        <v>0</v>
      </c>
      <c r="J453" s="161"/>
      <c r="K453" s="160">
        <f>ROUND(E453*J453,2)</f>
        <v>0</v>
      </c>
      <c r="L453" s="160">
        <v>21</v>
      </c>
      <c r="M453" s="160">
        <f>G453*(1+L453/100)</f>
        <v>0</v>
      </c>
      <c r="N453" s="159">
        <v>0</v>
      </c>
      <c r="O453" s="159">
        <f>ROUND(E453*N453,2)</f>
        <v>0</v>
      </c>
      <c r="P453" s="159">
        <v>0</v>
      </c>
      <c r="Q453" s="159">
        <f>ROUND(E453*P453,2)</f>
        <v>0</v>
      </c>
      <c r="R453" s="160"/>
      <c r="S453" s="160" t="s">
        <v>629</v>
      </c>
      <c r="T453" s="160" t="s">
        <v>205</v>
      </c>
      <c r="U453" s="160">
        <v>0</v>
      </c>
      <c r="V453" s="160">
        <f>ROUND(E453*U453,2)</f>
        <v>0</v>
      </c>
      <c r="W453" s="160"/>
      <c r="X453" s="160" t="s">
        <v>184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185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187" t="s">
        <v>775</v>
      </c>
      <c r="D454" s="162"/>
      <c r="E454" s="163">
        <v>3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49"/>
      <c r="Z454" s="149"/>
      <c r="AA454" s="149"/>
      <c r="AB454" s="149"/>
      <c r="AC454" s="149"/>
      <c r="AD454" s="149"/>
      <c r="AE454" s="149"/>
      <c r="AF454" s="149"/>
      <c r="AG454" s="149" t="s">
        <v>187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ht="22.5" outlineLevel="1" x14ac:dyDescent="0.2">
      <c r="A455" s="173">
        <v>189</v>
      </c>
      <c r="B455" s="174" t="s">
        <v>776</v>
      </c>
      <c r="C455" s="186" t="s">
        <v>777</v>
      </c>
      <c r="D455" s="175" t="s">
        <v>282</v>
      </c>
      <c r="E455" s="176">
        <v>9</v>
      </c>
      <c r="F455" s="177"/>
      <c r="G455" s="178">
        <f>ROUND(E455*F455,2)</f>
        <v>0</v>
      </c>
      <c r="H455" s="161"/>
      <c r="I455" s="160">
        <f>ROUND(E455*H455,2)</f>
        <v>0</v>
      </c>
      <c r="J455" s="161"/>
      <c r="K455" s="160">
        <f>ROUND(E455*J455,2)</f>
        <v>0</v>
      </c>
      <c r="L455" s="160">
        <v>21</v>
      </c>
      <c r="M455" s="160">
        <f>G455*(1+L455/100)</f>
        <v>0</v>
      </c>
      <c r="N455" s="159">
        <v>0</v>
      </c>
      <c r="O455" s="159">
        <f>ROUND(E455*N455,2)</f>
        <v>0</v>
      </c>
      <c r="P455" s="159">
        <v>0</v>
      </c>
      <c r="Q455" s="159">
        <f>ROUND(E455*P455,2)</f>
        <v>0</v>
      </c>
      <c r="R455" s="160"/>
      <c r="S455" s="160" t="s">
        <v>629</v>
      </c>
      <c r="T455" s="160" t="s">
        <v>205</v>
      </c>
      <c r="U455" s="160">
        <v>0</v>
      </c>
      <c r="V455" s="160">
        <f>ROUND(E455*U455,2)</f>
        <v>0</v>
      </c>
      <c r="W455" s="160"/>
      <c r="X455" s="160" t="s">
        <v>184</v>
      </c>
      <c r="Y455" s="149"/>
      <c r="Z455" s="149"/>
      <c r="AA455" s="149"/>
      <c r="AB455" s="149"/>
      <c r="AC455" s="149"/>
      <c r="AD455" s="149"/>
      <c r="AE455" s="149"/>
      <c r="AF455" s="149"/>
      <c r="AG455" s="149" t="s">
        <v>185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87" t="s">
        <v>778</v>
      </c>
      <c r="D456" s="162"/>
      <c r="E456" s="163">
        <v>9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49"/>
      <c r="Z456" s="149"/>
      <c r="AA456" s="149"/>
      <c r="AB456" s="149"/>
      <c r="AC456" s="149"/>
      <c r="AD456" s="149"/>
      <c r="AE456" s="149"/>
      <c r="AF456" s="149"/>
      <c r="AG456" s="149" t="s">
        <v>187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ht="22.5" outlineLevel="1" x14ac:dyDescent="0.2">
      <c r="A457" s="173">
        <v>190</v>
      </c>
      <c r="B457" s="174" t="s">
        <v>779</v>
      </c>
      <c r="C457" s="186" t="s">
        <v>780</v>
      </c>
      <c r="D457" s="175" t="s">
        <v>282</v>
      </c>
      <c r="E457" s="176">
        <v>1</v>
      </c>
      <c r="F457" s="177"/>
      <c r="G457" s="178">
        <f>ROUND(E457*F457,2)</f>
        <v>0</v>
      </c>
      <c r="H457" s="161"/>
      <c r="I457" s="160">
        <f>ROUND(E457*H457,2)</f>
        <v>0</v>
      </c>
      <c r="J457" s="161"/>
      <c r="K457" s="160">
        <f>ROUND(E457*J457,2)</f>
        <v>0</v>
      </c>
      <c r="L457" s="160">
        <v>21</v>
      </c>
      <c r="M457" s="160">
        <f>G457*(1+L457/100)</f>
        <v>0</v>
      </c>
      <c r="N457" s="159">
        <v>0</v>
      </c>
      <c r="O457" s="159">
        <f>ROUND(E457*N457,2)</f>
        <v>0</v>
      </c>
      <c r="P457" s="159">
        <v>0</v>
      </c>
      <c r="Q457" s="159">
        <f>ROUND(E457*P457,2)</f>
        <v>0</v>
      </c>
      <c r="R457" s="160"/>
      <c r="S457" s="160" t="s">
        <v>629</v>
      </c>
      <c r="T457" s="160" t="s">
        <v>205</v>
      </c>
      <c r="U457" s="160">
        <v>0</v>
      </c>
      <c r="V457" s="160">
        <f>ROUND(E457*U457,2)</f>
        <v>0</v>
      </c>
      <c r="W457" s="160"/>
      <c r="X457" s="160" t="s">
        <v>184</v>
      </c>
      <c r="Y457" s="149"/>
      <c r="Z457" s="149"/>
      <c r="AA457" s="149"/>
      <c r="AB457" s="149"/>
      <c r="AC457" s="149"/>
      <c r="AD457" s="149"/>
      <c r="AE457" s="149"/>
      <c r="AF457" s="149"/>
      <c r="AG457" s="149" t="s">
        <v>185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87" t="s">
        <v>781</v>
      </c>
      <c r="D458" s="162"/>
      <c r="E458" s="163">
        <v>1</v>
      </c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49"/>
      <c r="Z458" s="149"/>
      <c r="AA458" s="149"/>
      <c r="AB458" s="149"/>
      <c r="AC458" s="149"/>
      <c r="AD458" s="149"/>
      <c r="AE458" s="149"/>
      <c r="AF458" s="149"/>
      <c r="AG458" s="149" t="s">
        <v>187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ht="22.5" outlineLevel="1" x14ac:dyDescent="0.2">
      <c r="A459" s="173">
        <v>191</v>
      </c>
      <c r="B459" s="174" t="s">
        <v>782</v>
      </c>
      <c r="C459" s="186" t="s">
        <v>783</v>
      </c>
      <c r="D459" s="175" t="s">
        <v>282</v>
      </c>
      <c r="E459" s="176">
        <v>6</v>
      </c>
      <c r="F459" s="177"/>
      <c r="G459" s="178">
        <f>ROUND(E459*F459,2)</f>
        <v>0</v>
      </c>
      <c r="H459" s="161"/>
      <c r="I459" s="160">
        <f>ROUND(E459*H459,2)</f>
        <v>0</v>
      </c>
      <c r="J459" s="161"/>
      <c r="K459" s="160">
        <f>ROUND(E459*J459,2)</f>
        <v>0</v>
      </c>
      <c r="L459" s="160">
        <v>21</v>
      </c>
      <c r="M459" s="160">
        <f>G459*(1+L459/100)</f>
        <v>0</v>
      </c>
      <c r="N459" s="159">
        <v>0</v>
      </c>
      <c r="O459" s="159">
        <f>ROUND(E459*N459,2)</f>
        <v>0</v>
      </c>
      <c r="P459" s="159">
        <v>0</v>
      </c>
      <c r="Q459" s="159">
        <f>ROUND(E459*P459,2)</f>
        <v>0</v>
      </c>
      <c r="R459" s="160"/>
      <c r="S459" s="160" t="s">
        <v>629</v>
      </c>
      <c r="T459" s="160" t="s">
        <v>205</v>
      </c>
      <c r="U459" s="160">
        <v>0</v>
      </c>
      <c r="V459" s="160">
        <f>ROUND(E459*U459,2)</f>
        <v>0</v>
      </c>
      <c r="W459" s="160"/>
      <c r="X459" s="160" t="s">
        <v>184</v>
      </c>
      <c r="Y459" s="149"/>
      <c r="Z459" s="149"/>
      <c r="AA459" s="149"/>
      <c r="AB459" s="149"/>
      <c r="AC459" s="149"/>
      <c r="AD459" s="149"/>
      <c r="AE459" s="149"/>
      <c r="AF459" s="149"/>
      <c r="AG459" s="149" t="s">
        <v>185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87" t="s">
        <v>784</v>
      </c>
      <c r="D460" s="162"/>
      <c r="E460" s="163">
        <v>6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49"/>
      <c r="Z460" s="149"/>
      <c r="AA460" s="149"/>
      <c r="AB460" s="149"/>
      <c r="AC460" s="149"/>
      <c r="AD460" s="149"/>
      <c r="AE460" s="149"/>
      <c r="AF460" s="149"/>
      <c r="AG460" s="149" t="s">
        <v>187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ht="22.5" outlineLevel="1" x14ac:dyDescent="0.2">
      <c r="A461" s="173">
        <v>192</v>
      </c>
      <c r="B461" s="174" t="s">
        <v>785</v>
      </c>
      <c r="C461" s="186" t="s">
        <v>786</v>
      </c>
      <c r="D461" s="175" t="s">
        <v>282</v>
      </c>
      <c r="E461" s="176">
        <v>2</v>
      </c>
      <c r="F461" s="177"/>
      <c r="G461" s="178">
        <f>ROUND(E461*F461,2)</f>
        <v>0</v>
      </c>
      <c r="H461" s="161"/>
      <c r="I461" s="160">
        <f>ROUND(E461*H461,2)</f>
        <v>0</v>
      </c>
      <c r="J461" s="161"/>
      <c r="K461" s="160">
        <f>ROUND(E461*J461,2)</f>
        <v>0</v>
      </c>
      <c r="L461" s="160">
        <v>21</v>
      </c>
      <c r="M461" s="160">
        <f>G461*(1+L461/100)</f>
        <v>0</v>
      </c>
      <c r="N461" s="159">
        <v>0</v>
      </c>
      <c r="O461" s="159">
        <f>ROUND(E461*N461,2)</f>
        <v>0</v>
      </c>
      <c r="P461" s="159">
        <v>0</v>
      </c>
      <c r="Q461" s="159">
        <f>ROUND(E461*P461,2)</f>
        <v>0</v>
      </c>
      <c r="R461" s="160"/>
      <c r="S461" s="160" t="s">
        <v>629</v>
      </c>
      <c r="T461" s="160" t="s">
        <v>205</v>
      </c>
      <c r="U461" s="160">
        <v>0</v>
      </c>
      <c r="V461" s="160">
        <f>ROUND(E461*U461,2)</f>
        <v>0</v>
      </c>
      <c r="W461" s="160"/>
      <c r="X461" s="160" t="s">
        <v>184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185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87" t="s">
        <v>787</v>
      </c>
      <c r="D462" s="162"/>
      <c r="E462" s="163">
        <v>2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49"/>
      <c r="Z462" s="149"/>
      <c r="AA462" s="149"/>
      <c r="AB462" s="149"/>
      <c r="AC462" s="149"/>
      <c r="AD462" s="149"/>
      <c r="AE462" s="149"/>
      <c r="AF462" s="149"/>
      <c r="AG462" s="149" t="s">
        <v>187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79">
        <v>193</v>
      </c>
      <c r="B463" s="180" t="s">
        <v>788</v>
      </c>
      <c r="C463" s="188" t="s">
        <v>789</v>
      </c>
      <c r="D463" s="181" t="s">
        <v>282</v>
      </c>
      <c r="E463" s="182">
        <v>9</v>
      </c>
      <c r="F463" s="183"/>
      <c r="G463" s="184">
        <f>ROUND(E463*F463,2)</f>
        <v>0</v>
      </c>
      <c r="H463" s="161"/>
      <c r="I463" s="160">
        <f>ROUND(E463*H463,2)</f>
        <v>0</v>
      </c>
      <c r="J463" s="161"/>
      <c r="K463" s="160">
        <f>ROUND(E463*J463,2)</f>
        <v>0</v>
      </c>
      <c r="L463" s="160">
        <v>21</v>
      </c>
      <c r="M463" s="160">
        <f>G463*(1+L463/100)</f>
        <v>0</v>
      </c>
      <c r="N463" s="159">
        <v>7.5000000000000002E-4</v>
      </c>
      <c r="O463" s="159">
        <f>ROUND(E463*N463,2)</f>
        <v>0.01</v>
      </c>
      <c r="P463" s="159">
        <v>0</v>
      </c>
      <c r="Q463" s="159">
        <f>ROUND(E463*P463,2)</f>
        <v>0</v>
      </c>
      <c r="R463" s="160" t="s">
        <v>256</v>
      </c>
      <c r="S463" s="160" t="s">
        <v>183</v>
      </c>
      <c r="T463" s="160" t="s">
        <v>183</v>
      </c>
      <c r="U463" s="160">
        <v>0</v>
      </c>
      <c r="V463" s="160">
        <f>ROUND(E463*U463,2)</f>
        <v>0</v>
      </c>
      <c r="W463" s="160"/>
      <c r="X463" s="160" t="s">
        <v>257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258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73">
        <v>194</v>
      </c>
      <c r="B464" s="174" t="s">
        <v>790</v>
      </c>
      <c r="C464" s="186" t="s">
        <v>791</v>
      </c>
      <c r="D464" s="175" t="s">
        <v>282</v>
      </c>
      <c r="E464" s="176">
        <v>2</v>
      </c>
      <c r="F464" s="177"/>
      <c r="G464" s="178">
        <f>ROUND(E464*F464,2)</f>
        <v>0</v>
      </c>
      <c r="H464" s="161"/>
      <c r="I464" s="160">
        <f>ROUND(E464*H464,2)</f>
        <v>0</v>
      </c>
      <c r="J464" s="161"/>
      <c r="K464" s="160">
        <f>ROUND(E464*J464,2)</f>
        <v>0</v>
      </c>
      <c r="L464" s="160">
        <v>21</v>
      </c>
      <c r="M464" s="160">
        <f>G464*(1+L464/100)</f>
        <v>0</v>
      </c>
      <c r="N464" s="159">
        <v>2.9999999999999997E-4</v>
      </c>
      <c r="O464" s="159">
        <f>ROUND(E464*N464,2)</f>
        <v>0</v>
      </c>
      <c r="P464" s="159">
        <v>0</v>
      </c>
      <c r="Q464" s="159">
        <f>ROUND(E464*P464,2)</f>
        <v>0</v>
      </c>
      <c r="R464" s="160" t="s">
        <v>256</v>
      </c>
      <c r="S464" s="160" t="s">
        <v>183</v>
      </c>
      <c r="T464" s="160" t="s">
        <v>183</v>
      </c>
      <c r="U464" s="160">
        <v>0</v>
      </c>
      <c r="V464" s="160">
        <f>ROUND(E464*U464,2)</f>
        <v>0</v>
      </c>
      <c r="W464" s="160"/>
      <c r="X464" s="160" t="s">
        <v>257</v>
      </c>
      <c r="Y464" s="149"/>
      <c r="Z464" s="149"/>
      <c r="AA464" s="149"/>
      <c r="AB464" s="149"/>
      <c r="AC464" s="149"/>
      <c r="AD464" s="149"/>
      <c r="AE464" s="149"/>
      <c r="AF464" s="149"/>
      <c r="AG464" s="149" t="s">
        <v>258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187" t="s">
        <v>76</v>
      </c>
      <c r="D465" s="162"/>
      <c r="E465" s="163">
        <v>2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49"/>
      <c r="Z465" s="149"/>
      <c r="AA465" s="149"/>
      <c r="AB465" s="149"/>
      <c r="AC465" s="149"/>
      <c r="AD465" s="149"/>
      <c r="AE465" s="149"/>
      <c r="AF465" s="149"/>
      <c r="AG465" s="149" t="s">
        <v>187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73">
        <v>195</v>
      </c>
      <c r="B466" s="174" t="s">
        <v>792</v>
      </c>
      <c r="C466" s="186" t="s">
        <v>793</v>
      </c>
      <c r="D466" s="175" t="s">
        <v>282</v>
      </c>
      <c r="E466" s="176">
        <v>1</v>
      </c>
      <c r="F466" s="177"/>
      <c r="G466" s="178">
        <f>ROUND(E466*F466,2)</f>
        <v>0</v>
      </c>
      <c r="H466" s="161"/>
      <c r="I466" s="160">
        <f>ROUND(E466*H466,2)</f>
        <v>0</v>
      </c>
      <c r="J466" s="161"/>
      <c r="K466" s="160">
        <f>ROUND(E466*J466,2)</f>
        <v>0</v>
      </c>
      <c r="L466" s="160">
        <v>21</v>
      </c>
      <c r="M466" s="160">
        <f>G466*(1+L466/100)</f>
        <v>0</v>
      </c>
      <c r="N466" s="159">
        <v>2.9999999999999997E-4</v>
      </c>
      <c r="O466" s="159">
        <f>ROUND(E466*N466,2)</f>
        <v>0</v>
      </c>
      <c r="P466" s="159">
        <v>0</v>
      </c>
      <c r="Q466" s="159">
        <f>ROUND(E466*P466,2)</f>
        <v>0</v>
      </c>
      <c r="R466" s="160" t="s">
        <v>256</v>
      </c>
      <c r="S466" s="160" t="s">
        <v>183</v>
      </c>
      <c r="T466" s="160" t="s">
        <v>183</v>
      </c>
      <c r="U466" s="160">
        <v>0</v>
      </c>
      <c r="V466" s="160">
        <f>ROUND(E466*U466,2)</f>
        <v>0</v>
      </c>
      <c r="W466" s="160"/>
      <c r="X466" s="160" t="s">
        <v>257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258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87" t="s">
        <v>74</v>
      </c>
      <c r="D467" s="162"/>
      <c r="E467" s="163">
        <v>1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49"/>
      <c r="Z467" s="149"/>
      <c r="AA467" s="149"/>
      <c r="AB467" s="149"/>
      <c r="AC467" s="149"/>
      <c r="AD467" s="149"/>
      <c r="AE467" s="149"/>
      <c r="AF467" s="149"/>
      <c r="AG467" s="149" t="s">
        <v>187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ht="22.5" outlineLevel="1" x14ac:dyDescent="0.2">
      <c r="A468" s="173">
        <v>196</v>
      </c>
      <c r="B468" s="174" t="s">
        <v>794</v>
      </c>
      <c r="C468" s="186" t="s">
        <v>795</v>
      </c>
      <c r="D468" s="175" t="s">
        <v>282</v>
      </c>
      <c r="E468" s="176">
        <v>1</v>
      </c>
      <c r="F468" s="177"/>
      <c r="G468" s="178">
        <f>ROUND(E468*F468,2)</f>
        <v>0</v>
      </c>
      <c r="H468" s="161"/>
      <c r="I468" s="160">
        <f>ROUND(E468*H468,2)</f>
        <v>0</v>
      </c>
      <c r="J468" s="161"/>
      <c r="K468" s="160">
        <f>ROUND(E468*J468,2)</f>
        <v>0</v>
      </c>
      <c r="L468" s="160">
        <v>21</v>
      </c>
      <c r="M468" s="160">
        <f>G468*(1+L468/100)</f>
        <v>0</v>
      </c>
      <c r="N468" s="159">
        <v>9.5000000000000001E-2</v>
      </c>
      <c r="O468" s="159">
        <f>ROUND(E468*N468,2)</f>
        <v>0.1</v>
      </c>
      <c r="P468" s="159">
        <v>0</v>
      </c>
      <c r="Q468" s="159">
        <f>ROUND(E468*P468,2)</f>
        <v>0</v>
      </c>
      <c r="R468" s="160" t="s">
        <v>256</v>
      </c>
      <c r="S468" s="160" t="s">
        <v>183</v>
      </c>
      <c r="T468" s="160" t="s">
        <v>183</v>
      </c>
      <c r="U468" s="160">
        <v>0</v>
      </c>
      <c r="V468" s="160">
        <f>ROUND(E468*U468,2)</f>
        <v>0</v>
      </c>
      <c r="W468" s="160"/>
      <c r="X468" s="160" t="s">
        <v>257</v>
      </c>
      <c r="Y468" s="149"/>
      <c r="Z468" s="149"/>
      <c r="AA468" s="149"/>
      <c r="AB468" s="149"/>
      <c r="AC468" s="149"/>
      <c r="AD468" s="149"/>
      <c r="AE468" s="149"/>
      <c r="AF468" s="149"/>
      <c r="AG468" s="149" t="s">
        <v>258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87" t="s">
        <v>769</v>
      </c>
      <c r="D469" s="162"/>
      <c r="E469" s="163">
        <v>1</v>
      </c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49"/>
      <c r="Z469" s="149"/>
      <c r="AA469" s="149"/>
      <c r="AB469" s="149"/>
      <c r="AC469" s="149"/>
      <c r="AD469" s="149"/>
      <c r="AE469" s="149"/>
      <c r="AF469" s="149"/>
      <c r="AG469" s="149" t="s">
        <v>187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ht="22.5" outlineLevel="1" x14ac:dyDescent="0.2">
      <c r="A470" s="173">
        <v>197</v>
      </c>
      <c r="B470" s="174" t="s">
        <v>796</v>
      </c>
      <c r="C470" s="186" t="s">
        <v>797</v>
      </c>
      <c r="D470" s="175" t="s">
        <v>282</v>
      </c>
      <c r="E470" s="176">
        <v>9</v>
      </c>
      <c r="F470" s="177"/>
      <c r="G470" s="178">
        <f>ROUND(E470*F470,2)</f>
        <v>0</v>
      </c>
      <c r="H470" s="161"/>
      <c r="I470" s="160">
        <f>ROUND(E470*H470,2)</f>
        <v>0</v>
      </c>
      <c r="J470" s="161"/>
      <c r="K470" s="160">
        <f>ROUND(E470*J470,2)</f>
        <v>0</v>
      </c>
      <c r="L470" s="160">
        <v>21</v>
      </c>
      <c r="M470" s="160">
        <f>G470*(1+L470/100)</f>
        <v>0</v>
      </c>
      <c r="N470" s="159">
        <v>1.7000000000000001E-2</v>
      </c>
      <c r="O470" s="159">
        <f>ROUND(E470*N470,2)</f>
        <v>0.15</v>
      </c>
      <c r="P470" s="159">
        <v>0</v>
      </c>
      <c r="Q470" s="159">
        <f>ROUND(E470*P470,2)</f>
        <v>0</v>
      </c>
      <c r="R470" s="160" t="s">
        <v>256</v>
      </c>
      <c r="S470" s="160" t="s">
        <v>183</v>
      </c>
      <c r="T470" s="160" t="s">
        <v>183</v>
      </c>
      <c r="U470" s="160">
        <v>0</v>
      </c>
      <c r="V470" s="160">
        <f>ROUND(E470*U470,2)</f>
        <v>0</v>
      </c>
      <c r="W470" s="160"/>
      <c r="X470" s="160" t="s">
        <v>257</v>
      </c>
      <c r="Y470" s="149"/>
      <c r="Z470" s="149"/>
      <c r="AA470" s="149"/>
      <c r="AB470" s="149"/>
      <c r="AC470" s="149"/>
      <c r="AD470" s="149"/>
      <c r="AE470" s="149"/>
      <c r="AF470" s="149"/>
      <c r="AG470" s="149" t="s">
        <v>258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87" t="s">
        <v>798</v>
      </c>
      <c r="D471" s="162"/>
      <c r="E471" s="163">
        <v>9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49"/>
      <c r="Z471" s="149"/>
      <c r="AA471" s="149"/>
      <c r="AB471" s="149"/>
      <c r="AC471" s="149"/>
      <c r="AD471" s="149"/>
      <c r="AE471" s="149"/>
      <c r="AF471" s="149"/>
      <c r="AG471" s="149" t="s">
        <v>187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ht="22.5" outlineLevel="1" x14ac:dyDescent="0.2">
      <c r="A472" s="173">
        <v>198</v>
      </c>
      <c r="B472" s="174" t="s">
        <v>799</v>
      </c>
      <c r="C472" s="186" t="s">
        <v>800</v>
      </c>
      <c r="D472" s="175" t="s">
        <v>282</v>
      </c>
      <c r="E472" s="176">
        <v>9</v>
      </c>
      <c r="F472" s="177"/>
      <c r="G472" s="178">
        <f>ROUND(E472*F472,2)</f>
        <v>0</v>
      </c>
      <c r="H472" s="161"/>
      <c r="I472" s="160">
        <f>ROUND(E472*H472,2)</f>
        <v>0</v>
      </c>
      <c r="J472" s="161"/>
      <c r="K472" s="160">
        <f>ROUND(E472*J472,2)</f>
        <v>0</v>
      </c>
      <c r="L472" s="160">
        <v>21</v>
      </c>
      <c r="M472" s="160">
        <f>G472*(1+L472/100)</f>
        <v>0</v>
      </c>
      <c r="N472" s="159">
        <v>1.6E-2</v>
      </c>
      <c r="O472" s="159">
        <f>ROUND(E472*N472,2)</f>
        <v>0.14000000000000001</v>
      </c>
      <c r="P472" s="159">
        <v>0</v>
      </c>
      <c r="Q472" s="159">
        <f>ROUND(E472*P472,2)</f>
        <v>0</v>
      </c>
      <c r="R472" s="160" t="s">
        <v>256</v>
      </c>
      <c r="S472" s="160" t="s">
        <v>183</v>
      </c>
      <c r="T472" s="160" t="s">
        <v>183</v>
      </c>
      <c r="U472" s="160">
        <v>0</v>
      </c>
      <c r="V472" s="160">
        <f>ROUND(E472*U472,2)</f>
        <v>0</v>
      </c>
      <c r="W472" s="160"/>
      <c r="X472" s="160" t="s">
        <v>257</v>
      </c>
      <c r="Y472" s="149"/>
      <c r="Z472" s="149"/>
      <c r="AA472" s="149"/>
      <c r="AB472" s="149"/>
      <c r="AC472" s="149"/>
      <c r="AD472" s="149"/>
      <c r="AE472" s="149"/>
      <c r="AF472" s="149"/>
      <c r="AG472" s="149" t="s">
        <v>258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87" t="s">
        <v>798</v>
      </c>
      <c r="D473" s="162"/>
      <c r="E473" s="163">
        <v>9</v>
      </c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49"/>
      <c r="Z473" s="149"/>
      <c r="AA473" s="149"/>
      <c r="AB473" s="149"/>
      <c r="AC473" s="149"/>
      <c r="AD473" s="149"/>
      <c r="AE473" s="149"/>
      <c r="AF473" s="149"/>
      <c r="AG473" s="149" t="s">
        <v>187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73">
        <v>199</v>
      </c>
      <c r="B474" s="174" t="s">
        <v>801</v>
      </c>
      <c r="C474" s="186" t="s">
        <v>802</v>
      </c>
      <c r="D474" s="175" t="s">
        <v>282</v>
      </c>
      <c r="E474" s="176">
        <v>1</v>
      </c>
      <c r="F474" s="177"/>
      <c r="G474" s="178">
        <f>ROUND(E474*F474,2)</f>
        <v>0</v>
      </c>
      <c r="H474" s="161"/>
      <c r="I474" s="160">
        <f>ROUND(E474*H474,2)</f>
        <v>0</v>
      </c>
      <c r="J474" s="161"/>
      <c r="K474" s="160">
        <f>ROUND(E474*J474,2)</f>
        <v>0</v>
      </c>
      <c r="L474" s="160">
        <v>21</v>
      </c>
      <c r="M474" s="160">
        <f>G474*(1+L474/100)</f>
        <v>0</v>
      </c>
      <c r="N474" s="159">
        <v>3.5000000000000003E-2</v>
      </c>
      <c r="O474" s="159">
        <f>ROUND(E474*N474,2)</f>
        <v>0.04</v>
      </c>
      <c r="P474" s="159">
        <v>0</v>
      </c>
      <c r="Q474" s="159">
        <f>ROUND(E474*P474,2)</f>
        <v>0</v>
      </c>
      <c r="R474" s="160" t="s">
        <v>256</v>
      </c>
      <c r="S474" s="160" t="s">
        <v>183</v>
      </c>
      <c r="T474" s="160" t="s">
        <v>183</v>
      </c>
      <c r="U474" s="160">
        <v>0</v>
      </c>
      <c r="V474" s="160">
        <f>ROUND(E474*U474,2)</f>
        <v>0</v>
      </c>
      <c r="W474" s="160"/>
      <c r="X474" s="160" t="s">
        <v>257</v>
      </c>
      <c r="Y474" s="149"/>
      <c r="Z474" s="149"/>
      <c r="AA474" s="149"/>
      <c r="AB474" s="149"/>
      <c r="AC474" s="149"/>
      <c r="AD474" s="149"/>
      <c r="AE474" s="149"/>
      <c r="AF474" s="149"/>
      <c r="AG474" s="149" t="s">
        <v>258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87" t="s">
        <v>747</v>
      </c>
      <c r="D475" s="162"/>
      <c r="E475" s="163">
        <v>1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187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ht="22.5" outlineLevel="1" x14ac:dyDescent="0.2">
      <c r="A476" s="173">
        <v>200</v>
      </c>
      <c r="B476" s="174" t="s">
        <v>803</v>
      </c>
      <c r="C476" s="186" t="s">
        <v>804</v>
      </c>
      <c r="D476" s="175" t="s">
        <v>581</v>
      </c>
      <c r="E476" s="176">
        <v>1</v>
      </c>
      <c r="F476" s="177"/>
      <c r="G476" s="178">
        <f>ROUND(E476*F476,2)</f>
        <v>0</v>
      </c>
      <c r="H476" s="161"/>
      <c r="I476" s="160">
        <f>ROUND(E476*H476,2)</f>
        <v>0</v>
      </c>
      <c r="J476" s="161"/>
      <c r="K476" s="160">
        <f>ROUND(E476*J476,2)</f>
        <v>0</v>
      </c>
      <c r="L476" s="160">
        <v>21</v>
      </c>
      <c r="M476" s="160">
        <f>G476*(1+L476/100)</f>
        <v>0</v>
      </c>
      <c r="N476" s="159">
        <v>0</v>
      </c>
      <c r="O476" s="159">
        <f>ROUND(E476*N476,2)</f>
        <v>0</v>
      </c>
      <c r="P476" s="159">
        <v>0</v>
      </c>
      <c r="Q476" s="159">
        <f>ROUND(E476*P476,2)</f>
        <v>0</v>
      </c>
      <c r="R476" s="160"/>
      <c r="S476" s="160" t="s">
        <v>629</v>
      </c>
      <c r="T476" s="160" t="s">
        <v>205</v>
      </c>
      <c r="U476" s="160">
        <v>0</v>
      </c>
      <c r="V476" s="160">
        <f>ROUND(E476*U476,2)</f>
        <v>0</v>
      </c>
      <c r="W476" s="160"/>
      <c r="X476" s="160" t="s">
        <v>257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258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>
        <v>201</v>
      </c>
      <c r="B477" s="157" t="s">
        <v>805</v>
      </c>
      <c r="C477" s="193" t="s">
        <v>806</v>
      </c>
      <c r="D477" s="158" t="s">
        <v>0</v>
      </c>
      <c r="E477" s="192"/>
      <c r="F477" s="161"/>
      <c r="G477" s="160">
        <f>ROUND(E477*F477,2)</f>
        <v>0</v>
      </c>
      <c r="H477" s="161"/>
      <c r="I477" s="160">
        <f>ROUND(E477*H477,2)</f>
        <v>0</v>
      </c>
      <c r="J477" s="161"/>
      <c r="K477" s="160">
        <f>ROUND(E477*J477,2)</f>
        <v>0</v>
      </c>
      <c r="L477" s="160">
        <v>21</v>
      </c>
      <c r="M477" s="160">
        <f>G477*(1+L477/100)</f>
        <v>0</v>
      </c>
      <c r="N477" s="159">
        <v>0</v>
      </c>
      <c r="O477" s="159">
        <f>ROUND(E477*N477,2)</f>
        <v>0</v>
      </c>
      <c r="P477" s="159">
        <v>0</v>
      </c>
      <c r="Q477" s="159">
        <f>ROUND(E477*P477,2)</f>
        <v>0</v>
      </c>
      <c r="R477" s="160"/>
      <c r="S477" s="160" t="s">
        <v>183</v>
      </c>
      <c r="T477" s="160" t="s">
        <v>183</v>
      </c>
      <c r="U477" s="160">
        <v>0</v>
      </c>
      <c r="V477" s="160">
        <f>ROUND(E477*U477,2)</f>
        <v>0</v>
      </c>
      <c r="W477" s="160"/>
      <c r="X477" s="160" t="s">
        <v>458</v>
      </c>
      <c r="Y477" s="149"/>
      <c r="Z477" s="149"/>
      <c r="AA477" s="149"/>
      <c r="AB477" s="149"/>
      <c r="AC477" s="149"/>
      <c r="AD477" s="149"/>
      <c r="AE477" s="149"/>
      <c r="AF477" s="149"/>
      <c r="AG477" s="149" t="s">
        <v>459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x14ac:dyDescent="0.2">
      <c r="A478" s="166" t="s">
        <v>178</v>
      </c>
      <c r="B478" s="167" t="s">
        <v>128</v>
      </c>
      <c r="C478" s="185" t="s">
        <v>129</v>
      </c>
      <c r="D478" s="168"/>
      <c r="E478" s="169"/>
      <c r="F478" s="170"/>
      <c r="G478" s="171">
        <f>SUMIF(AG479:AG487,"&lt;&gt;NOR",G479:G487)</f>
        <v>0</v>
      </c>
      <c r="H478" s="165"/>
      <c r="I478" s="165">
        <f>SUM(I479:I487)</f>
        <v>0</v>
      </c>
      <c r="J478" s="165"/>
      <c r="K478" s="165">
        <f>SUM(K479:K487)</f>
        <v>0</v>
      </c>
      <c r="L478" s="165"/>
      <c r="M478" s="165">
        <f>SUM(M479:M487)</f>
        <v>0</v>
      </c>
      <c r="N478" s="164"/>
      <c r="O478" s="164">
        <f>SUM(O479:O487)</f>
        <v>0.83</v>
      </c>
      <c r="P478" s="164"/>
      <c r="Q478" s="164">
        <f>SUM(Q479:Q487)</f>
        <v>0</v>
      </c>
      <c r="R478" s="165"/>
      <c r="S478" s="165"/>
      <c r="T478" s="165"/>
      <c r="U478" s="165"/>
      <c r="V478" s="165">
        <f>SUM(V479:V487)</f>
        <v>126.68</v>
      </c>
      <c r="W478" s="165"/>
      <c r="X478" s="165"/>
      <c r="AG478" t="s">
        <v>179</v>
      </c>
    </row>
    <row r="479" spans="1:60" ht="22.5" outlineLevel="1" x14ac:dyDescent="0.2">
      <c r="A479" s="173">
        <v>202</v>
      </c>
      <c r="B479" s="174" t="s">
        <v>807</v>
      </c>
      <c r="C479" s="186" t="s">
        <v>808</v>
      </c>
      <c r="D479" s="175" t="s">
        <v>182</v>
      </c>
      <c r="E479" s="176">
        <v>87.42</v>
      </c>
      <c r="F479" s="177"/>
      <c r="G479" s="178">
        <f>ROUND(E479*F479,2)</f>
        <v>0</v>
      </c>
      <c r="H479" s="161"/>
      <c r="I479" s="160">
        <f>ROUND(E479*H479,2)</f>
        <v>0</v>
      </c>
      <c r="J479" s="161"/>
      <c r="K479" s="160">
        <f>ROUND(E479*J479,2)</f>
        <v>0</v>
      </c>
      <c r="L479" s="160">
        <v>21</v>
      </c>
      <c r="M479" s="160">
        <f>G479*(1+L479/100)</f>
        <v>0</v>
      </c>
      <c r="N479" s="159">
        <v>2.8800000000000002E-3</v>
      </c>
      <c r="O479" s="159">
        <f>ROUND(E479*N479,2)</f>
        <v>0.25</v>
      </c>
      <c r="P479" s="159">
        <v>0</v>
      </c>
      <c r="Q479" s="159">
        <f>ROUND(E479*P479,2)</f>
        <v>0</v>
      </c>
      <c r="R479" s="160"/>
      <c r="S479" s="160" t="s">
        <v>183</v>
      </c>
      <c r="T479" s="160" t="s">
        <v>183</v>
      </c>
      <c r="U479" s="160">
        <v>0.52</v>
      </c>
      <c r="V479" s="160">
        <f>ROUND(E479*U479,2)</f>
        <v>45.46</v>
      </c>
      <c r="W479" s="160"/>
      <c r="X479" s="160" t="s">
        <v>184</v>
      </c>
      <c r="Y479" s="149"/>
      <c r="Z479" s="149"/>
      <c r="AA479" s="149"/>
      <c r="AB479" s="149"/>
      <c r="AC479" s="149"/>
      <c r="AD479" s="149"/>
      <c r="AE479" s="149"/>
      <c r="AF479" s="149"/>
      <c r="AG479" s="149" t="s">
        <v>185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87" t="s">
        <v>809</v>
      </c>
      <c r="D480" s="162"/>
      <c r="E480" s="163">
        <v>87.42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49"/>
      <c r="Z480" s="149"/>
      <c r="AA480" s="149"/>
      <c r="AB480" s="149"/>
      <c r="AC480" s="149"/>
      <c r="AD480" s="149"/>
      <c r="AE480" s="149"/>
      <c r="AF480" s="149"/>
      <c r="AG480" s="149" t="s">
        <v>187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ht="22.5" outlineLevel="1" x14ac:dyDescent="0.2">
      <c r="A481" s="173">
        <v>203</v>
      </c>
      <c r="B481" s="174" t="s">
        <v>810</v>
      </c>
      <c r="C481" s="186" t="s">
        <v>811</v>
      </c>
      <c r="D481" s="175" t="s">
        <v>182</v>
      </c>
      <c r="E481" s="176">
        <v>87.42</v>
      </c>
      <c r="F481" s="177"/>
      <c r="G481" s="178">
        <f>ROUND(E481*F481,2)</f>
        <v>0</v>
      </c>
      <c r="H481" s="161"/>
      <c r="I481" s="160">
        <f>ROUND(E481*H481,2)</f>
        <v>0</v>
      </c>
      <c r="J481" s="161"/>
      <c r="K481" s="160">
        <f>ROUND(E481*J481,2)</f>
        <v>0</v>
      </c>
      <c r="L481" s="160">
        <v>21</v>
      </c>
      <c r="M481" s="160">
        <f>G481*(1+L481/100)</f>
        <v>0</v>
      </c>
      <c r="N481" s="159">
        <v>4.1000000000000003E-3</v>
      </c>
      <c r="O481" s="159">
        <f>ROUND(E481*N481,2)</f>
        <v>0.36</v>
      </c>
      <c r="P481" s="159">
        <v>0</v>
      </c>
      <c r="Q481" s="159">
        <f>ROUND(E481*P481,2)</f>
        <v>0</v>
      </c>
      <c r="R481" s="160"/>
      <c r="S481" s="160" t="s">
        <v>183</v>
      </c>
      <c r="T481" s="160" t="s">
        <v>183</v>
      </c>
      <c r="U481" s="160">
        <v>0.42</v>
      </c>
      <c r="V481" s="160">
        <f>ROUND(E481*U481,2)</f>
        <v>36.72</v>
      </c>
      <c r="W481" s="160"/>
      <c r="X481" s="160" t="s">
        <v>184</v>
      </c>
      <c r="Y481" s="149"/>
      <c r="Z481" s="149"/>
      <c r="AA481" s="149"/>
      <c r="AB481" s="149"/>
      <c r="AC481" s="149"/>
      <c r="AD481" s="149"/>
      <c r="AE481" s="149"/>
      <c r="AF481" s="149"/>
      <c r="AG481" s="149" t="s">
        <v>185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87" t="s">
        <v>812</v>
      </c>
      <c r="D482" s="162"/>
      <c r="E482" s="163">
        <v>87.42</v>
      </c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49"/>
      <c r="Z482" s="149"/>
      <c r="AA482" s="149"/>
      <c r="AB482" s="149"/>
      <c r="AC482" s="149"/>
      <c r="AD482" s="149"/>
      <c r="AE482" s="149"/>
      <c r="AF482" s="149"/>
      <c r="AG482" s="149" t="s">
        <v>187</v>
      </c>
      <c r="AH482" s="149">
        <v>5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73">
        <v>204</v>
      </c>
      <c r="B483" s="174" t="s">
        <v>813</v>
      </c>
      <c r="C483" s="186" t="s">
        <v>814</v>
      </c>
      <c r="D483" s="175" t="s">
        <v>815</v>
      </c>
      <c r="E483" s="176">
        <v>201.34399999999999</v>
      </c>
      <c r="F483" s="177"/>
      <c r="G483" s="178">
        <f>ROUND(E483*F483,2)</f>
        <v>0</v>
      </c>
      <c r="H483" s="161"/>
      <c r="I483" s="160">
        <f>ROUND(E483*H483,2)</f>
        <v>0</v>
      </c>
      <c r="J483" s="161"/>
      <c r="K483" s="160">
        <f>ROUND(E483*J483,2)</f>
        <v>0</v>
      </c>
      <c r="L483" s="160">
        <v>21</v>
      </c>
      <c r="M483" s="160">
        <f>G483*(1+L483/100)</f>
        <v>0</v>
      </c>
      <c r="N483" s="159">
        <v>6.0000000000000002E-5</v>
      </c>
      <c r="O483" s="159">
        <f>ROUND(E483*N483,2)</f>
        <v>0.01</v>
      </c>
      <c r="P483" s="159">
        <v>0</v>
      </c>
      <c r="Q483" s="159">
        <f>ROUND(E483*P483,2)</f>
        <v>0</v>
      </c>
      <c r="R483" s="160"/>
      <c r="S483" s="160" t="s">
        <v>183</v>
      </c>
      <c r="T483" s="160" t="s">
        <v>183</v>
      </c>
      <c r="U483" s="160">
        <v>0.221</v>
      </c>
      <c r="V483" s="160">
        <f>ROUND(E483*U483,2)</f>
        <v>44.5</v>
      </c>
      <c r="W483" s="160"/>
      <c r="X483" s="160" t="s">
        <v>184</v>
      </c>
      <c r="Y483" s="149"/>
      <c r="Z483" s="149"/>
      <c r="AA483" s="149"/>
      <c r="AB483" s="149"/>
      <c r="AC483" s="149"/>
      <c r="AD483" s="149"/>
      <c r="AE483" s="149"/>
      <c r="AF483" s="149"/>
      <c r="AG483" s="149" t="s">
        <v>185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87" t="s">
        <v>816</v>
      </c>
      <c r="D484" s="162"/>
      <c r="E484" s="163">
        <v>201.34399999999999</v>
      </c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49"/>
      <c r="Z484" s="149"/>
      <c r="AA484" s="149"/>
      <c r="AB484" s="149"/>
      <c r="AC484" s="149"/>
      <c r="AD484" s="149"/>
      <c r="AE484" s="149"/>
      <c r="AF484" s="149"/>
      <c r="AG484" s="149" t="s">
        <v>187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ht="22.5" outlineLevel="1" x14ac:dyDescent="0.2">
      <c r="A485" s="173">
        <v>205</v>
      </c>
      <c r="B485" s="174" t="s">
        <v>817</v>
      </c>
      <c r="C485" s="186" t="s">
        <v>818</v>
      </c>
      <c r="D485" s="175" t="s">
        <v>334</v>
      </c>
      <c r="E485" s="176">
        <v>17.600000000000001</v>
      </c>
      <c r="F485" s="177"/>
      <c r="G485" s="178">
        <f>ROUND(E485*F485,2)</f>
        <v>0</v>
      </c>
      <c r="H485" s="161"/>
      <c r="I485" s="160">
        <f>ROUND(E485*H485,2)</f>
        <v>0</v>
      </c>
      <c r="J485" s="161"/>
      <c r="K485" s="160">
        <f>ROUND(E485*J485,2)</f>
        <v>0</v>
      </c>
      <c r="L485" s="160">
        <v>21</v>
      </c>
      <c r="M485" s="160">
        <f>G485*(1+L485/100)</f>
        <v>0</v>
      </c>
      <c r="N485" s="159">
        <v>1.21E-2</v>
      </c>
      <c r="O485" s="159">
        <f>ROUND(E485*N485,2)</f>
        <v>0.21</v>
      </c>
      <c r="P485" s="159">
        <v>0</v>
      </c>
      <c r="Q485" s="159">
        <f>ROUND(E485*P485,2)</f>
        <v>0</v>
      </c>
      <c r="R485" s="160"/>
      <c r="S485" s="160" t="s">
        <v>629</v>
      </c>
      <c r="T485" s="160" t="s">
        <v>183</v>
      </c>
      <c r="U485" s="160">
        <v>0</v>
      </c>
      <c r="V485" s="160">
        <f>ROUND(E485*U485,2)</f>
        <v>0</v>
      </c>
      <c r="W485" s="160"/>
      <c r="X485" s="160" t="s">
        <v>257</v>
      </c>
      <c r="Y485" s="149"/>
      <c r="Z485" s="149"/>
      <c r="AA485" s="149"/>
      <c r="AB485" s="149"/>
      <c r="AC485" s="149"/>
      <c r="AD485" s="149"/>
      <c r="AE485" s="149"/>
      <c r="AF485" s="149"/>
      <c r="AG485" s="149" t="s">
        <v>258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87" t="s">
        <v>819</v>
      </c>
      <c r="D486" s="162"/>
      <c r="E486" s="163">
        <v>17.600000000000001</v>
      </c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49"/>
      <c r="Z486" s="149"/>
      <c r="AA486" s="149"/>
      <c r="AB486" s="149"/>
      <c r="AC486" s="149"/>
      <c r="AD486" s="149"/>
      <c r="AE486" s="149"/>
      <c r="AF486" s="149"/>
      <c r="AG486" s="149" t="s">
        <v>187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>
        <v>206</v>
      </c>
      <c r="B487" s="157" t="s">
        <v>820</v>
      </c>
      <c r="C487" s="193" t="s">
        <v>821</v>
      </c>
      <c r="D487" s="158" t="s">
        <v>0</v>
      </c>
      <c r="E487" s="192"/>
      <c r="F487" s="161"/>
      <c r="G487" s="160">
        <f>ROUND(E487*F487,2)</f>
        <v>0</v>
      </c>
      <c r="H487" s="161"/>
      <c r="I487" s="160">
        <f>ROUND(E487*H487,2)</f>
        <v>0</v>
      </c>
      <c r="J487" s="161"/>
      <c r="K487" s="160">
        <f>ROUND(E487*J487,2)</f>
        <v>0</v>
      </c>
      <c r="L487" s="160">
        <v>21</v>
      </c>
      <c r="M487" s="160">
        <f>G487*(1+L487/100)</f>
        <v>0</v>
      </c>
      <c r="N487" s="159">
        <v>0</v>
      </c>
      <c r="O487" s="159">
        <f>ROUND(E487*N487,2)</f>
        <v>0</v>
      </c>
      <c r="P487" s="159">
        <v>0</v>
      </c>
      <c r="Q487" s="159">
        <f>ROUND(E487*P487,2)</f>
        <v>0</v>
      </c>
      <c r="R487" s="160"/>
      <c r="S487" s="160" t="s">
        <v>183</v>
      </c>
      <c r="T487" s="160" t="s">
        <v>183</v>
      </c>
      <c r="U487" s="160">
        <v>0</v>
      </c>
      <c r="V487" s="160">
        <f>ROUND(E487*U487,2)</f>
        <v>0</v>
      </c>
      <c r="W487" s="160"/>
      <c r="X487" s="160" t="s">
        <v>458</v>
      </c>
      <c r="Y487" s="149"/>
      <c r="Z487" s="149"/>
      <c r="AA487" s="149"/>
      <c r="AB487" s="149"/>
      <c r="AC487" s="149"/>
      <c r="AD487" s="149"/>
      <c r="AE487" s="149"/>
      <c r="AF487" s="149"/>
      <c r="AG487" s="149" t="s">
        <v>459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x14ac:dyDescent="0.2">
      <c r="A488" s="166" t="s">
        <v>178</v>
      </c>
      <c r="B488" s="167" t="s">
        <v>130</v>
      </c>
      <c r="C488" s="185" t="s">
        <v>131</v>
      </c>
      <c r="D488" s="168"/>
      <c r="E488" s="169"/>
      <c r="F488" s="170"/>
      <c r="G488" s="171">
        <f>SUMIF(AG489:AG516,"&lt;&gt;NOR",G489:G516)</f>
        <v>0</v>
      </c>
      <c r="H488" s="165"/>
      <c r="I488" s="165">
        <f>SUM(I489:I516)</f>
        <v>0</v>
      </c>
      <c r="J488" s="165"/>
      <c r="K488" s="165">
        <f>SUM(K489:K516)</f>
        <v>0</v>
      </c>
      <c r="L488" s="165"/>
      <c r="M488" s="165">
        <f>SUM(M489:M516)</f>
        <v>0</v>
      </c>
      <c r="N488" s="164"/>
      <c r="O488" s="164">
        <f>SUM(O489:O516)</f>
        <v>5.72</v>
      </c>
      <c r="P488" s="164"/>
      <c r="Q488" s="164">
        <f>SUM(Q489:Q516)</f>
        <v>0</v>
      </c>
      <c r="R488" s="165"/>
      <c r="S488" s="165"/>
      <c r="T488" s="165"/>
      <c r="U488" s="165"/>
      <c r="V488" s="165">
        <f>SUM(V489:V516)</f>
        <v>225.62999999999997</v>
      </c>
      <c r="W488" s="165"/>
      <c r="X488" s="165"/>
      <c r="AG488" t="s">
        <v>179</v>
      </c>
    </row>
    <row r="489" spans="1:60" outlineLevel="1" x14ac:dyDescent="0.2">
      <c r="A489" s="173">
        <v>207</v>
      </c>
      <c r="B489" s="174" t="s">
        <v>822</v>
      </c>
      <c r="C489" s="186" t="s">
        <v>823</v>
      </c>
      <c r="D489" s="175" t="s">
        <v>182</v>
      </c>
      <c r="E489" s="176">
        <v>24.84</v>
      </c>
      <c r="F489" s="177"/>
      <c r="G489" s="178">
        <f>ROUND(E489*F489,2)</f>
        <v>0</v>
      </c>
      <c r="H489" s="161"/>
      <c r="I489" s="160">
        <f>ROUND(E489*H489,2)</f>
        <v>0</v>
      </c>
      <c r="J489" s="161"/>
      <c r="K489" s="160">
        <f>ROUND(E489*J489,2)</f>
        <v>0</v>
      </c>
      <c r="L489" s="160">
        <v>21</v>
      </c>
      <c r="M489" s="160">
        <f>G489*(1+L489/100)</f>
        <v>0</v>
      </c>
      <c r="N489" s="159">
        <v>0</v>
      </c>
      <c r="O489" s="159">
        <f>ROUND(E489*N489,2)</f>
        <v>0</v>
      </c>
      <c r="P489" s="159">
        <v>0</v>
      </c>
      <c r="Q489" s="159">
        <f>ROUND(E489*P489,2)</f>
        <v>0</v>
      </c>
      <c r="R489" s="160"/>
      <c r="S489" s="160" t="s">
        <v>183</v>
      </c>
      <c r="T489" s="160" t="s">
        <v>183</v>
      </c>
      <c r="U489" s="160">
        <v>0.80900000000000005</v>
      </c>
      <c r="V489" s="160">
        <f>ROUND(E489*U489,2)</f>
        <v>20.100000000000001</v>
      </c>
      <c r="W489" s="160"/>
      <c r="X489" s="160" t="s">
        <v>184</v>
      </c>
      <c r="Y489" s="149"/>
      <c r="Z489" s="149"/>
      <c r="AA489" s="149"/>
      <c r="AB489" s="149"/>
      <c r="AC489" s="149"/>
      <c r="AD489" s="149"/>
      <c r="AE489" s="149"/>
      <c r="AF489" s="149"/>
      <c r="AG489" s="149" t="s">
        <v>185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87" t="s">
        <v>824</v>
      </c>
      <c r="D490" s="162"/>
      <c r="E490" s="163">
        <v>24.84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49"/>
      <c r="Z490" s="149"/>
      <c r="AA490" s="149"/>
      <c r="AB490" s="149"/>
      <c r="AC490" s="149"/>
      <c r="AD490" s="149"/>
      <c r="AE490" s="149"/>
      <c r="AF490" s="149"/>
      <c r="AG490" s="149" t="s">
        <v>187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ht="33.75" outlineLevel="1" x14ac:dyDescent="0.2">
      <c r="A491" s="173">
        <v>208</v>
      </c>
      <c r="B491" s="174" t="s">
        <v>825</v>
      </c>
      <c r="C491" s="186" t="s">
        <v>826</v>
      </c>
      <c r="D491" s="175" t="s">
        <v>334</v>
      </c>
      <c r="E491" s="176">
        <v>180</v>
      </c>
      <c r="F491" s="177"/>
      <c r="G491" s="178">
        <f>ROUND(E491*F491,2)</f>
        <v>0</v>
      </c>
      <c r="H491" s="161"/>
      <c r="I491" s="160">
        <f>ROUND(E491*H491,2)</f>
        <v>0</v>
      </c>
      <c r="J491" s="161"/>
      <c r="K491" s="160">
        <f>ROUND(E491*J491,2)</f>
        <v>0</v>
      </c>
      <c r="L491" s="160">
        <v>21</v>
      </c>
      <c r="M491" s="160">
        <f>G491*(1+L491/100)</f>
        <v>0</v>
      </c>
      <c r="N491" s="159">
        <v>3.2000000000000003E-4</v>
      </c>
      <c r="O491" s="159">
        <f>ROUND(E491*N491,2)</f>
        <v>0.06</v>
      </c>
      <c r="P491" s="159">
        <v>0</v>
      </c>
      <c r="Q491" s="159">
        <f>ROUND(E491*P491,2)</f>
        <v>0</v>
      </c>
      <c r="R491" s="160"/>
      <c r="S491" s="160" t="s">
        <v>183</v>
      </c>
      <c r="T491" s="160" t="s">
        <v>183</v>
      </c>
      <c r="U491" s="160">
        <v>0.23599999999999999</v>
      </c>
      <c r="V491" s="160">
        <f>ROUND(E491*U491,2)</f>
        <v>42.48</v>
      </c>
      <c r="W491" s="160"/>
      <c r="X491" s="160" t="s">
        <v>184</v>
      </c>
      <c r="Y491" s="149"/>
      <c r="Z491" s="149"/>
      <c r="AA491" s="149"/>
      <c r="AB491" s="149"/>
      <c r="AC491" s="149"/>
      <c r="AD491" s="149"/>
      <c r="AE491" s="149"/>
      <c r="AF491" s="149"/>
      <c r="AG491" s="149" t="s">
        <v>185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87" t="s">
        <v>501</v>
      </c>
      <c r="D492" s="162"/>
      <c r="E492" s="163">
        <v>28.2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49"/>
      <c r="Z492" s="149"/>
      <c r="AA492" s="149"/>
      <c r="AB492" s="149"/>
      <c r="AC492" s="149"/>
      <c r="AD492" s="149"/>
      <c r="AE492" s="149"/>
      <c r="AF492" s="149"/>
      <c r="AG492" s="149" t="s">
        <v>187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87" t="s">
        <v>827</v>
      </c>
      <c r="D493" s="162"/>
      <c r="E493" s="163">
        <v>-5.3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49"/>
      <c r="Z493" s="149"/>
      <c r="AA493" s="149"/>
      <c r="AB493" s="149"/>
      <c r="AC493" s="149"/>
      <c r="AD493" s="149"/>
      <c r="AE493" s="149"/>
      <c r="AF493" s="149"/>
      <c r="AG493" s="149" t="s">
        <v>187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87" t="s">
        <v>502</v>
      </c>
      <c r="D494" s="162"/>
      <c r="E494" s="163">
        <v>57.1</v>
      </c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49"/>
      <c r="Z494" s="149"/>
      <c r="AA494" s="149"/>
      <c r="AB494" s="149"/>
      <c r="AC494" s="149"/>
      <c r="AD494" s="149"/>
      <c r="AE494" s="149"/>
      <c r="AF494" s="149"/>
      <c r="AG494" s="149" t="s">
        <v>187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87" t="s">
        <v>828</v>
      </c>
      <c r="D495" s="162"/>
      <c r="E495" s="163">
        <v>-5.8</v>
      </c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49"/>
      <c r="Z495" s="149"/>
      <c r="AA495" s="149"/>
      <c r="AB495" s="149"/>
      <c r="AC495" s="149"/>
      <c r="AD495" s="149"/>
      <c r="AE495" s="149"/>
      <c r="AF495" s="149"/>
      <c r="AG495" s="149" t="s">
        <v>187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87" t="s">
        <v>503</v>
      </c>
      <c r="D496" s="162"/>
      <c r="E496" s="163">
        <v>41.8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49"/>
      <c r="Z496" s="149"/>
      <c r="AA496" s="149"/>
      <c r="AB496" s="149"/>
      <c r="AC496" s="149"/>
      <c r="AD496" s="149"/>
      <c r="AE496" s="149"/>
      <c r="AF496" s="149"/>
      <c r="AG496" s="149" t="s">
        <v>187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87" t="s">
        <v>829</v>
      </c>
      <c r="D497" s="162"/>
      <c r="E497" s="163">
        <v>-2.7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49"/>
      <c r="Z497" s="149"/>
      <c r="AA497" s="149"/>
      <c r="AB497" s="149"/>
      <c r="AC497" s="149"/>
      <c r="AD497" s="149"/>
      <c r="AE497" s="149"/>
      <c r="AF497" s="149"/>
      <c r="AG497" s="149" t="s">
        <v>187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ht="22.5" outlineLevel="1" x14ac:dyDescent="0.2">
      <c r="A498" s="156"/>
      <c r="B498" s="157"/>
      <c r="C498" s="187" t="s">
        <v>504</v>
      </c>
      <c r="D498" s="162"/>
      <c r="E498" s="163">
        <v>78.7</v>
      </c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49"/>
      <c r="Z498" s="149"/>
      <c r="AA498" s="149"/>
      <c r="AB498" s="149"/>
      <c r="AC498" s="149"/>
      <c r="AD498" s="149"/>
      <c r="AE498" s="149"/>
      <c r="AF498" s="149"/>
      <c r="AG498" s="149" t="s">
        <v>187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187" t="s">
        <v>830</v>
      </c>
      <c r="D499" s="162"/>
      <c r="E499" s="163">
        <v>-12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49"/>
      <c r="Z499" s="149"/>
      <c r="AA499" s="149"/>
      <c r="AB499" s="149"/>
      <c r="AC499" s="149"/>
      <c r="AD499" s="149"/>
      <c r="AE499" s="149"/>
      <c r="AF499" s="149"/>
      <c r="AG499" s="149" t="s">
        <v>187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73">
        <v>209</v>
      </c>
      <c r="B500" s="174" t="s">
        <v>831</v>
      </c>
      <c r="C500" s="186" t="s">
        <v>832</v>
      </c>
      <c r="D500" s="175" t="s">
        <v>334</v>
      </c>
      <c r="E500" s="176">
        <v>180</v>
      </c>
      <c r="F500" s="177"/>
      <c r="G500" s="178">
        <f>ROUND(E500*F500,2)</f>
        <v>0</v>
      </c>
      <c r="H500" s="161"/>
      <c r="I500" s="160">
        <f>ROUND(E500*H500,2)</f>
        <v>0</v>
      </c>
      <c r="J500" s="161"/>
      <c r="K500" s="160">
        <f>ROUND(E500*J500,2)</f>
        <v>0</v>
      </c>
      <c r="L500" s="160">
        <v>21</v>
      </c>
      <c r="M500" s="160">
        <f>G500*(1+L500/100)</f>
        <v>0</v>
      </c>
      <c r="N500" s="159">
        <v>0</v>
      </c>
      <c r="O500" s="159">
        <f>ROUND(E500*N500,2)</f>
        <v>0</v>
      </c>
      <c r="P500" s="159">
        <v>0</v>
      </c>
      <c r="Q500" s="159">
        <f>ROUND(E500*P500,2)</f>
        <v>0</v>
      </c>
      <c r="R500" s="160"/>
      <c r="S500" s="160" t="s">
        <v>183</v>
      </c>
      <c r="T500" s="160" t="s">
        <v>183</v>
      </c>
      <c r="U500" s="160">
        <v>0.154</v>
      </c>
      <c r="V500" s="160">
        <f>ROUND(E500*U500,2)</f>
        <v>27.72</v>
      </c>
      <c r="W500" s="160"/>
      <c r="X500" s="160" t="s">
        <v>184</v>
      </c>
      <c r="Y500" s="149"/>
      <c r="Z500" s="149"/>
      <c r="AA500" s="149"/>
      <c r="AB500" s="149"/>
      <c r="AC500" s="149"/>
      <c r="AD500" s="149"/>
      <c r="AE500" s="149"/>
      <c r="AF500" s="149"/>
      <c r="AG500" s="149" t="s">
        <v>185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87" t="s">
        <v>833</v>
      </c>
      <c r="D501" s="162"/>
      <c r="E501" s="163">
        <v>180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49"/>
      <c r="Z501" s="149"/>
      <c r="AA501" s="149"/>
      <c r="AB501" s="149"/>
      <c r="AC501" s="149"/>
      <c r="AD501" s="149"/>
      <c r="AE501" s="149"/>
      <c r="AF501" s="149"/>
      <c r="AG501" s="149" t="s">
        <v>187</v>
      </c>
      <c r="AH501" s="149">
        <v>5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ht="22.5" outlineLevel="1" x14ac:dyDescent="0.2">
      <c r="A502" s="173">
        <v>210</v>
      </c>
      <c r="B502" s="174" t="s">
        <v>834</v>
      </c>
      <c r="C502" s="186" t="s">
        <v>835</v>
      </c>
      <c r="D502" s="175" t="s">
        <v>182</v>
      </c>
      <c r="E502" s="176">
        <v>134.16999999999999</v>
      </c>
      <c r="F502" s="177"/>
      <c r="G502" s="178">
        <f>ROUND(E502*F502,2)</f>
        <v>0</v>
      </c>
      <c r="H502" s="161"/>
      <c r="I502" s="160">
        <f>ROUND(E502*H502,2)</f>
        <v>0</v>
      </c>
      <c r="J502" s="161"/>
      <c r="K502" s="160">
        <f>ROUND(E502*J502,2)</f>
        <v>0</v>
      </c>
      <c r="L502" s="160">
        <v>21</v>
      </c>
      <c r="M502" s="160">
        <f>G502*(1+L502/100)</f>
        <v>0</v>
      </c>
      <c r="N502" s="159">
        <v>5.0400000000000002E-3</v>
      </c>
      <c r="O502" s="159">
        <f>ROUND(E502*N502,2)</f>
        <v>0.68</v>
      </c>
      <c r="P502" s="159">
        <v>0</v>
      </c>
      <c r="Q502" s="159">
        <f>ROUND(E502*P502,2)</f>
        <v>0</v>
      </c>
      <c r="R502" s="160"/>
      <c r="S502" s="160" t="s">
        <v>836</v>
      </c>
      <c r="T502" s="160" t="s">
        <v>836</v>
      </c>
      <c r="U502" s="160">
        <v>0.97799999999999998</v>
      </c>
      <c r="V502" s="160">
        <f>ROUND(E502*U502,2)</f>
        <v>131.22</v>
      </c>
      <c r="W502" s="160"/>
      <c r="X502" s="160" t="s">
        <v>184</v>
      </c>
      <c r="Y502" s="149"/>
      <c r="Z502" s="149"/>
      <c r="AA502" s="149"/>
      <c r="AB502" s="149"/>
      <c r="AC502" s="149"/>
      <c r="AD502" s="149"/>
      <c r="AE502" s="149"/>
      <c r="AF502" s="149"/>
      <c r="AG502" s="149" t="s">
        <v>185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22.5" outlineLevel="1" x14ac:dyDescent="0.2">
      <c r="A503" s="156"/>
      <c r="B503" s="157"/>
      <c r="C503" s="187" t="s">
        <v>495</v>
      </c>
      <c r="D503" s="162"/>
      <c r="E503" s="163">
        <v>123.27</v>
      </c>
      <c r="F503" s="160"/>
      <c r="G503" s="160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49"/>
      <c r="Z503" s="149"/>
      <c r="AA503" s="149"/>
      <c r="AB503" s="149"/>
      <c r="AC503" s="149"/>
      <c r="AD503" s="149"/>
      <c r="AE503" s="149"/>
      <c r="AF503" s="149"/>
      <c r="AG503" s="149" t="s">
        <v>187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87" t="s">
        <v>837</v>
      </c>
      <c r="D504" s="162"/>
      <c r="E504" s="163">
        <v>10.9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49"/>
      <c r="Z504" s="149"/>
      <c r="AA504" s="149"/>
      <c r="AB504" s="149"/>
      <c r="AC504" s="149"/>
      <c r="AD504" s="149"/>
      <c r="AE504" s="149"/>
      <c r="AF504" s="149"/>
      <c r="AG504" s="149" t="s">
        <v>187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73">
        <v>211</v>
      </c>
      <c r="B505" s="174" t="s">
        <v>838</v>
      </c>
      <c r="C505" s="186" t="s">
        <v>839</v>
      </c>
      <c r="D505" s="175" t="s">
        <v>334</v>
      </c>
      <c r="E505" s="176">
        <v>4.4000000000000004</v>
      </c>
      <c r="F505" s="177"/>
      <c r="G505" s="178">
        <f>ROUND(E505*F505,2)</f>
        <v>0</v>
      </c>
      <c r="H505" s="161"/>
      <c r="I505" s="160">
        <f>ROUND(E505*H505,2)</f>
        <v>0</v>
      </c>
      <c r="J505" s="161"/>
      <c r="K505" s="160">
        <f>ROUND(E505*J505,2)</f>
        <v>0</v>
      </c>
      <c r="L505" s="160">
        <v>21</v>
      </c>
      <c r="M505" s="160">
        <f>G505*(1+L505/100)</f>
        <v>0</v>
      </c>
      <c r="N505" s="159">
        <v>2.3000000000000001E-4</v>
      </c>
      <c r="O505" s="159">
        <f>ROUND(E505*N505,2)</f>
        <v>0</v>
      </c>
      <c r="P505" s="159">
        <v>0</v>
      </c>
      <c r="Q505" s="159">
        <f>ROUND(E505*P505,2)</f>
        <v>0</v>
      </c>
      <c r="R505" s="160"/>
      <c r="S505" s="160" t="s">
        <v>183</v>
      </c>
      <c r="T505" s="160" t="s">
        <v>183</v>
      </c>
      <c r="U505" s="160">
        <v>0.20805000000000001</v>
      </c>
      <c r="V505" s="160">
        <f>ROUND(E505*U505,2)</f>
        <v>0.92</v>
      </c>
      <c r="W505" s="160"/>
      <c r="X505" s="160" t="s">
        <v>184</v>
      </c>
      <c r="Y505" s="149"/>
      <c r="Z505" s="149"/>
      <c r="AA505" s="149"/>
      <c r="AB505" s="149"/>
      <c r="AC505" s="149"/>
      <c r="AD505" s="149"/>
      <c r="AE505" s="149"/>
      <c r="AF505" s="149"/>
      <c r="AG505" s="149" t="s">
        <v>185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87" t="s">
        <v>840</v>
      </c>
      <c r="D506" s="162"/>
      <c r="E506" s="163">
        <v>4.4000000000000004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49"/>
      <c r="Z506" s="149"/>
      <c r="AA506" s="149"/>
      <c r="AB506" s="149"/>
      <c r="AC506" s="149"/>
      <c r="AD506" s="149"/>
      <c r="AE506" s="149"/>
      <c r="AF506" s="149"/>
      <c r="AG506" s="149" t="s">
        <v>187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ht="22.5" outlineLevel="1" x14ac:dyDescent="0.2">
      <c r="A507" s="173">
        <v>212</v>
      </c>
      <c r="B507" s="174" t="s">
        <v>841</v>
      </c>
      <c r="C507" s="186" t="s">
        <v>842</v>
      </c>
      <c r="D507" s="175" t="s">
        <v>334</v>
      </c>
      <c r="E507" s="176">
        <v>16</v>
      </c>
      <c r="F507" s="177"/>
      <c r="G507" s="178">
        <f>ROUND(E507*F507,2)</f>
        <v>0</v>
      </c>
      <c r="H507" s="161"/>
      <c r="I507" s="160">
        <f>ROUND(E507*H507,2)</f>
        <v>0</v>
      </c>
      <c r="J507" s="161"/>
      <c r="K507" s="160">
        <f>ROUND(E507*J507,2)</f>
        <v>0</v>
      </c>
      <c r="L507" s="160">
        <v>21</v>
      </c>
      <c r="M507" s="160">
        <f>G507*(1+L507/100)</f>
        <v>0</v>
      </c>
      <c r="N507" s="159">
        <v>1.2999999999999999E-4</v>
      </c>
      <c r="O507" s="159">
        <f>ROUND(E507*N507,2)</f>
        <v>0</v>
      </c>
      <c r="P507" s="159">
        <v>0</v>
      </c>
      <c r="Q507" s="159">
        <f>ROUND(E507*P507,2)</f>
        <v>0</v>
      </c>
      <c r="R507" s="160"/>
      <c r="S507" s="160" t="s">
        <v>183</v>
      </c>
      <c r="T507" s="160" t="s">
        <v>183</v>
      </c>
      <c r="U507" s="160">
        <v>0.15</v>
      </c>
      <c r="V507" s="160">
        <f>ROUND(E507*U507,2)</f>
        <v>2.4</v>
      </c>
      <c r="W507" s="160"/>
      <c r="X507" s="160" t="s">
        <v>184</v>
      </c>
      <c r="Y507" s="149"/>
      <c r="Z507" s="149"/>
      <c r="AA507" s="149"/>
      <c r="AB507" s="149"/>
      <c r="AC507" s="149"/>
      <c r="AD507" s="149"/>
      <c r="AE507" s="149"/>
      <c r="AF507" s="149"/>
      <c r="AG507" s="149" t="s">
        <v>185</v>
      </c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87" t="s">
        <v>471</v>
      </c>
      <c r="D508" s="162"/>
      <c r="E508" s="163">
        <v>16</v>
      </c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49"/>
      <c r="Z508" s="149"/>
      <c r="AA508" s="149"/>
      <c r="AB508" s="149"/>
      <c r="AC508" s="149"/>
      <c r="AD508" s="149"/>
      <c r="AE508" s="149"/>
      <c r="AF508" s="149"/>
      <c r="AG508" s="149" t="s">
        <v>187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73">
        <v>213</v>
      </c>
      <c r="B509" s="174" t="s">
        <v>843</v>
      </c>
      <c r="C509" s="186" t="s">
        <v>844</v>
      </c>
      <c r="D509" s="175" t="s">
        <v>182</v>
      </c>
      <c r="E509" s="176">
        <v>26.24</v>
      </c>
      <c r="F509" s="177"/>
      <c r="G509" s="178">
        <f>ROUND(E509*F509,2)</f>
        <v>0</v>
      </c>
      <c r="H509" s="161"/>
      <c r="I509" s="160">
        <f>ROUND(E509*H509,2)</f>
        <v>0</v>
      </c>
      <c r="J509" s="161"/>
      <c r="K509" s="160">
        <f>ROUND(E509*J509,2)</f>
        <v>0</v>
      </c>
      <c r="L509" s="160">
        <v>21</v>
      </c>
      <c r="M509" s="160">
        <f>G509*(1+L509/100)</f>
        <v>0</v>
      </c>
      <c r="N509" s="159">
        <v>0</v>
      </c>
      <c r="O509" s="159">
        <f>ROUND(E509*N509,2)</f>
        <v>0</v>
      </c>
      <c r="P509" s="159">
        <v>0</v>
      </c>
      <c r="Q509" s="159">
        <f>ROUND(E509*P509,2)</f>
        <v>0</v>
      </c>
      <c r="R509" s="160"/>
      <c r="S509" s="160" t="s">
        <v>183</v>
      </c>
      <c r="T509" s="160" t="s">
        <v>183</v>
      </c>
      <c r="U509" s="160">
        <v>0.03</v>
      </c>
      <c r="V509" s="160">
        <f>ROUND(E509*U509,2)</f>
        <v>0.79</v>
      </c>
      <c r="W509" s="160"/>
      <c r="X509" s="160" t="s">
        <v>184</v>
      </c>
      <c r="Y509" s="149"/>
      <c r="Z509" s="149"/>
      <c r="AA509" s="149"/>
      <c r="AB509" s="149"/>
      <c r="AC509" s="149"/>
      <c r="AD509" s="149"/>
      <c r="AE509" s="149"/>
      <c r="AF509" s="149"/>
      <c r="AG509" s="149" t="s">
        <v>185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ht="22.5" outlineLevel="1" x14ac:dyDescent="0.2">
      <c r="A510" s="156"/>
      <c r="B510" s="157"/>
      <c r="C510" s="187" t="s">
        <v>845</v>
      </c>
      <c r="D510" s="162"/>
      <c r="E510" s="163">
        <v>26.24</v>
      </c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49"/>
      <c r="Z510" s="149"/>
      <c r="AA510" s="149"/>
      <c r="AB510" s="149"/>
      <c r="AC510" s="149"/>
      <c r="AD510" s="149"/>
      <c r="AE510" s="149"/>
      <c r="AF510" s="149"/>
      <c r="AG510" s="149" t="s">
        <v>187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ht="22.5" outlineLevel="1" x14ac:dyDescent="0.2">
      <c r="A511" s="173">
        <v>214</v>
      </c>
      <c r="B511" s="174" t="s">
        <v>846</v>
      </c>
      <c r="C511" s="186" t="s">
        <v>847</v>
      </c>
      <c r="D511" s="175" t="s">
        <v>182</v>
      </c>
      <c r="E511" s="176">
        <v>27.324000000000002</v>
      </c>
      <c r="F511" s="177"/>
      <c r="G511" s="178">
        <f>ROUND(E511*F511,2)</f>
        <v>0</v>
      </c>
      <c r="H511" s="161"/>
      <c r="I511" s="160">
        <f>ROUND(E511*H511,2)</f>
        <v>0</v>
      </c>
      <c r="J511" s="161"/>
      <c r="K511" s="160">
        <f>ROUND(E511*J511,2)</f>
        <v>0</v>
      </c>
      <c r="L511" s="160">
        <v>21</v>
      </c>
      <c r="M511" s="160">
        <f>G511*(1+L511/100)</f>
        <v>0</v>
      </c>
      <c r="N511" s="159">
        <v>7.0000000000000007E-2</v>
      </c>
      <c r="O511" s="159">
        <f>ROUND(E511*N511,2)</f>
        <v>1.91</v>
      </c>
      <c r="P511" s="159">
        <v>0</v>
      </c>
      <c r="Q511" s="159">
        <f>ROUND(E511*P511,2)</f>
        <v>0</v>
      </c>
      <c r="R511" s="160" t="s">
        <v>256</v>
      </c>
      <c r="S511" s="160" t="s">
        <v>183</v>
      </c>
      <c r="T511" s="160" t="s">
        <v>183</v>
      </c>
      <c r="U511" s="160">
        <v>0</v>
      </c>
      <c r="V511" s="160">
        <f>ROUND(E511*U511,2)</f>
        <v>0</v>
      </c>
      <c r="W511" s="160"/>
      <c r="X511" s="160" t="s">
        <v>257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258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187" t="s">
        <v>848</v>
      </c>
      <c r="D512" s="162"/>
      <c r="E512" s="163">
        <v>27.324000000000002</v>
      </c>
      <c r="F512" s="160"/>
      <c r="G512" s="160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49"/>
      <c r="Z512" s="149"/>
      <c r="AA512" s="149"/>
      <c r="AB512" s="149"/>
      <c r="AC512" s="149"/>
      <c r="AD512" s="149"/>
      <c r="AE512" s="149"/>
      <c r="AF512" s="149"/>
      <c r="AG512" s="149" t="s">
        <v>187</v>
      </c>
      <c r="AH512" s="149">
        <v>5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ht="22.5" outlineLevel="1" x14ac:dyDescent="0.2">
      <c r="A513" s="173">
        <v>215</v>
      </c>
      <c r="B513" s="174" t="s">
        <v>849</v>
      </c>
      <c r="C513" s="186" t="s">
        <v>850</v>
      </c>
      <c r="D513" s="175" t="s">
        <v>182</v>
      </c>
      <c r="E513" s="176">
        <v>159.77850000000001</v>
      </c>
      <c r="F513" s="177"/>
      <c r="G513" s="178">
        <f>ROUND(E513*F513,2)</f>
        <v>0</v>
      </c>
      <c r="H513" s="161"/>
      <c r="I513" s="160">
        <f>ROUND(E513*H513,2)</f>
        <v>0</v>
      </c>
      <c r="J513" s="161"/>
      <c r="K513" s="160">
        <f>ROUND(E513*J513,2)</f>
        <v>0</v>
      </c>
      <c r="L513" s="160">
        <v>21</v>
      </c>
      <c r="M513" s="160">
        <f>G513*(1+L513/100)</f>
        <v>0</v>
      </c>
      <c r="N513" s="159">
        <v>1.9199999999999998E-2</v>
      </c>
      <c r="O513" s="159">
        <f>ROUND(E513*N513,2)</f>
        <v>3.07</v>
      </c>
      <c r="P513" s="159">
        <v>0</v>
      </c>
      <c r="Q513" s="159">
        <f>ROUND(E513*P513,2)</f>
        <v>0</v>
      </c>
      <c r="R513" s="160" t="s">
        <v>256</v>
      </c>
      <c r="S513" s="160" t="s">
        <v>183</v>
      </c>
      <c r="T513" s="160" t="s">
        <v>183</v>
      </c>
      <c r="U513" s="160">
        <v>0</v>
      </c>
      <c r="V513" s="160">
        <f>ROUND(E513*U513,2)</f>
        <v>0</v>
      </c>
      <c r="W513" s="160"/>
      <c r="X513" s="160" t="s">
        <v>257</v>
      </c>
      <c r="Y513" s="149"/>
      <c r="Z513" s="149"/>
      <c r="AA513" s="149"/>
      <c r="AB513" s="149"/>
      <c r="AC513" s="149"/>
      <c r="AD513" s="149"/>
      <c r="AE513" s="149"/>
      <c r="AF513" s="149"/>
      <c r="AG513" s="149" t="s">
        <v>258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187" t="s">
        <v>851</v>
      </c>
      <c r="D514" s="162"/>
      <c r="E514" s="163">
        <v>140.8785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49"/>
      <c r="Z514" s="149"/>
      <c r="AA514" s="149"/>
      <c r="AB514" s="149"/>
      <c r="AC514" s="149"/>
      <c r="AD514" s="149"/>
      <c r="AE514" s="149"/>
      <c r="AF514" s="149"/>
      <c r="AG514" s="149" t="s">
        <v>187</v>
      </c>
      <c r="AH514" s="149">
        <v>5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">
      <c r="A515" s="156"/>
      <c r="B515" s="157"/>
      <c r="C515" s="187" t="s">
        <v>852</v>
      </c>
      <c r="D515" s="162"/>
      <c r="E515" s="163">
        <v>18.899999999999999</v>
      </c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49"/>
      <c r="Z515" s="149"/>
      <c r="AA515" s="149"/>
      <c r="AB515" s="149"/>
      <c r="AC515" s="149"/>
      <c r="AD515" s="149"/>
      <c r="AE515" s="149"/>
      <c r="AF515" s="149"/>
      <c r="AG515" s="149" t="s">
        <v>187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6">
        <v>216</v>
      </c>
      <c r="B516" s="157" t="s">
        <v>853</v>
      </c>
      <c r="C516" s="193" t="s">
        <v>854</v>
      </c>
      <c r="D516" s="158" t="s">
        <v>0</v>
      </c>
      <c r="E516" s="192"/>
      <c r="F516" s="161"/>
      <c r="G516" s="160">
        <f>ROUND(E516*F516,2)</f>
        <v>0</v>
      </c>
      <c r="H516" s="161"/>
      <c r="I516" s="160">
        <f>ROUND(E516*H516,2)</f>
        <v>0</v>
      </c>
      <c r="J516" s="161"/>
      <c r="K516" s="160">
        <f>ROUND(E516*J516,2)</f>
        <v>0</v>
      </c>
      <c r="L516" s="160">
        <v>21</v>
      </c>
      <c r="M516" s="160">
        <f>G516*(1+L516/100)</f>
        <v>0</v>
      </c>
      <c r="N516" s="159">
        <v>0</v>
      </c>
      <c r="O516" s="159">
        <f>ROUND(E516*N516,2)</f>
        <v>0</v>
      </c>
      <c r="P516" s="159">
        <v>0</v>
      </c>
      <c r="Q516" s="159">
        <f>ROUND(E516*P516,2)</f>
        <v>0</v>
      </c>
      <c r="R516" s="160"/>
      <c r="S516" s="160" t="s">
        <v>183</v>
      </c>
      <c r="T516" s="160" t="s">
        <v>183</v>
      </c>
      <c r="U516" s="160">
        <v>0</v>
      </c>
      <c r="V516" s="160">
        <f>ROUND(E516*U516,2)</f>
        <v>0</v>
      </c>
      <c r="W516" s="160"/>
      <c r="X516" s="160" t="s">
        <v>458</v>
      </c>
      <c r="Y516" s="149"/>
      <c r="Z516" s="149"/>
      <c r="AA516" s="149"/>
      <c r="AB516" s="149"/>
      <c r="AC516" s="149"/>
      <c r="AD516" s="149"/>
      <c r="AE516" s="149"/>
      <c r="AF516" s="149"/>
      <c r="AG516" s="149" t="s">
        <v>459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x14ac:dyDescent="0.2">
      <c r="A517" s="166" t="s">
        <v>178</v>
      </c>
      <c r="B517" s="167" t="s">
        <v>132</v>
      </c>
      <c r="C517" s="185" t="s">
        <v>133</v>
      </c>
      <c r="D517" s="168"/>
      <c r="E517" s="169"/>
      <c r="F517" s="170"/>
      <c r="G517" s="171">
        <f>SUMIF(AG518:AG560,"&lt;&gt;NOR",G518:G560)</f>
        <v>0</v>
      </c>
      <c r="H517" s="165"/>
      <c r="I517" s="165">
        <f>SUM(I518:I560)</f>
        <v>0</v>
      </c>
      <c r="J517" s="165"/>
      <c r="K517" s="165">
        <f>SUM(K518:K560)</f>
        <v>0</v>
      </c>
      <c r="L517" s="165"/>
      <c r="M517" s="165">
        <f>SUM(M518:M560)</f>
        <v>0</v>
      </c>
      <c r="N517" s="164"/>
      <c r="O517" s="164">
        <f>SUM(O518:O560)</f>
        <v>3.04</v>
      </c>
      <c r="P517" s="164"/>
      <c r="Q517" s="164">
        <f>SUM(Q518:Q560)</f>
        <v>0</v>
      </c>
      <c r="R517" s="165"/>
      <c r="S517" s="165"/>
      <c r="T517" s="165"/>
      <c r="U517" s="165"/>
      <c r="V517" s="165">
        <f>SUM(V518:V560)</f>
        <v>170.04</v>
      </c>
      <c r="W517" s="165"/>
      <c r="X517" s="165"/>
      <c r="AG517" t="s">
        <v>179</v>
      </c>
    </row>
    <row r="518" spans="1:60" ht="22.5" outlineLevel="1" x14ac:dyDescent="0.2">
      <c r="A518" s="173">
        <v>217</v>
      </c>
      <c r="B518" s="174" t="s">
        <v>855</v>
      </c>
      <c r="C518" s="186" t="s">
        <v>856</v>
      </c>
      <c r="D518" s="175" t="s">
        <v>182</v>
      </c>
      <c r="E518" s="176">
        <v>146.5</v>
      </c>
      <c r="F518" s="177"/>
      <c r="G518" s="178">
        <f>ROUND(E518*F518,2)</f>
        <v>0</v>
      </c>
      <c r="H518" s="161"/>
      <c r="I518" s="160">
        <f>ROUND(E518*H518,2)</f>
        <v>0</v>
      </c>
      <c r="J518" s="161"/>
      <c r="K518" s="160">
        <f>ROUND(E518*J518,2)</f>
        <v>0</v>
      </c>
      <c r="L518" s="160">
        <v>21</v>
      </c>
      <c r="M518" s="160">
        <f>G518*(1+L518/100)</f>
        <v>0</v>
      </c>
      <c r="N518" s="159">
        <v>1.6000000000000001E-4</v>
      </c>
      <c r="O518" s="159">
        <f>ROUND(E518*N518,2)</f>
        <v>0.02</v>
      </c>
      <c r="P518" s="159">
        <v>0</v>
      </c>
      <c r="Q518" s="159">
        <f>ROUND(E518*P518,2)</f>
        <v>0</v>
      </c>
      <c r="R518" s="160"/>
      <c r="S518" s="160" t="s">
        <v>183</v>
      </c>
      <c r="T518" s="160" t="s">
        <v>183</v>
      </c>
      <c r="U518" s="160">
        <v>0.05</v>
      </c>
      <c r="V518" s="160">
        <f>ROUND(E518*U518,2)</f>
        <v>7.33</v>
      </c>
      <c r="W518" s="160"/>
      <c r="X518" s="160" t="s">
        <v>184</v>
      </c>
      <c r="Y518" s="149"/>
      <c r="Z518" s="149"/>
      <c r="AA518" s="149"/>
      <c r="AB518" s="149"/>
      <c r="AC518" s="149"/>
      <c r="AD518" s="149"/>
      <c r="AE518" s="149"/>
      <c r="AF518" s="149"/>
      <c r="AG518" s="149" t="s">
        <v>185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187" t="s">
        <v>857</v>
      </c>
      <c r="D519" s="162"/>
      <c r="E519" s="163">
        <v>1.8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49"/>
      <c r="Z519" s="149"/>
      <c r="AA519" s="149"/>
      <c r="AB519" s="149"/>
      <c r="AC519" s="149"/>
      <c r="AD519" s="149"/>
      <c r="AE519" s="149"/>
      <c r="AF519" s="149"/>
      <c r="AG519" s="149" t="s">
        <v>187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87" t="s">
        <v>858</v>
      </c>
      <c r="D520" s="162"/>
      <c r="E520" s="163">
        <v>28.8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49"/>
      <c r="Z520" s="149"/>
      <c r="AA520" s="149"/>
      <c r="AB520" s="149"/>
      <c r="AC520" s="149"/>
      <c r="AD520" s="149"/>
      <c r="AE520" s="149"/>
      <c r="AF520" s="149"/>
      <c r="AG520" s="149" t="s">
        <v>187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6"/>
      <c r="B521" s="157"/>
      <c r="C521" s="187" t="s">
        <v>859</v>
      </c>
      <c r="D521" s="162"/>
      <c r="E521" s="163">
        <v>16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49"/>
      <c r="Z521" s="149"/>
      <c r="AA521" s="149"/>
      <c r="AB521" s="149"/>
      <c r="AC521" s="149"/>
      <c r="AD521" s="149"/>
      <c r="AE521" s="149"/>
      <c r="AF521" s="149"/>
      <c r="AG521" s="149" t="s">
        <v>187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87" t="s">
        <v>860</v>
      </c>
      <c r="D522" s="162"/>
      <c r="E522" s="163">
        <v>10.199999999999999</v>
      </c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49"/>
      <c r="Z522" s="149"/>
      <c r="AA522" s="149"/>
      <c r="AB522" s="149"/>
      <c r="AC522" s="149"/>
      <c r="AD522" s="149"/>
      <c r="AE522" s="149"/>
      <c r="AF522" s="149"/>
      <c r="AG522" s="149" t="s">
        <v>187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187" t="s">
        <v>861</v>
      </c>
      <c r="D523" s="162"/>
      <c r="E523" s="163">
        <v>11.6</v>
      </c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49"/>
      <c r="Z523" s="149"/>
      <c r="AA523" s="149"/>
      <c r="AB523" s="149"/>
      <c r="AC523" s="149"/>
      <c r="AD523" s="149"/>
      <c r="AE523" s="149"/>
      <c r="AF523" s="149"/>
      <c r="AG523" s="149" t="s">
        <v>187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87" t="s">
        <v>860</v>
      </c>
      <c r="D524" s="162"/>
      <c r="E524" s="163">
        <v>10.199999999999999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49"/>
      <c r="Z524" s="149"/>
      <c r="AA524" s="149"/>
      <c r="AB524" s="149"/>
      <c r="AC524" s="149"/>
      <c r="AD524" s="149"/>
      <c r="AE524" s="149"/>
      <c r="AF524" s="149"/>
      <c r="AG524" s="149" t="s">
        <v>187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6"/>
      <c r="B525" s="157"/>
      <c r="C525" s="187" t="s">
        <v>862</v>
      </c>
      <c r="D525" s="162"/>
      <c r="E525" s="163">
        <v>12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49"/>
      <c r="Z525" s="149"/>
      <c r="AA525" s="149"/>
      <c r="AB525" s="149"/>
      <c r="AC525" s="149"/>
      <c r="AD525" s="149"/>
      <c r="AE525" s="149"/>
      <c r="AF525" s="149"/>
      <c r="AG525" s="149" t="s">
        <v>187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187" t="s">
        <v>863</v>
      </c>
      <c r="D526" s="162"/>
      <c r="E526" s="163">
        <v>22.4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49"/>
      <c r="Z526" s="149"/>
      <c r="AA526" s="149"/>
      <c r="AB526" s="149"/>
      <c r="AC526" s="149"/>
      <c r="AD526" s="149"/>
      <c r="AE526" s="149"/>
      <c r="AF526" s="149"/>
      <c r="AG526" s="149" t="s">
        <v>187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187" t="s">
        <v>864</v>
      </c>
      <c r="D527" s="162"/>
      <c r="E527" s="163">
        <v>12.4</v>
      </c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49"/>
      <c r="Z527" s="149"/>
      <c r="AA527" s="149"/>
      <c r="AB527" s="149"/>
      <c r="AC527" s="149"/>
      <c r="AD527" s="149"/>
      <c r="AE527" s="149"/>
      <c r="AF527" s="149"/>
      <c r="AG527" s="149" t="s">
        <v>187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187" t="s">
        <v>865</v>
      </c>
      <c r="D528" s="162"/>
      <c r="E528" s="163">
        <v>17.2</v>
      </c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49"/>
      <c r="Z528" s="149"/>
      <c r="AA528" s="149"/>
      <c r="AB528" s="149"/>
      <c r="AC528" s="149"/>
      <c r="AD528" s="149"/>
      <c r="AE528" s="149"/>
      <c r="AF528" s="149"/>
      <c r="AG528" s="149" t="s">
        <v>187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187" t="s">
        <v>866</v>
      </c>
      <c r="D529" s="162"/>
      <c r="E529" s="163">
        <v>3.9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49"/>
      <c r="Z529" s="149"/>
      <c r="AA529" s="149"/>
      <c r="AB529" s="149"/>
      <c r="AC529" s="149"/>
      <c r="AD529" s="149"/>
      <c r="AE529" s="149"/>
      <c r="AF529" s="149"/>
      <c r="AG529" s="149" t="s">
        <v>187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ht="22.5" outlineLevel="1" x14ac:dyDescent="0.2">
      <c r="A530" s="173">
        <v>218</v>
      </c>
      <c r="B530" s="174" t="s">
        <v>867</v>
      </c>
      <c r="C530" s="186" t="s">
        <v>868</v>
      </c>
      <c r="D530" s="175" t="s">
        <v>282</v>
      </c>
      <c r="E530" s="176">
        <v>20</v>
      </c>
      <c r="F530" s="177"/>
      <c r="G530" s="178">
        <f>ROUND(E530*F530,2)</f>
        <v>0</v>
      </c>
      <c r="H530" s="161"/>
      <c r="I530" s="160">
        <f>ROUND(E530*H530,2)</f>
        <v>0</v>
      </c>
      <c r="J530" s="161"/>
      <c r="K530" s="160">
        <f>ROUND(E530*J530,2)</f>
        <v>0</v>
      </c>
      <c r="L530" s="160">
        <v>21</v>
      </c>
      <c r="M530" s="160">
        <f>G530*(1+L530/100)</f>
        <v>0</v>
      </c>
      <c r="N530" s="159">
        <v>0</v>
      </c>
      <c r="O530" s="159">
        <f>ROUND(E530*N530,2)</f>
        <v>0</v>
      </c>
      <c r="P530" s="159">
        <v>0</v>
      </c>
      <c r="Q530" s="159">
        <f>ROUND(E530*P530,2)</f>
        <v>0</v>
      </c>
      <c r="R530" s="160"/>
      <c r="S530" s="160" t="s">
        <v>183</v>
      </c>
      <c r="T530" s="160" t="s">
        <v>183</v>
      </c>
      <c r="U530" s="160">
        <v>0.1</v>
      </c>
      <c r="V530" s="160">
        <f>ROUND(E530*U530,2)</f>
        <v>2</v>
      </c>
      <c r="W530" s="160"/>
      <c r="X530" s="160" t="s">
        <v>184</v>
      </c>
      <c r="Y530" s="149"/>
      <c r="Z530" s="149"/>
      <c r="AA530" s="149"/>
      <c r="AB530" s="149"/>
      <c r="AC530" s="149"/>
      <c r="AD530" s="149"/>
      <c r="AE530" s="149"/>
      <c r="AF530" s="149"/>
      <c r="AG530" s="149" t="s">
        <v>185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87" t="s">
        <v>869</v>
      </c>
      <c r="D531" s="162"/>
      <c r="E531" s="163">
        <v>20</v>
      </c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49"/>
      <c r="Z531" s="149"/>
      <c r="AA531" s="149"/>
      <c r="AB531" s="149"/>
      <c r="AC531" s="149"/>
      <c r="AD531" s="149"/>
      <c r="AE531" s="149"/>
      <c r="AF531" s="149"/>
      <c r="AG531" s="149" t="s">
        <v>187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ht="22.5" outlineLevel="1" x14ac:dyDescent="0.2">
      <c r="A532" s="173">
        <v>219</v>
      </c>
      <c r="B532" s="174" t="s">
        <v>870</v>
      </c>
      <c r="C532" s="186" t="s">
        <v>871</v>
      </c>
      <c r="D532" s="175" t="s">
        <v>282</v>
      </c>
      <c r="E532" s="176">
        <v>20</v>
      </c>
      <c r="F532" s="177"/>
      <c r="G532" s="178">
        <f>ROUND(E532*F532,2)</f>
        <v>0</v>
      </c>
      <c r="H532" s="161"/>
      <c r="I532" s="160">
        <f>ROUND(E532*H532,2)</f>
        <v>0</v>
      </c>
      <c r="J532" s="161"/>
      <c r="K532" s="160">
        <f>ROUND(E532*J532,2)</f>
        <v>0</v>
      </c>
      <c r="L532" s="160">
        <v>21</v>
      </c>
      <c r="M532" s="160">
        <f>G532*(1+L532/100)</f>
        <v>0</v>
      </c>
      <c r="N532" s="159">
        <v>0</v>
      </c>
      <c r="O532" s="159">
        <f>ROUND(E532*N532,2)</f>
        <v>0</v>
      </c>
      <c r="P532" s="159">
        <v>0</v>
      </c>
      <c r="Q532" s="159">
        <f>ROUND(E532*P532,2)</f>
        <v>0</v>
      </c>
      <c r="R532" s="160"/>
      <c r="S532" s="160" t="s">
        <v>183</v>
      </c>
      <c r="T532" s="160" t="s">
        <v>183</v>
      </c>
      <c r="U532" s="160">
        <v>0.11</v>
      </c>
      <c r="V532" s="160">
        <f>ROUND(E532*U532,2)</f>
        <v>2.2000000000000002</v>
      </c>
      <c r="W532" s="160"/>
      <c r="X532" s="160" t="s">
        <v>184</v>
      </c>
      <c r="Y532" s="149"/>
      <c r="Z532" s="149"/>
      <c r="AA532" s="149"/>
      <c r="AB532" s="149"/>
      <c r="AC532" s="149"/>
      <c r="AD532" s="149"/>
      <c r="AE532" s="149"/>
      <c r="AF532" s="149"/>
      <c r="AG532" s="149" t="s">
        <v>185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87" t="s">
        <v>869</v>
      </c>
      <c r="D533" s="162"/>
      <c r="E533" s="163">
        <v>20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49"/>
      <c r="Z533" s="149"/>
      <c r="AA533" s="149"/>
      <c r="AB533" s="149"/>
      <c r="AC533" s="149"/>
      <c r="AD533" s="149"/>
      <c r="AE533" s="149"/>
      <c r="AF533" s="149"/>
      <c r="AG533" s="149" t="s">
        <v>187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ht="22.5" outlineLevel="1" x14ac:dyDescent="0.2">
      <c r="A534" s="173">
        <v>220</v>
      </c>
      <c r="B534" s="174" t="s">
        <v>872</v>
      </c>
      <c r="C534" s="186" t="s">
        <v>873</v>
      </c>
      <c r="D534" s="175" t="s">
        <v>182</v>
      </c>
      <c r="E534" s="176">
        <v>146.5</v>
      </c>
      <c r="F534" s="177"/>
      <c r="G534" s="178">
        <f>ROUND(E534*F534,2)</f>
        <v>0</v>
      </c>
      <c r="H534" s="161"/>
      <c r="I534" s="160">
        <f>ROUND(E534*H534,2)</f>
        <v>0</v>
      </c>
      <c r="J534" s="161"/>
      <c r="K534" s="160">
        <f>ROUND(E534*J534,2)</f>
        <v>0</v>
      </c>
      <c r="L534" s="160">
        <v>21</v>
      </c>
      <c r="M534" s="160">
        <f>G534*(1+L534/100)</f>
        <v>0</v>
      </c>
      <c r="N534" s="159">
        <v>4.9100000000000003E-3</v>
      </c>
      <c r="O534" s="159">
        <f>ROUND(E534*N534,2)</f>
        <v>0.72</v>
      </c>
      <c r="P534" s="159">
        <v>0</v>
      </c>
      <c r="Q534" s="159">
        <f>ROUND(E534*P534,2)</f>
        <v>0</v>
      </c>
      <c r="R534" s="160"/>
      <c r="S534" s="160" t="s">
        <v>183</v>
      </c>
      <c r="T534" s="160" t="s">
        <v>183</v>
      </c>
      <c r="U534" s="160">
        <v>1.0165</v>
      </c>
      <c r="V534" s="160">
        <f>ROUND(E534*U534,2)</f>
        <v>148.91999999999999</v>
      </c>
      <c r="W534" s="160"/>
      <c r="X534" s="160" t="s">
        <v>184</v>
      </c>
      <c r="Y534" s="149"/>
      <c r="Z534" s="149"/>
      <c r="AA534" s="149"/>
      <c r="AB534" s="149"/>
      <c r="AC534" s="149"/>
      <c r="AD534" s="149"/>
      <c r="AE534" s="149"/>
      <c r="AF534" s="149"/>
      <c r="AG534" s="149" t="s">
        <v>185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87" t="s">
        <v>857</v>
      </c>
      <c r="D535" s="162"/>
      <c r="E535" s="163">
        <v>1.8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49"/>
      <c r="Z535" s="149"/>
      <c r="AA535" s="149"/>
      <c r="AB535" s="149"/>
      <c r="AC535" s="149"/>
      <c r="AD535" s="149"/>
      <c r="AE535" s="149"/>
      <c r="AF535" s="149"/>
      <c r="AG535" s="149" t="s">
        <v>187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87" t="s">
        <v>858</v>
      </c>
      <c r="D536" s="162"/>
      <c r="E536" s="163">
        <v>28.8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49"/>
      <c r="Z536" s="149"/>
      <c r="AA536" s="149"/>
      <c r="AB536" s="149"/>
      <c r="AC536" s="149"/>
      <c r="AD536" s="149"/>
      <c r="AE536" s="149"/>
      <c r="AF536" s="149"/>
      <c r="AG536" s="149" t="s">
        <v>187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87" t="s">
        <v>859</v>
      </c>
      <c r="D537" s="162"/>
      <c r="E537" s="163">
        <v>16</v>
      </c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49"/>
      <c r="Z537" s="149"/>
      <c r="AA537" s="149"/>
      <c r="AB537" s="149"/>
      <c r="AC537" s="149"/>
      <c r="AD537" s="149"/>
      <c r="AE537" s="149"/>
      <c r="AF537" s="149"/>
      <c r="AG537" s="149" t="s">
        <v>187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187" t="s">
        <v>860</v>
      </c>
      <c r="D538" s="162"/>
      <c r="E538" s="163">
        <v>10.199999999999999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49"/>
      <c r="Z538" s="149"/>
      <c r="AA538" s="149"/>
      <c r="AB538" s="149"/>
      <c r="AC538" s="149"/>
      <c r="AD538" s="149"/>
      <c r="AE538" s="149"/>
      <c r="AF538" s="149"/>
      <c r="AG538" s="149" t="s">
        <v>187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87" t="s">
        <v>861</v>
      </c>
      <c r="D539" s="162"/>
      <c r="E539" s="163">
        <v>11.6</v>
      </c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49"/>
      <c r="Z539" s="149"/>
      <c r="AA539" s="149"/>
      <c r="AB539" s="149"/>
      <c r="AC539" s="149"/>
      <c r="AD539" s="149"/>
      <c r="AE539" s="149"/>
      <c r="AF539" s="149"/>
      <c r="AG539" s="149" t="s">
        <v>187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87" t="s">
        <v>860</v>
      </c>
      <c r="D540" s="162"/>
      <c r="E540" s="163">
        <v>10.199999999999999</v>
      </c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49"/>
      <c r="Z540" s="149"/>
      <c r="AA540" s="149"/>
      <c r="AB540" s="149"/>
      <c r="AC540" s="149"/>
      <c r="AD540" s="149"/>
      <c r="AE540" s="149"/>
      <c r="AF540" s="149"/>
      <c r="AG540" s="149" t="s">
        <v>187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87" t="s">
        <v>862</v>
      </c>
      <c r="D541" s="162"/>
      <c r="E541" s="163">
        <v>12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49"/>
      <c r="Z541" s="149"/>
      <c r="AA541" s="149"/>
      <c r="AB541" s="149"/>
      <c r="AC541" s="149"/>
      <c r="AD541" s="149"/>
      <c r="AE541" s="149"/>
      <c r="AF541" s="149"/>
      <c r="AG541" s="149" t="s">
        <v>187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187" t="s">
        <v>863</v>
      </c>
      <c r="D542" s="162"/>
      <c r="E542" s="163">
        <v>22.4</v>
      </c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49"/>
      <c r="Z542" s="149"/>
      <c r="AA542" s="149"/>
      <c r="AB542" s="149"/>
      <c r="AC542" s="149"/>
      <c r="AD542" s="149"/>
      <c r="AE542" s="149"/>
      <c r="AF542" s="149"/>
      <c r="AG542" s="149" t="s">
        <v>187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187" t="s">
        <v>864</v>
      </c>
      <c r="D543" s="162"/>
      <c r="E543" s="163">
        <v>12.4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49"/>
      <c r="Z543" s="149"/>
      <c r="AA543" s="149"/>
      <c r="AB543" s="149"/>
      <c r="AC543" s="149"/>
      <c r="AD543" s="149"/>
      <c r="AE543" s="149"/>
      <c r="AF543" s="149"/>
      <c r="AG543" s="149" t="s">
        <v>187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187" t="s">
        <v>865</v>
      </c>
      <c r="D544" s="162"/>
      <c r="E544" s="163">
        <v>17.2</v>
      </c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49"/>
      <c r="Z544" s="149"/>
      <c r="AA544" s="149"/>
      <c r="AB544" s="149"/>
      <c r="AC544" s="149"/>
      <c r="AD544" s="149"/>
      <c r="AE544" s="149"/>
      <c r="AF544" s="149"/>
      <c r="AG544" s="149" t="s">
        <v>187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187" t="s">
        <v>866</v>
      </c>
      <c r="D545" s="162"/>
      <c r="E545" s="163">
        <v>3.9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49"/>
      <c r="Z545" s="149"/>
      <c r="AA545" s="149"/>
      <c r="AB545" s="149"/>
      <c r="AC545" s="149"/>
      <c r="AD545" s="149"/>
      <c r="AE545" s="149"/>
      <c r="AF545" s="149"/>
      <c r="AG545" s="149" t="s">
        <v>187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ht="22.5" outlineLevel="1" x14ac:dyDescent="0.2">
      <c r="A546" s="173">
        <v>221</v>
      </c>
      <c r="B546" s="174" t="s">
        <v>874</v>
      </c>
      <c r="C546" s="186" t="s">
        <v>875</v>
      </c>
      <c r="D546" s="175" t="s">
        <v>334</v>
      </c>
      <c r="E546" s="176">
        <v>79.900000000000006</v>
      </c>
      <c r="F546" s="177"/>
      <c r="G546" s="178">
        <f>ROUND(E546*F546,2)</f>
        <v>0</v>
      </c>
      <c r="H546" s="161"/>
      <c r="I546" s="160">
        <f>ROUND(E546*H546,2)</f>
        <v>0</v>
      </c>
      <c r="J546" s="161"/>
      <c r="K546" s="160">
        <f>ROUND(E546*J546,2)</f>
        <v>0</v>
      </c>
      <c r="L546" s="160">
        <v>21</v>
      </c>
      <c r="M546" s="160">
        <f>G546*(1+L546/100)</f>
        <v>0</v>
      </c>
      <c r="N546" s="159">
        <v>1.2999999999999999E-4</v>
      </c>
      <c r="O546" s="159">
        <f>ROUND(E546*N546,2)</f>
        <v>0.01</v>
      </c>
      <c r="P546" s="159">
        <v>0</v>
      </c>
      <c r="Q546" s="159">
        <f>ROUND(E546*P546,2)</f>
        <v>0</v>
      </c>
      <c r="R546" s="160"/>
      <c r="S546" s="160" t="s">
        <v>183</v>
      </c>
      <c r="T546" s="160" t="s">
        <v>183</v>
      </c>
      <c r="U546" s="160">
        <v>0.12</v>
      </c>
      <c r="V546" s="160">
        <f>ROUND(E546*U546,2)</f>
        <v>9.59</v>
      </c>
      <c r="W546" s="160"/>
      <c r="X546" s="160" t="s">
        <v>184</v>
      </c>
      <c r="Y546" s="149"/>
      <c r="Z546" s="149"/>
      <c r="AA546" s="149"/>
      <c r="AB546" s="149"/>
      <c r="AC546" s="149"/>
      <c r="AD546" s="149"/>
      <c r="AE546" s="149"/>
      <c r="AF546" s="149"/>
      <c r="AG546" s="149" t="s">
        <v>185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187" t="s">
        <v>876</v>
      </c>
      <c r="D547" s="162"/>
      <c r="E547" s="163">
        <v>3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49"/>
      <c r="Z547" s="149"/>
      <c r="AA547" s="149"/>
      <c r="AB547" s="149"/>
      <c r="AC547" s="149"/>
      <c r="AD547" s="149"/>
      <c r="AE547" s="149"/>
      <c r="AF547" s="149"/>
      <c r="AG547" s="149" t="s">
        <v>187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187" t="s">
        <v>877</v>
      </c>
      <c r="D548" s="162"/>
      <c r="E548" s="163">
        <v>14.4</v>
      </c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49"/>
      <c r="Z548" s="149"/>
      <c r="AA548" s="149"/>
      <c r="AB548" s="149"/>
      <c r="AC548" s="149"/>
      <c r="AD548" s="149"/>
      <c r="AE548" s="149"/>
      <c r="AF548" s="149"/>
      <c r="AG548" s="149" t="s">
        <v>187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187" t="s">
        <v>878</v>
      </c>
      <c r="D549" s="162"/>
      <c r="E549" s="163">
        <v>8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49"/>
      <c r="Z549" s="149"/>
      <c r="AA549" s="149"/>
      <c r="AB549" s="149"/>
      <c r="AC549" s="149"/>
      <c r="AD549" s="149"/>
      <c r="AE549" s="149"/>
      <c r="AF549" s="149"/>
      <c r="AG549" s="149" t="s">
        <v>187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187" t="s">
        <v>879</v>
      </c>
      <c r="D550" s="162"/>
      <c r="E550" s="163">
        <v>5.0999999999999996</v>
      </c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49"/>
      <c r="Z550" s="149"/>
      <c r="AA550" s="149"/>
      <c r="AB550" s="149"/>
      <c r="AC550" s="149"/>
      <c r="AD550" s="149"/>
      <c r="AE550" s="149"/>
      <c r="AF550" s="149"/>
      <c r="AG550" s="149" t="s">
        <v>187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187" t="s">
        <v>880</v>
      </c>
      <c r="D551" s="162"/>
      <c r="E551" s="163">
        <v>5.8</v>
      </c>
      <c r="F551" s="160"/>
      <c r="G551" s="160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49"/>
      <c r="Z551" s="149"/>
      <c r="AA551" s="149"/>
      <c r="AB551" s="149"/>
      <c r="AC551" s="149"/>
      <c r="AD551" s="149"/>
      <c r="AE551" s="149"/>
      <c r="AF551" s="149"/>
      <c r="AG551" s="149" t="s">
        <v>187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187" t="s">
        <v>879</v>
      </c>
      <c r="D552" s="162"/>
      <c r="E552" s="163">
        <v>5.0999999999999996</v>
      </c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49"/>
      <c r="Z552" s="149"/>
      <c r="AA552" s="149"/>
      <c r="AB552" s="149"/>
      <c r="AC552" s="149"/>
      <c r="AD552" s="149"/>
      <c r="AE552" s="149"/>
      <c r="AF552" s="149"/>
      <c r="AG552" s="149" t="s">
        <v>187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187" t="s">
        <v>881</v>
      </c>
      <c r="D553" s="162"/>
      <c r="E553" s="163">
        <v>6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49"/>
      <c r="Z553" s="149"/>
      <c r="AA553" s="149"/>
      <c r="AB553" s="149"/>
      <c r="AC553" s="149"/>
      <c r="AD553" s="149"/>
      <c r="AE553" s="149"/>
      <c r="AF553" s="149"/>
      <c r="AG553" s="149" t="s">
        <v>187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187" t="s">
        <v>882</v>
      </c>
      <c r="D554" s="162"/>
      <c r="E554" s="163">
        <v>11.2</v>
      </c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49"/>
      <c r="Z554" s="149"/>
      <c r="AA554" s="149"/>
      <c r="AB554" s="149"/>
      <c r="AC554" s="149"/>
      <c r="AD554" s="149"/>
      <c r="AE554" s="149"/>
      <c r="AF554" s="149"/>
      <c r="AG554" s="149" t="s">
        <v>187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187" t="s">
        <v>883</v>
      </c>
      <c r="D555" s="162"/>
      <c r="E555" s="163">
        <v>6.2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49"/>
      <c r="Z555" s="149"/>
      <c r="AA555" s="149"/>
      <c r="AB555" s="149"/>
      <c r="AC555" s="149"/>
      <c r="AD555" s="149"/>
      <c r="AE555" s="149"/>
      <c r="AF555" s="149"/>
      <c r="AG555" s="149" t="s">
        <v>187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187" t="s">
        <v>884</v>
      </c>
      <c r="D556" s="162"/>
      <c r="E556" s="163">
        <v>8.6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49"/>
      <c r="Z556" s="149"/>
      <c r="AA556" s="149"/>
      <c r="AB556" s="149"/>
      <c r="AC556" s="149"/>
      <c r="AD556" s="149"/>
      <c r="AE556" s="149"/>
      <c r="AF556" s="149"/>
      <c r="AG556" s="149" t="s">
        <v>187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187" t="s">
        <v>885</v>
      </c>
      <c r="D557" s="162"/>
      <c r="E557" s="163">
        <v>6.5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49"/>
      <c r="Z557" s="149"/>
      <c r="AA557" s="149"/>
      <c r="AB557" s="149"/>
      <c r="AC557" s="149"/>
      <c r="AD557" s="149"/>
      <c r="AE557" s="149"/>
      <c r="AF557" s="149"/>
      <c r="AG557" s="149" t="s">
        <v>187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73">
        <v>222</v>
      </c>
      <c r="B558" s="174" t="s">
        <v>886</v>
      </c>
      <c r="C558" s="186" t="s">
        <v>887</v>
      </c>
      <c r="D558" s="175" t="s">
        <v>182</v>
      </c>
      <c r="E558" s="176">
        <v>161.15</v>
      </c>
      <c r="F558" s="177"/>
      <c r="G558" s="178">
        <f>ROUND(E558*F558,2)</f>
        <v>0</v>
      </c>
      <c r="H558" s="161"/>
      <c r="I558" s="160">
        <f>ROUND(E558*H558,2)</f>
        <v>0</v>
      </c>
      <c r="J558" s="161"/>
      <c r="K558" s="160">
        <f>ROUND(E558*J558,2)</f>
        <v>0</v>
      </c>
      <c r="L558" s="160">
        <v>21</v>
      </c>
      <c r="M558" s="160">
        <f>G558*(1+L558/100)</f>
        <v>0</v>
      </c>
      <c r="N558" s="159">
        <v>1.4200000000000001E-2</v>
      </c>
      <c r="O558" s="159">
        <f>ROUND(E558*N558,2)</f>
        <v>2.29</v>
      </c>
      <c r="P558" s="159">
        <v>0</v>
      </c>
      <c r="Q558" s="159">
        <f>ROUND(E558*P558,2)</f>
        <v>0</v>
      </c>
      <c r="R558" s="160" t="s">
        <v>256</v>
      </c>
      <c r="S558" s="160" t="s">
        <v>183</v>
      </c>
      <c r="T558" s="160" t="s">
        <v>183</v>
      </c>
      <c r="U558" s="160">
        <v>0</v>
      </c>
      <c r="V558" s="160">
        <f>ROUND(E558*U558,2)</f>
        <v>0</v>
      </c>
      <c r="W558" s="160"/>
      <c r="X558" s="160" t="s">
        <v>257</v>
      </c>
      <c r="Y558" s="149"/>
      <c r="Z558" s="149"/>
      <c r="AA558" s="149"/>
      <c r="AB558" s="149"/>
      <c r="AC558" s="149"/>
      <c r="AD558" s="149"/>
      <c r="AE558" s="149"/>
      <c r="AF558" s="149"/>
      <c r="AG558" s="149" t="s">
        <v>258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187" t="s">
        <v>888</v>
      </c>
      <c r="D559" s="162"/>
      <c r="E559" s="163">
        <v>161.15</v>
      </c>
      <c r="F559" s="160"/>
      <c r="G559" s="1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49"/>
      <c r="Z559" s="149"/>
      <c r="AA559" s="149"/>
      <c r="AB559" s="149"/>
      <c r="AC559" s="149"/>
      <c r="AD559" s="149"/>
      <c r="AE559" s="149"/>
      <c r="AF559" s="149"/>
      <c r="AG559" s="149" t="s">
        <v>187</v>
      </c>
      <c r="AH559" s="149">
        <v>5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56">
        <v>223</v>
      </c>
      <c r="B560" s="157" t="s">
        <v>889</v>
      </c>
      <c r="C560" s="193" t="s">
        <v>890</v>
      </c>
      <c r="D560" s="158" t="s">
        <v>0</v>
      </c>
      <c r="E560" s="192"/>
      <c r="F560" s="161"/>
      <c r="G560" s="160">
        <f>ROUND(E560*F560,2)</f>
        <v>0</v>
      </c>
      <c r="H560" s="161"/>
      <c r="I560" s="160">
        <f>ROUND(E560*H560,2)</f>
        <v>0</v>
      </c>
      <c r="J560" s="161"/>
      <c r="K560" s="160">
        <f>ROUND(E560*J560,2)</f>
        <v>0</v>
      </c>
      <c r="L560" s="160">
        <v>21</v>
      </c>
      <c r="M560" s="160">
        <f>G560*(1+L560/100)</f>
        <v>0</v>
      </c>
      <c r="N560" s="159">
        <v>0</v>
      </c>
      <c r="O560" s="159">
        <f>ROUND(E560*N560,2)</f>
        <v>0</v>
      </c>
      <c r="P560" s="159">
        <v>0</v>
      </c>
      <c r="Q560" s="159">
        <f>ROUND(E560*P560,2)</f>
        <v>0</v>
      </c>
      <c r="R560" s="160"/>
      <c r="S560" s="160" t="s">
        <v>183</v>
      </c>
      <c r="T560" s="160" t="s">
        <v>183</v>
      </c>
      <c r="U560" s="160">
        <v>0</v>
      </c>
      <c r="V560" s="160">
        <f>ROUND(E560*U560,2)</f>
        <v>0</v>
      </c>
      <c r="W560" s="160"/>
      <c r="X560" s="160" t="s">
        <v>458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459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x14ac:dyDescent="0.2">
      <c r="A561" s="166" t="s">
        <v>178</v>
      </c>
      <c r="B561" s="167" t="s">
        <v>134</v>
      </c>
      <c r="C561" s="185" t="s">
        <v>135</v>
      </c>
      <c r="D561" s="168"/>
      <c r="E561" s="169"/>
      <c r="F561" s="170"/>
      <c r="G561" s="171">
        <f>SUMIF(AG562:AG574,"&lt;&gt;NOR",G562:G574)</f>
        <v>0</v>
      </c>
      <c r="H561" s="165"/>
      <c r="I561" s="165">
        <f>SUM(I562:I574)</f>
        <v>0</v>
      </c>
      <c r="J561" s="165"/>
      <c r="K561" s="165">
        <f>SUM(K562:K574)</f>
        <v>0</v>
      </c>
      <c r="L561" s="165"/>
      <c r="M561" s="165">
        <f>SUM(M562:M574)</f>
        <v>0</v>
      </c>
      <c r="N561" s="164"/>
      <c r="O561" s="164">
        <f>SUM(O562:O574)</f>
        <v>0.17</v>
      </c>
      <c r="P561" s="164"/>
      <c r="Q561" s="164">
        <f>SUM(Q562:Q574)</f>
        <v>0</v>
      </c>
      <c r="R561" s="165"/>
      <c r="S561" s="165"/>
      <c r="T561" s="165"/>
      <c r="U561" s="165"/>
      <c r="V561" s="165">
        <f>SUM(V562:V574)</f>
        <v>141.63</v>
      </c>
      <c r="W561" s="165"/>
      <c r="X561" s="165"/>
      <c r="AG561" t="s">
        <v>179</v>
      </c>
    </row>
    <row r="562" spans="1:60" outlineLevel="1" x14ac:dyDescent="0.2">
      <c r="A562" s="173">
        <v>224</v>
      </c>
      <c r="B562" s="174" t="s">
        <v>891</v>
      </c>
      <c r="C562" s="186" t="s">
        <v>892</v>
      </c>
      <c r="D562" s="175" t="s">
        <v>182</v>
      </c>
      <c r="E562" s="176">
        <v>6.6316800000000002</v>
      </c>
      <c r="F562" s="177"/>
      <c r="G562" s="178">
        <f>ROUND(E562*F562,2)</f>
        <v>0</v>
      </c>
      <c r="H562" s="161"/>
      <c r="I562" s="160">
        <f>ROUND(E562*H562,2)</f>
        <v>0</v>
      </c>
      <c r="J562" s="161"/>
      <c r="K562" s="160">
        <f>ROUND(E562*J562,2)</f>
        <v>0</v>
      </c>
      <c r="L562" s="160">
        <v>21</v>
      </c>
      <c r="M562" s="160">
        <f>G562*(1+L562/100)</f>
        <v>0</v>
      </c>
      <c r="N562" s="159">
        <v>3.1E-4</v>
      </c>
      <c r="O562" s="159">
        <f>ROUND(E562*N562,2)</f>
        <v>0</v>
      </c>
      <c r="P562" s="159">
        <v>0</v>
      </c>
      <c r="Q562" s="159">
        <f>ROUND(E562*P562,2)</f>
        <v>0</v>
      </c>
      <c r="R562" s="160"/>
      <c r="S562" s="160" t="s">
        <v>183</v>
      </c>
      <c r="T562" s="160" t="s">
        <v>183</v>
      </c>
      <c r="U562" s="160">
        <v>0.40300000000000002</v>
      </c>
      <c r="V562" s="160">
        <f>ROUND(E562*U562,2)</f>
        <v>2.67</v>
      </c>
      <c r="W562" s="160"/>
      <c r="X562" s="160" t="s">
        <v>184</v>
      </c>
      <c r="Y562" s="149"/>
      <c r="Z562" s="149"/>
      <c r="AA562" s="149"/>
      <c r="AB562" s="149"/>
      <c r="AC562" s="149"/>
      <c r="AD562" s="149"/>
      <c r="AE562" s="149"/>
      <c r="AF562" s="149"/>
      <c r="AG562" s="149" t="s">
        <v>185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187" t="s">
        <v>893</v>
      </c>
      <c r="D563" s="162"/>
      <c r="E563" s="163">
        <v>6.6316800000000002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49"/>
      <c r="Z563" s="149"/>
      <c r="AA563" s="149"/>
      <c r="AB563" s="149"/>
      <c r="AC563" s="149"/>
      <c r="AD563" s="149"/>
      <c r="AE563" s="149"/>
      <c r="AF563" s="149"/>
      <c r="AG563" s="149" t="s">
        <v>187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73">
        <v>225</v>
      </c>
      <c r="B564" s="174" t="s">
        <v>894</v>
      </c>
      <c r="C564" s="186" t="s">
        <v>895</v>
      </c>
      <c r="D564" s="175" t="s">
        <v>182</v>
      </c>
      <c r="E564" s="176">
        <v>98.147999999999996</v>
      </c>
      <c r="F564" s="177"/>
      <c r="G564" s="178">
        <f>ROUND(E564*F564,2)</f>
        <v>0</v>
      </c>
      <c r="H564" s="161"/>
      <c r="I564" s="160">
        <f>ROUND(E564*H564,2)</f>
        <v>0</v>
      </c>
      <c r="J564" s="161"/>
      <c r="K564" s="160">
        <f>ROUND(E564*J564,2)</f>
        <v>0</v>
      </c>
      <c r="L564" s="160">
        <v>21</v>
      </c>
      <c r="M564" s="160">
        <f>G564*(1+L564/100)</f>
        <v>0</v>
      </c>
      <c r="N564" s="159">
        <v>4.2000000000000002E-4</v>
      </c>
      <c r="O564" s="159">
        <f>ROUND(E564*N564,2)</f>
        <v>0.04</v>
      </c>
      <c r="P564" s="159">
        <v>0</v>
      </c>
      <c r="Q564" s="159">
        <f>ROUND(E564*P564,2)</f>
        <v>0</v>
      </c>
      <c r="R564" s="160"/>
      <c r="S564" s="160" t="s">
        <v>183</v>
      </c>
      <c r="T564" s="160" t="s">
        <v>183</v>
      </c>
      <c r="U564" s="160">
        <v>0.13200000000000001</v>
      </c>
      <c r="V564" s="160">
        <f>ROUND(E564*U564,2)</f>
        <v>12.96</v>
      </c>
      <c r="W564" s="160"/>
      <c r="X564" s="160" t="s">
        <v>184</v>
      </c>
      <c r="Y564" s="149"/>
      <c r="Z564" s="149"/>
      <c r="AA564" s="149"/>
      <c r="AB564" s="149"/>
      <c r="AC564" s="149"/>
      <c r="AD564" s="149"/>
      <c r="AE564" s="149"/>
      <c r="AF564" s="149"/>
      <c r="AG564" s="149" t="s">
        <v>185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187" t="s">
        <v>896</v>
      </c>
      <c r="D565" s="162"/>
      <c r="E565" s="163">
        <v>49.167999999999999</v>
      </c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49"/>
      <c r="Z565" s="149"/>
      <c r="AA565" s="149"/>
      <c r="AB565" s="149"/>
      <c r="AC565" s="149"/>
      <c r="AD565" s="149"/>
      <c r="AE565" s="149"/>
      <c r="AF565" s="149"/>
      <c r="AG565" s="149" t="s">
        <v>187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187" t="s">
        <v>897</v>
      </c>
      <c r="D566" s="162"/>
      <c r="E566" s="163">
        <v>48.98</v>
      </c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49"/>
      <c r="Z566" s="149"/>
      <c r="AA566" s="149"/>
      <c r="AB566" s="149"/>
      <c r="AC566" s="149"/>
      <c r="AD566" s="149"/>
      <c r="AE566" s="149"/>
      <c r="AF566" s="149"/>
      <c r="AG566" s="149" t="s">
        <v>187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73">
        <v>226</v>
      </c>
      <c r="B567" s="174" t="s">
        <v>898</v>
      </c>
      <c r="C567" s="186" t="s">
        <v>899</v>
      </c>
      <c r="D567" s="175" t="s">
        <v>182</v>
      </c>
      <c r="E567" s="176">
        <v>839.99519999999995</v>
      </c>
      <c r="F567" s="177"/>
      <c r="G567" s="178">
        <f>ROUND(E567*F567,2)</f>
        <v>0</v>
      </c>
      <c r="H567" s="161"/>
      <c r="I567" s="160">
        <f>ROUND(E567*H567,2)</f>
        <v>0</v>
      </c>
      <c r="J567" s="161"/>
      <c r="K567" s="160">
        <f>ROUND(E567*J567,2)</f>
        <v>0</v>
      </c>
      <c r="L567" s="160">
        <v>21</v>
      </c>
      <c r="M567" s="160">
        <f>G567*(1+L567/100)</f>
        <v>0</v>
      </c>
      <c r="N567" s="159">
        <v>1.6000000000000001E-4</v>
      </c>
      <c r="O567" s="159">
        <f>ROUND(E567*N567,2)</f>
        <v>0.13</v>
      </c>
      <c r="P567" s="159">
        <v>0</v>
      </c>
      <c r="Q567" s="159">
        <f>ROUND(E567*P567,2)</f>
        <v>0</v>
      </c>
      <c r="R567" s="160"/>
      <c r="S567" s="160" t="s">
        <v>183</v>
      </c>
      <c r="T567" s="160" t="s">
        <v>183</v>
      </c>
      <c r="U567" s="160">
        <v>0.15</v>
      </c>
      <c r="V567" s="160">
        <f>ROUND(E567*U567,2)</f>
        <v>126</v>
      </c>
      <c r="W567" s="160"/>
      <c r="X567" s="160" t="s">
        <v>184</v>
      </c>
      <c r="Y567" s="149"/>
      <c r="Z567" s="149"/>
      <c r="AA567" s="149"/>
      <c r="AB567" s="149"/>
      <c r="AC567" s="149"/>
      <c r="AD567" s="149"/>
      <c r="AE567" s="149"/>
      <c r="AF567" s="149"/>
      <c r="AG567" s="149" t="s">
        <v>185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187" t="s">
        <v>900</v>
      </c>
      <c r="D568" s="162"/>
      <c r="E568" s="163">
        <v>601.04</v>
      </c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49"/>
      <c r="Z568" s="149"/>
      <c r="AA568" s="149"/>
      <c r="AB568" s="149"/>
      <c r="AC568" s="149"/>
      <c r="AD568" s="149"/>
      <c r="AE568" s="149"/>
      <c r="AF568" s="149"/>
      <c r="AG568" s="149" t="s">
        <v>187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187" t="s">
        <v>901</v>
      </c>
      <c r="D569" s="162"/>
      <c r="E569" s="163"/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49"/>
      <c r="Z569" s="149"/>
      <c r="AA569" s="149"/>
      <c r="AB569" s="149"/>
      <c r="AC569" s="149"/>
      <c r="AD569" s="149"/>
      <c r="AE569" s="149"/>
      <c r="AF569" s="149"/>
      <c r="AG569" s="149" t="s">
        <v>187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187" t="s">
        <v>902</v>
      </c>
      <c r="D570" s="162"/>
      <c r="E570" s="163">
        <v>45.302399999999999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49"/>
      <c r="Z570" s="149"/>
      <c r="AA570" s="149"/>
      <c r="AB570" s="149"/>
      <c r="AC570" s="149"/>
      <c r="AD570" s="149"/>
      <c r="AE570" s="149"/>
      <c r="AF570" s="149"/>
      <c r="AG570" s="149" t="s">
        <v>187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187" t="s">
        <v>903</v>
      </c>
      <c r="D571" s="162"/>
      <c r="E571" s="163">
        <v>143.88</v>
      </c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49"/>
      <c r="Z571" s="149"/>
      <c r="AA571" s="149"/>
      <c r="AB571" s="149"/>
      <c r="AC571" s="149"/>
      <c r="AD571" s="149"/>
      <c r="AE571" s="149"/>
      <c r="AF571" s="149"/>
      <c r="AG571" s="149" t="s">
        <v>187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187" t="s">
        <v>378</v>
      </c>
      <c r="D572" s="162"/>
      <c r="E572" s="163"/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49"/>
      <c r="Z572" s="149"/>
      <c r="AA572" s="149"/>
      <c r="AB572" s="149"/>
      <c r="AC572" s="149"/>
      <c r="AD572" s="149"/>
      <c r="AE572" s="149"/>
      <c r="AF572" s="149"/>
      <c r="AG572" s="149" t="s">
        <v>187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187" t="s">
        <v>904</v>
      </c>
      <c r="D573" s="162"/>
      <c r="E573" s="163">
        <v>9.8559999999999999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49"/>
      <c r="Z573" s="149"/>
      <c r="AA573" s="149"/>
      <c r="AB573" s="149"/>
      <c r="AC573" s="149"/>
      <c r="AD573" s="149"/>
      <c r="AE573" s="149"/>
      <c r="AF573" s="149"/>
      <c r="AG573" s="149" t="s">
        <v>187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187" t="s">
        <v>905</v>
      </c>
      <c r="D574" s="162"/>
      <c r="E574" s="163">
        <v>39.916800000000002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49"/>
      <c r="Z574" s="149"/>
      <c r="AA574" s="149"/>
      <c r="AB574" s="149"/>
      <c r="AC574" s="149"/>
      <c r="AD574" s="149"/>
      <c r="AE574" s="149"/>
      <c r="AF574" s="149"/>
      <c r="AG574" s="149" t="s">
        <v>187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x14ac:dyDescent="0.2">
      <c r="A575" s="166" t="s">
        <v>178</v>
      </c>
      <c r="B575" s="167" t="s">
        <v>136</v>
      </c>
      <c r="C575" s="185" t="s">
        <v>137</v>
      </c>
      <c r="D575" s="168"/>
      <c r="E575" s="169"/>
      <c r="F575" s="170"/>
      <c r="G575" s="171">
        <f>SUMIF(AG576:AG580,"&lt;&gt;NOR",G576:G580)</f>
        <v>0</v>
      </c>
      <c r="H575" s="165"/>
      <c r="I575" s="165">
        <f>SUM(I576:I580)</f>
        <v>0</v>
      </c>
      <c r="J575" s="165"/>
      <c r="K575" s="165">
        <f>SUM(K576:K580)</f>
        <v>0</v>
      </c>
      <c r="L575" s="165"/>
      <c r="M575" s="165">
        <f>SUM(M576:M580)</f>
        <v>0</v>
      </c>
      <c r="N575" s="164"/>
      <c r="O575" s="164">
        <f>SUM(O576:O580)</f>
        <v>0.30000000000000004</v>
      </c>
      <c r="P575" s="164"/>
      <c r="Q575" s="164">
        <f>SUM(Q576:Q580)</f>
        <v>0</v>
      </c>
      <c r="R575" s="165"/>
      <c r="S575" s="165"/>
      <c r="T575" s="165"/>
      <c r="U575" s="165"/>
      <c r="V575" s="165">
        <f>SUM(V576:V580)</f>
        <v>68.13</v>
      </c>
      <c r="W575" s="165"/>
      <c r="X575" s="165"/>
      <c r="AG575" t="s">
        <v>179</v>
      </c>
    </row>
    <row r="576" spans="1:60" outlineLevel="1" x14ac:dyDescent="0.2">
      <c r="A576" s="173">
        <v>227</v>
      </c>
      <c r="B576" s="174" t="s">
        <v>906</v>
      </c>
      <c r="C576" s="186" t="s">
        <v>907</v>
      </c>
      <c r="D576" s="175" t="s">
        <v>182</v>
      </c>
      <c r="E576" s="176">
        <v>481.46</v>
      </c>
      <c r="F576" s="177"/>
      <c r="G576" s="178">
        <f>ROUND(E576*F576,2)</f>
        <v>0</v>
      </c>
      <c r="H576" s="161"/>
      <c r="I576" s="160">
        <f>ROUND(E576*H576,2)</f>
        <v>0</v>
      </c>
      <c r="J576" s="161"/>
      <c r="K576" s="160">
        <f>ROUND(E576*J576,2)</f>
        <v>0</v>
      </c>
      <c r="L576" s="160">
        <v>21</v>
      </c>
      <c r="M576" s="160">
        <f>G576*(1+L576/100)</f>
        <v>0</v>
      </c>
      <c r="N576" s="159">
        <v>1.4999999999999999E-4</v>
      </c>
      <c r="O576" s="159">
        <f>ROUND(E576*N576,2)</f>
        <v>7.0000000000000007E-2</v>
      </c>
      <c r="P576" s="159">
        <v>0</v>
      </c>
      <c r="Q576" s="159">
        <f>ROUND(E576*P576,2)</f>
        <v>0</v>
      </c>
      <c r="R576" s="160"/>
      <c r="S576" s="160" t="s">
        <v>183</v>
      </c>
      <c r="T576" s="160" t="s">
        <v>183</v>
      </c>
      <c r="U576" s="160">
        <v>3.2480000000000002E-2</v>
      </c>
      <c r="V576" s="160">
        <f>ROUND(E576*U576,2)</f>
        <v>15.64</v>
      </c>
      <c r="W576" s="160"/>
      <c r="X576" s="160" t="s">
        <v>184</v>
      </c>
      <c r="Y576" s="149"/>
      <c r="Z576" s="149"/>
      <c r="AA576" s="149"/>
      <c r="AB576" s="149"/>
      <c r="AC576" s="149"/>
      <c r="AD576" s="149"/>
      <c r="AE576" s="149"/>
      <c r="AF576" s="149"/>
      <c r="AG576" s="149" t="s">
        <v>185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6"/>
      <c r="B577" s="157"/>
      <c r="C577" s="187" t="s">
        <v>908</v>
      </c>
      <c r="D577" s="162"/>
      <c r="E577" s="163">
        <v>409.87</v>
      </c>
      <c r="F577" s="160"/>
      <c r="G577" s="160"/>
      <c r="H577" s="160"/>
      <c r="I577" s="160"/>
      <c r="J577" s="160"/>
      <c r="K577" s="160"/>
      <c r="L577" s="160"/>
      <c r="M577" s="160"/>
      <c r="N577" s="159"/>
      <c r="O577" s="159"/>
      <c r="P577" s="159"/>
      <c r="Q577" s="159"/>
      <c r="R577" s="160"/>
      <c r="S577" s="160"/>
      <c r="T577" s="160"/>
      <c r="U577" s="160"/>
      <c r="V577" s="160"/>
      <c r="W577" s="160"/>
      <c r="X577" s="160"/>
      <c r="Y577" s="149"/>
      <c r="Z577" s="149"/>
      <c r="AA577" s="149"/>
      <c r="AB577" s="149"/>
      <c r="AC577" s="149"/>
      <c r="AD577" s="149"/>
      <c r="AE577" s="149"/>
      <c r="AF577" s="149"/>
      <c r="AG577" s="149" t="s">
        <v>187</v>
      </c>
      <c r="AH577" s="149">
        <v>5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187" t="s">
        <v>492</v>
      </c>
      <c r="D578" s="162"/>
      <c r="E578" s="163">
        <v>71.59</v>
      </c>
      <c r="F578" s="160"/>
      <c r="G578" s="160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49"/>
      <c r="Z578" s="149"/>
      <c r="AA578" s="149"/>
      <c r="AB578" s="149"/>
      <c r="AC578" s="149"/>
      <c r="AD578" s="149"/>
      <c r="AE578" s="149"/>
      <c r="AF578" s="149"/>
      <c r="AG578" s="149" t="s">
        <v>187</v>
      </c>
      <c r="AH578" s="149">
        <v>5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73">
        <v>228</v>
      </c>
      <c r="B579" s="174" t="s">
        <v>909</v>
      </c>
      <c r="C579" s="186" t="s">
        <v>910</v>
      </c>
      <c r="D579" s="175" t="s">
        <v>182</v>
      </c>
      <c r="E579" s="176">
        <v>481.46</v>
      </c>
      <c r="F579" s="177"/>
      <c r="G579" s="178">
        <f>ROUND(E579*F579,2)</f>
        <v>0</v>
      </c>
      <c r="H579" s="161"/>
      <c r="I579" s="160">
        <f>ROUND(E579*H579,2)</f>
        <v>0</v>
      </c>
      <c r="J579" s="161"/>
      <c r="K579" s="160">
        <f>ROUND(E579*J579,2)</f>
        <v>0</v>
      </c>
      <c r="L579" s="160">
        <v>21</v>
      </c>
      <c r="M579" s="160">
        <f>G579*(1+L579/100)</f>
        <v>0</v>
      </c>
      <c r="N579" s="159">
        <v>4.8000000000000001E-4</v>
      </c>
      <c r="O579" s="159">
        <f>ROUND(E579*N579,2)</f>
        <v>0.23</v>
      </c>
      <c r="P579" s="159">
        <v>0</v>
      </c>
      <c r="Q579" s="159">
        <f>ROUND(E579*P579,2)</f>
        <v>0</v>
      </c>
      <c r="R579" s="160"/>
      <c r="S579" s="160" t="s">
        <v>183</v>
      </c>
      <c r="T579" s="160" t="s">
        <v>183</v>
      </c>
      <c r="U579" s="160">
        <v>0.10902000000000001</v>
      </c>
      <c r="V579" s="160">
        <f>ROUND(E579*U579,2)</f>
        <v>52.49</v>
      </c>
      <c r="W579" s="160"/>
      <c r="X579" s="160" t="s">
        <v>184</v>
      </c>
      <c r="Y579" s="149"/>
      <c r="Z579" s="149"/>
      <c r="AA579" s="149"/>
      <c r="AB579" s="149"/>
      <c r="AC579" s="149"/>
      <c r="AD579" s="149"/>
      <c r="AE579" s="149"/>
      <c r="AF579" s="149"/>
      <c r="AG579" s="149" t="s">
        <v>185</v>
      </c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187" t="s">
        <v>911</v>
      </c>
      <c r="D580" s="162"/>
      <c r="E580" s="163">
        <v>481.46</v>
      </c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49"/>
      <c r="Z580" s="149"/>
      <c r="AA580" s="149"/>
      <c r="AB580" s="149"/>
      <c r="AC580" s="149"/>
      <c r="AD580" s="149"/>
      <c r="AE580" s="149"/>
      <c r="AF580" s="149"/>
      <c r="AG580" s="149" t="s">
        <v>187</v>
      </c>
      <c r="AH580" s="149">
        <v>5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x14ac:dyDescent="0.2">
      <c r="A581" s="166" t="s">
        <v>178</v>
      </c>
      <c r="B581" s="167" t="s">
        <v>144</v>
      </c>
      <c r="C581" s="185" t="s">
        <v>145</v>
      </c>
      <c r="D581" s="168"/>
      <c r="E581" s="169"/>
      <c r="F581" s="170"/>
      <c r="G581" s="171">
        <f>SUMIF(AG582:AG583,"&lt;&gt;NOR",G582:G583)</f>
        <v>0</v>
      </c>
      <c r="H581" s="165"/>
      <c r="I581" s="165">
        <f>SUM(I582:I583)</f>
        <v>0</v>
      </c>
      <c r="J581" s="165"/>
      <c r="K581" s="165">
        <f>SUM(K582:K583)</f>
        <v>0</v>
      </c>
      <c r="L581" s="165"/>
      <c r="M581" s="165">
        <f>SUM(M582:M583)</f>
        <v>0</v>
      </c>
      <c r="N581" s="164"/>
      <c r="O581" s="164">
        <f>SUM(O582:O583)</f>
        <v>0</v>
      </c>
      <c r="P581" s="164"/>
      <c r="Q581" s="164">
        <f>SUM(Q582:Q583)</f>
        <v>0</v>
      </c>
      <c r="R581" s="165"/>
      <c r="S581" s="165"/>
      <c r="T581" s="165"/>
      <c r="U581" s="165"/>
      <c r="V581" s="165">
        <f>SUM(V582:V583)</f>
        <v>0</v>
      </c>
      <c r="W581" s="165"/>
      <c r="X581" s="165"/>
      <c r="AG581" t="s">
        <v>179</v>
      </c>
    </row>
    <row r="582" spans="1:60" outlineLevel="1" x14ac:dyDescent="0.2">
      <c r="A582" s="173">
        <v>229</v>
      </c>
      <c r="B582" s="174" t="s">
        <v>912</v>
      </c>
      <c r="C582" s="186" t="s">
        <v>913</v>
      </c>
      <c r="D582" s="175" t="s">
        <v>282</v>
      </c>
      <c r="E582" s="176">
        <v>1</v>
      </c>
      <c r="F582" s="177"/>
      <c r="G582" s="178">
        <f>ROUND(E582*F582,2)</f>
        <v>0</v>
      </c>
      <c r="H582" s="161"/>
      <c r="I582" s="160">
        <f>ROUND(E582*H582,2)</f>
        <v>0</v>
      </c>
      <c r="J582" s="161"/>
      <c r="K582" s="160">
        <f>ROUND(E582*J582,2)</f>
        <v>0</v>
      </c>
      <c r="L582" s="160">
        <v>21</v>
      </c>
      <c r="M582" s="160">
        <f>G582*(1+L582/100)</f>
        <v>0</v>
      </c>
      <c r="N582" s="159">
        <v>0</v>
      </c>
      <c r="O582" s="159">
        <f>ROUND(E582*N582,2)</f>
        <v>0</v>
      </c>
      <c r="P582" s="159">
        <v>0</v>
      </c>
      <c r="Q582" s="159">
        <f>ROUND(E582*P582,2)</f>
        <v>0</v>
      </c>
      <c r="R582" s="160"/>
      <c r="S582" s="160" t="s">
        <v>183</v>
      </c>
      <c r="T582" s="160" t="s">
        <v>183</v>
      </c>
      <c r="U582" s="160">
        <v>0</v>
      </c>
      <c r="V582" s="160">
        <f>ROUND(E582*U582,2)</f>
        <v>0</v>
      </c>
      <c r="W582" s="160"/>
      <c r="X582" s="160" t="s">
        <v>184</v>
      </c>
      <c r="Y582" s="149"/>
      <c r="Z582" s="149"/>
      <c r="AA582" s="149"/>
      <c r="AB582" s="149"/>
      <c r="AC582" s="149"/>
      <c r="AD582" s="149"/>
      <c r="AE582" s="149"/>
      <c r="AF582" s="149"/>
      <c r="AG582" s="149" t="s">
        <v>185</v>
      </c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6"/>
      <c r="B583" s="157"/>
      <c r="C583" s="187" t="s">
        <v>914</v>
      </c>
      <c r="D583" s="162"/>
      <c r="E583" s="163">
        <v>1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49"/>
      <c r="Z583" s="149"/>
      <c r="AA583" s="149"/>
      <c r="AB583" s="149"/>
      <c r="AC583" s="149"/>
      <c r="AD583" s="149"/>
      <c r="AE583" s="149"/>
      <c r="AF583" s="149"/>
      <c r="AG583" s="149" t="s">
        <v>187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x14ac:dyDescent="0.2">
      <c r="A584" s="166" t="s">
        <v>178</v>
      </c>
      <c r="B584" s="167" t="s">
        <v>148</v>
      </c>
      <c r="C584" s="185" t="s">
        <v>149</v>
      </c>
      <c r="D584" s="168"/>
      <c r="E584" s="169"/>
      <c r="F584" s="170"/>
      <c r="G584" s="171">
        <f>SUMIF(AG585:AG589,"&lt;&gt;NOR",G585:G589)</f>
        <v>0</v>
      </c>
      <c r="H584" s="165"/>
      <c r="I584" s="165">
        <f>SUM(I585:I589)</f>
        <v>0</v>
      </c>
      <c r="J584" s="165"/>
      <c r="K584" s="165">
        <f>SUM(K585:K589)</f>
        <v>0</v>
      </c>
      <c r="L584" s="165"/>
      <c r="M584" s="165">
        <f>SUM(M585:M589)</f>
        <v>0</v>
      </c>
      <c r="N584" s="164"/>
      <c r="O584" s="164">
        <f>SUM(O585:O589)</f>
        <v>0</v>
      </c>
      <c r="P584" s="164"/>
      <c r="Q584" s="164">
        <f>SUM(Q585:Q589)</f>
        <v>0</v>
      </c>
      <c r="R584" s="165"/>
      <c r="S584" s="165"/>
      <c r="T584" s="165"/>
      <c r="U584" s="165"/>
      <c r="V584" s="165">
        <f>SUM(V585:V589)</f>
        <v>0.83000000000000007</v>
      </c>
      <c r="W584" s="165"/>
      <c r="X584" s="165"/>
      <c r="AG584" t="s">
        <v>179</v>
      </c>
    </row>
    <row r="585" spans="1:60" outlineLevel="1" x14ac:dyDescent="0.2">
      <c r="A585" s="179">
        <v>230</v>
      </c>
      <c r="B585" s="180" t="s">
        <v>915</v>
      </c>
      <c r="C585" s="188" t="s">
        <v>916</v>
      </c>
      <c r="D585" s="181" t="s">
        <v>198</v>
      </c>
      <c r="E585" s="182">
        <v>0.53922999999999999</v>
      </c>
      <c r="F585" s="183"/>
      <c r="G585" s="184">
        <f>ROUND(E585*F585,2)</f>
        <v>0</v>
      </c>
      <c r="H585" s="161"/>
      <c r="I585" s="160">
        <f>ROUND(E585*H585,2)</f>
        <v>0</v>
      </c>
      <c r="J585" s="161"/>
      <c r="K585" s="160">
        <f>ROUND(E585*J585,2)</f>
        <v>0</v>
      </c>
      <c r="L585" s="160">
        <v>21</v>
      </c>
      <c r="M585" s="160">
        <f>G585*(1+L585/100)</f>
        <v>0</v>
      </c>
      <c r="N585" s="159">
        <v>0</v>
      </c>
      <c r="O585" s="159">
        <f>ROUND(E585*N585,2)</f>
        <v>0</v>
      </c>
      <c r="P585" s="159">
        <v>0</v>
      </c>
      <c r="Q585" s="159">
        <f>ROUND(E585*P585,2)</f>
        <v>0</v>
      </c>
      <c r="R585" s="160"/>
      <c r="S585" s="160" t="s">
        <v>183</v>
      </c>
      <c r="T585" s="160" t="s">
        <v>183</v>
      </c>
      <c r="U585" s="160">
        <v>0.49</v>
      </c>
      <c r="V585" s="160">
        <f>ROUND(E585*U585,2)</f>
        <v>0.26</v>
      </c>
      <c r="W585" s="160"/>
      <c r="X585" s="160" t="s">
        <v>199</v>
      </c>
      <c r="Y585" s="149"/>
      <c r="Z585" s="149"/>
      <c r="AA585" s="149"/>
      <c r="AB585" s="149"/>
      <c r="AC585" s="149"/>
      <c r="AD585" s="149"/>
      <c r="AE585" s="149"/>
      <c r="AF585" s="149"/>
      <c r="AG585" s="149" t="s">
        <v>200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79">
        <v>231</v>
      </c>
      <c r="B586" s="180" t="s">
        <v>917</v>
      </c>
      <c r="C586" s="188" t="s">
        <v>918</v>
      </c>
      <c r="D586" s="181" t="s">
        <v>198</v>
      </c>
      <c r="E586" s="182">
        <v>15.637549999999999</v>
      </c>
      <c r="F586" s="183"/>
      <c r="G586" s="184">
        <f>ROUND(E586*F586,2)</f>
        <v>0</v>
      </c>
      <c r="H586" s="161"/>
      <c r="I586" s="160">
        <f>ROUND(E586*H586,2)</f>
        <v>0</v>
      </c>
      <c r="J586" s="161"/>
      <c r="K586" s="160">
        <f>ROUND(E586*J586,2)</f>
        <v>0</v>
      </c>
      <c r="L586" s="160">
        <v>21</v>
      </c>
      <c r="M586" s="160">
        <f>G586*(1+L586/100)</f>
        <v>0</v>
      </c>
      <c r="N586" s="159">
        <v>0</v>
      </c>
      <c r="O586" s="159">
        <f>ROUND(E586*N586,2)</f>
        <v>0</v>
      </c>
      <c r="P586" s="159">
        <v>0</v>
      </c>
      <c r="Q586" s="159">
        <f>ROUND(E586*P586,2)</f>
        <v>0</v>
      </c>
      <c r="R586" s="160"/>
      <c r="S586" s="160" t="s">
        <v>183</v>
      </c>
      <c r="T586" s="160" t="s">
        <v>183</v>
      </c>
      <c r="U586" s="160">
        <v>0</v>
      </c>
      <c r="V586" s="160">
        <f>ROUND(E586*U586,2)</f>
        <v>0</v>
      </c>
      <c r="W586" s="160"/>
      <c r="X586" s="160" t="s">
        <v>199</v>
      </c>
      <c r="Y586" s="149"/>
      <c r="Z586" s="149"/>
      <c r="AA586" s="149"/>
      <c r="AB586" s="149"/>
      <c r="AC586" s="149"/>
      <c r="AD586" s="149"/>
      <c r="AE586" s="149"/>
      <c r="AF586" s="149"/>
      <c r="AG586" s="149" t="s">
        <v>200</v>
      </c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79">
        <v>232</v>
      </c>
      <c r="B587" s="180" t="s">
        <v>919</v>
      </c>
      <c r="C587" s="188" t="s">
        <v>920</v>
      </c>
      <c r="D587" s="181" t="s">
        <v>198</v>
      </c>
      <c r="E587" s="182">
        <v>0.53922999999999999</v>
      </c>
      <c r="F587" s="183"/>
      <c r="G587" s="184">
        <f>ROUND(E587*F587,2)</f>
        <v>0</v>
      </c>
      <c r="H587" s="161"/>
      <c r="I587" s="160">
        <f>ROUND(E587*H587,2)</f>
        <v>0</v>
      </c>
      <c r="J587" s="161"/>
      <c r="K587" s="160">
        <f>ROUND(E587*J587,2)</f>
        <v>0</v>
      </c>
      <c r="L587" s="160">
        <v>21</v>
      </c>
      <c r="M587" s="160">
        <f>G587*(1+L587/100)</f>
        <v>0</v>
      </c>
      <c r="N587" s="159">
        <v>0</v>
      </c>
      <c r="O587" s="159">
        <f>ROUND(E587*N587,2)</f>
        <v>0</v>
      </c>
      <c r="P587" s="159">
        <v>0</v>
      </c>
      <c r="Q587" s="159">
        <f>ROUND(E587*P587,2)</f>
        <v>0</v>
      </c>
      <c r="R587" s="160"/>
      <c r="S587" s="160" t="s">
        <v>183</v>
      </c>
      <c r="T587" s="160" t="s">
        <v>183</v>
      </c>
      <c r="U587" s="160">
        <v>0.94199999999999995</v>
      </c>
      <c r="V587" s="160">
        <f>ROUND(E587*U587,2)</f>
        <v>0.51</v>
      </c>
      <c r="W587" s="160"/>
      <c r="X587" s="160" t="s">
        <v>199</v>
      </c>
      <c r="Y587" s="149"/>
      <c r="Z587" s="149"/>
      <c r="AA587" s="149"/>
      <c r="AB587" s="149"/>
      <c r="AC587" s="149"/>
      <c r="AD587" s="149"/>
      <c r="AE587" s="149"/>
      <c r="AF587" s="149"/>
      <c r="AG587" s="149" t="s">
        <v>200</v>
      </c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79">
        <v>233</v>
      </c>
      <c r="B588" s="180" t="s">
        <v>921</v>
      </c>
      <c r="C588" s="188" t="s">
        <v>922</v>
      </c>
      <c r="D588" s="181" t="s">
        <v>198</v>
      </c>
      <c r="E588" s="182">
        <v>0.53922999999999999</v>
      </c>
      <c r="F588" s="183"/>
      <c r="G588" s="184">
        <f>ROUND(E588*F588,2)</f>
        <v>0</v>
      </c>
      <c r="H588" s="161"/>
      <c r="I588" s="160">
        <f>ROUND(E588*H588,2)</f>
        <v>0</v>
      </c>
      <c r="J588" s="161"/>
      <c r="K588" s="160">
        <f>ROUND(E588*J588,2)</f>
        <v>0</v>
      </c>
      <c r="L588" s="160">
        <v>21</v>
      </c>
      <c r="M588" s="160">
        <f>G588*(1+L588/100)</f>
        <v>0</v>
      </c>
      <c r="N588" s="159">
        <v>0</v>
      </c>
      <c r="O588" s="159">
        <f>ROUND(E588*N588,2)</f>
        <v>0</v>
      </c>
      <c r="P588" s="159">
        <v>0</v>
      </c>
      <c r="Q588" s="159">
        <f>ROUND(E588*P588,2)</f>
        <v>0</v>
      </c>
      <c r="R588" s="160"/>
      <c r="S588" s="160" t="s">
        <v>183</v>
      </c>
      <c r="T588" s="160" t="s">
        <v>183</v>
      </c>
      <c r="U588" s="160">
        <v>0.105</v>
      </c>
      <c r="V588" s="160">
        <f>ROUND(E588*U588,2)</f>
        <v>0.06</v>
      </c>
      <c r="W588" s="160"/>
      <c r="X588" s="160" t="s">
        <v>199</v>
      </c>
      <c r="Y588" s="149"/>
      <c r="Z588" s="149"/>
      <c r="AA588" s="149"/>
      <c r="AB588" s="149"/>
      <c r="AC588" s="149"/>
      <c r="AD588" s="149"/>
      <c r="AE588" s="149"/>
      <c r="AF588" s="149"/>
      <c r="AG588" s="149" t="s">
        <v>200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ht="22.5" outlineLevel="1" x14ac:dyDescent="0.2">
      <c r="A589" s="179">
        <v>234</v>
      </c>
      <c r="B589" s="180" t="s">
        <v>203</v>
      </c>
      <c r="C589" s="188" t="s">
        <v>204</v>
      </c>
      <c r="D589" s="181" t="s">
        <v>198</v>
      </c>
      <c r="E589" s="182">
        <v>0.53922999999999999</v>
      </c>
      <c r="F589" s="183"/>
      <c r="G589" s="184">
        <f>ROUND(E589*F589,2)</f>
        <v>0</v>
      </c>
      <c r="H589" s="161"/>
      <c r="I589" s="160">
        <f>ROUND(E589*H589,2)</f>
        <v>0</v>
      </c>
      <c r="J589" s="161"/>
      <c r="K589" s="160">
        <f>ROUND(E589*J589,2)</f>
        <v>0</v>
      </c>
      <c r="L589" s="160">
        <v>21</v>
      </c>
      <c r="M589" s="160">
        <f>G589*(1+L589/100)</f>
        <v>0</v>
      </c>
      <c r="N589" s="159">
        <v>0</v>
      </c>
      <c r="O589" s="159">
        <f>ROUND(E589*N589,2)</f>
        <v>0</v>
      </c>
      <c r="P589" s="159">
        <v>0</v>
      </c>
      <c r="Q589" s="159">
        <f>ROUND(E589*P589,2)</f>
        <v>0</v>
      </c>
      <c r="R589" s="160"/>
      <c r="S589" s="160" t="s">
        <v>183</v>
      </c>
      <c r="T589" s="160" t="s">
        <v>205</v>
      </c>
      <c r="U589" s="160">
        <v>0</v>
      </c>
      <c r="V589" s="160">
        <f>ROUND(E589*U589,2)</f>
        <v>0</v>
      </c>
      <c r="W589" s="160"/>
      <c r="X589" s="160" t="s">
        <v>199</v>
      </c>
      <c r="Y589" s="149"/>
      <c r="Z589" s="149"/>
      <c r="AA589" s="149"/>
      <c r="AB589" s="149"/>
      <c r="AC589" s="149"/>
      <c r="AD589" s="149"/>
      <c r="AE589" s="149"/>
      <c r="AF589" s="149"/>
      <c r="AG589" s="149" t="s">
        <v>200</v>
      </c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x14ac:dyDescent="0.2">
      <c r="A590" s="166" t="s">
        <v>178</v>
      </c>
      <c r="B590" s="167" t="s">
        <v>151</v>
      </c>
      <c r="C590" s="185" t="s">
        <v>29</v>
      </c>
      <c r="D590" s="168"/>
      <c r="E590" s="169"/>
      <c r="F590" s="170"/>
      <c r="G590" s="171">
        <f>SUMIF(AG591:AG591,"&lt;&gt;NOR",G591:G591)</f>
        <v>0</v>
      </c>
      <c r="H590" s="165"/>
      <c r="I590" s="165">
        <f>SUM(I591:I591)</f>
        <v>0</v>
      </c>
      <c r="J590" s="165"/>
      <c r="K590" s="165">
        <f>SUM(K591:K591)</f>
        <v>0</v>
      </c>
      <c r="L590" s="165"/>
      <c r="M590" s="165">
        <f>SUM(M591:M591)</f>
        <v>0</v>
      </c>
      <c r="N590" s="164"/>
      <c r="O590" s="164">
        <f>SUM(O591:O591)</f>
        <v>0</v>
      </c>
      <c r="P590" s="164"/>
      <c r="Q590" s="164">
        <f>SUM(Q591:Q591)</f>
        <v>0</v>
      </c>
      <c r="R590" s="165"/>
      <c r="S590" s="165"/>
      <c r="T590" s="165"/>
      <c r="U590" s="165"/>
      <c r="V590" s="165">
        <f>SUM(V591:V591)</f>
        <v>0</v>
      </c>
      <c r="W590" s="165"/>
      <c r="X590" s="165"/>
      <c r="AG590" t="s">
        <v>179</v>
      </c>
    </row>
    <row r="591" spans="1:60" outlineLevel="1" x14ac:dyDescent="0.2">
      <c r="A591" s="173">
        <v>235</v>
      </c>
      <c r="B591" s="174" t="s">
        <v>923</v>
      </c>
      <c r="C591" s="186" t="s">
        <v>924</v>
      </c>
      <c r="D591" s="175" t="s">
        <v>925</v>
      </c>
      <c r="E591" s="176">
        <v>1</v>
      </c>
      <c r="F591" s="177"/>
      <c r="G591" s="178">
        <f>ROUND(E591*F591,2)</f>
        <v>0</v>
      </c>
      <c r="H591" s="161"/>
      <c r="I591" s="160">
        <f>ROUND(E591*H591,2)</f>
        <v>0</v>
      </c>
      <c r="J591" s="161"/>
      <c r="K591" s="160">
        <f>ROUND(E591*J591,2)</f>
        <v>0</v>
      </c>
      <c r="L591" s="160">
        <v>21</v>
      </c>
      <c r="M591" s="160">
        <f>G591*(1+L591/100)</f>
        <v>0</v>
      </c>
      <c r="N591" s="159">
        <v>0</v>
      </c>
      <c r="O591" s="159">
        <f>ROUND(E591*N591,2)</f>
        <v>0</v>
      </c>
      <c r="P591" s="159">
        <v>0</v>
      </c>
      <c r="Q591" s="159">
        <f>ROUND(E591*P591,2)</f>
        <v>0</v>
      </c>
      <c r="R591" s="160"/>
      <c r="S591" s="160" t="s">
        <v>183</v>
      </c>
      <c r="T591" s="160" t="s">
        <v>205</v>
      </c>
      <c r="U591" s="160">
        <v>0</v>
      </c>
      <c r="V591" s="160">
        <f>ROUND(E591*U591,2)</f>
        <v>0</v>
      </c>
      <c r="W591" s="160"/>
      <c r="X591" s="160" t="s">
        <v>926</v>
      </c>
      <c r="Y591" s="149"/>
      <c r="Z591" s="149"/>
      <c r="AA591" s="149"/>
      <c r="AB591" s="149"/>
      <c r="AC591" s="149"/>
      <c r="AD591" s="149"/>
      <c r="AE591" s="149"/>
      <c r="AF591" s="149"/>
      <c r="AG591" s="149" t="s">
        <v>927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x14ac:dyDescent="0.2">
      <c r="A592" s="3"/>
      <c r="B592" s="4"/>
      <c r="C592" s="189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AE592">
        <v>15</v>
      </c>
      <c r="AF592">
        <v>21</v>
      </c>
      <c r="AG592" t="s">
        <v>165</v>
      </c>
    </row>
    <row r="593" spans="1:33" x14ac:dyDescent="0.2">
      <c r="A593" s="152"/>
      <c r="B593" s="153" t="s">
        <v>31</v>
      </c>
      <c r="C593" s="190"/>
      <c r="D593" s="154"/>
      <c r="E593" s="155"/>
      <c r="F593" s="155"/>
      <c r="G593" s="172">
        <f>G8+G45+G67+G95+G104+G111+G135+G148+G164+G167+G175+G178+G183+G193+G195+G217+G238+G263+G286+G339+G353+G384+G387+G419+G427+G478+G488+G517+G561+G575+G581+G584+G590</f>
        <v>0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AE593">
        <f>SUMIF(L7:L591,AE592,G7:G591)</f>
        <v>0</v>
      </c>
      <c r="AF593">
        <f>SUMIF(L7:L591,AF592,G7:G591)</f>
        <v>0</v>
      </c>
      <c r="AG593" t="s">
        <v>206</v>
      </c>
    </row>
    <row r="594" spans="1:33" x14ac:dyDescent="0.2">
      <c r="A594" s="3"/>
      <c r="B594" s="4"/>
      <c r="C594" s="189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33" x14ac:dyDescent="0.2">
      <c r="A595" s="3"/>
      <c r="B595" s="4"/>
      <c r="C595" s="189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33" x14ac:dyDescent="0.2">
      <c r="A596" s="257" t="s">
        <v>207</v>
      </c>
      <c r="B596" s="257"/>
      <c r="C596" s="258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33" x14ac:dyDescent="0.2">
      <c r="A597" s="259"/>
      <c r="B597" s="260"/>
      <c r="C597" s="261"/>
      <c r="D597" s="260"/>
      <c r="E597" s="260"/>
      <c r="F597" s="260"/>
      <c r="G597" s="26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AG597" t="s">
        <v>208</v>
      </c>
    </row>
    <row r="598" spans="1:33" x14ac:dyDescent="0.2">
      <c r="A598" s="263"/>
      <c r="B598" s="264"/>
      <c r="C598" s="265"/>
      <c r="D598" s="264"/>
      <c r="E598" s="264"/>
      <c r="F598" s="264"/>
      <c r="G598" s="26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33" x14ac:dyDescent="0.2">
      <c r="A599" s="263"/>
      <c r="B599" s="264"/>
      <c r="C599" s="265"/>
      <c r="D599" s="264"/>
      <c r="E599" s="264"/>
      <c r="F599" s="264"/>
      <c r="G599" s="26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33" x14ac:dyDescent="0.2">
      <c r="A600" s="263"/>
      <c r="B600" s="264"/>
      <c r="C600" s="265"/>
      <c r="D600" s="264"/>
      <c r="E600" s="264"/>
      <c r="F600" s="264"/>
      <c r="G600" s="26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33" x14ac:dyDescent="0.2">
      <c r="A601" s="267"/>
      <c r="B601" s="268"/>
      <c r="C601" s="269"/>
      <c r="D601" s="268"/>
      <c r="E601" s="268"/>
      <c r="F601" s="268"/>
      <c r="G601" s="27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33" x14ac:dyDescent="0.2">
      <c r="A602" s="3"/>
      <c r="B602" s="4"/>
      <c r="C602" s="189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33" x14ac:dyDescent="0.2">
      <c r="C603" s="191"/>
      <c r="D603" s="10"/>
      <c r="AG603" t="s">
        <v>209</v>
      </c>
    </row>
    <row r="604" spans="1:33" x14ac:dyDescent="0.2">
      <c r="D604" s="10"/>
    </row>
    <row r="605" spans="1:33" x14ac:dyDescent="0.2">
      <c r="D605" s="10"/>
    </row>
    <row r="606" spans="1:33" x14ac:dyDescent="0.2">
      <c r="D606" s="10"/>
    </row>
    <row r="607" spans="1:33" x14ac:dyDescent="0.2">
      <c r="D607" s="10"/>
    </row>
    <row r="608" spans="1:33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97:G601"/>
    <mergeCell ref="A1:G1"/>
    <mergeCell ref="C2:G2"/>
    <mergeCell ref="C3:G3"/>
    <mergeCell ref="C4:G4"/>
    <mergeCell ref="A596:C59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153</v>
      </c>
    </row>
    <row r="2" spans="1:60" ht="24.95" customHeight="1" x14ac:dyDescent="0.2">
      <c r="A2" s="141" t="s">
        <v>8</v>
      </c>
      <c r="B2" s="49" t="s">
        <v>43</v>
      </c>
      <c r="C2" s="251" t="s">
        <v>44</v>
      </c>
      <c r="D2" s="252"/>
      <c r="E2" s="252"/>
      <c r="F2" s="252"/>
      <c r="G2" s="253"/>
      <c r="AG2" t="s">
        <v>154</v>
      </c>
    </row>
    <row r="3" spans="1:60" ht="24.95" customHeight="1" x14ac:dyDescent="0.2">
      <c r="A3" s="141" t="s">
        <v>9</v>
      </c>
      <c r="B3" s="49" t="s">
        <v>57</v>
      </c>
      <c r="C3" s="251" t="s">
        <v>58</v>
      </c>
      <c r="D3" s="252"/>
      <c r="E3" s="252"/>
      <c r="F3" s="252"/>
      <c r="G3" s="253"/>
      <c r="AC3" s="123" t="s">
        <v>154</v>
      </c>
      <c r="AG3" t="s">
        <v>155</v>
      </c>
    </row>
    <row r="4" spans="1:60" ht="24.95" customHeight="1" x14ac:dyDescent="0.2">
      <c r="A4" s="142" t="s">
        <v>10</v>
      </c>
      <c r="B4" s="143" t="s">
        <v>59</v>
      </c>
      <c r="C4" s="254" t="s">
        <v>58</v>
      </c>
      <c r="D4" s="255"/>
      <c r="E4" s="255"/>
      <c r="F4" s="255"/>
      <c r="G4" s="256"/>
      <c r="AG4" t="s">
        <v>156</v>
      </c>
    </row>
    <row r="5" spans="1:60" x14ac:dyDescent="0.2">
      <c r="D5" s="10"/>
    </row>
    <row r="6" spans="1:60" ht="38.25" x14ac:dyDescent="0.2">
      <c r="A6" s="145" t="s">
        <v>157</v>
      </c>
      <c r="B6" s="147" t="s">
        <v>158</v>
      </c>
      <c r="C6" s="147" t="s">
        <v>159</v>
      </c>
      <c r="D6" s="146" t="s">
        <v>160</v>
      </c>
      <c r="E6" s="145" t="s">
        <v>161</v>
      </c>
      <c r="F6" s="144" t="s">
        <v>162</v>
      </c>
      <c r="G6" s="145" t="s">
        <v>31</v>
      </c>
      <c r="H6" s="148" t="s">
        <v>32</v>
      </c>
      <c r="I6" s="148" t="s">
        <v>163</v>
      </c>
      <c r="J6" s="148" t="s">
        <v>33</v>
      </c>
      <c r="K6" s="148" t="s">
        <v>164</v>
      </c>
      <c r="L6" s="148" t="s">
        <v>165</v>
      </c>
      <c r="M6" s="148" t="s">
        <v>166</v>
      </c>
      <c r="N6" s="148" t="s">
        <v>167</v>
      </c>
      <c r="O6" s="148" t="s">
        <v>168</v>
      </c>
      <c r="P6" s="148" t="s">
        <v>169</v>
      </c>
      <c r="Q6" s="148" t="s">
        <v>170</v>
      </c>
      <c r="R6" s="148" t="s">
        <v>171</v>
      </c>
      <c r="S6" s="148" t="s">
        <v>172</v>
      </c>
      <c r="T6" s="148" t="s">
        <v>173</v>
      </c>
      <c r="U6" s="148" t="s">
        <v>174</v>
      </c>
      <c r="V6" s="148" t="s">
        <v>175</v>
      </c>
      <c r="W6" s="148" t="s">
        <v>176</v>
      </c>
      <c r="X6" s="148" t="s">
        <v>177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178</v>
      </c>
      <c r="B8" s="167" t="s">
        <v>94</v>
      </c>
      <c r="C8" s="185" t="s">
        <v>95</v>
      </c>
      <c r="D8" s="168"/>
      <c r="E8" s="169"/>
      <c r="F8" s="170"/>
      <c r="G8" s="171">
        <f>SUMIF(AG9:AG23,"&lt;&gt;NOR",G9:G23)</f>
        <v>0</v>
      </c>
      <c r="H8" s="165"/>
      <c r="I8" s="165">
        <f>SUM(I9:I23)</f>
        <v>0</v>
      </c>
      <c r="J8" s="165"/>
      <c r="K8" s="165">
        <f>SUM(K9:K23)</f>
        <v>0</v>
      </c>
      <c r="L8" s="165"/>
      <c r="M8" s="165">
        <f>SUM(M9:M23)</f>
        <v>0</v>
      </c>
      <c r="N8" s="164"/>
      <c r="O8" s="164">
        <f>SUM(O9:O23)</f>
        <v>0</v>
      </c>
      <c r="P8" s="164"/>
      <c r="Q8" s="164">
        <f>SUM(Q9:Q23)</f>
        <v>0</v>
      </c>
      <c r="R8" s="165"/>
      <c r="S8" s="165"/>
      <c r="T8" s="165"/>
      <c r="U8" s="165"/>
      <c r="V8" s="165">
        <f>SUM(V9:V23)</f>
        <v>0</v>
      </c>
      <c r="W8" s="165"/>
      <c r="X8" s="165"/>
      <c r="AG8" t="s">
        <v>179</v>
      </c>
    </row>
    <row r="9" spans="1:60" outlineLevel="1" x14ac:dyDescent="0.2">
      <c r="A9" s="179">
        <v>1</v>
      </c>
      <c r="B9" s="180" t="s">
        <v>928</v>
      </c>
      <c r="C9" s="188" t="s">
        <v>929</v>
      </c>
      <c r="D9" s="181" t="s">
        <v>930</v>
      </c>
      <c r="E9" s="182">
        <v>44</v>
      </c>
      <c r="F9" s="183"/>
      <c r="G9" s="184">
        <f t="shared" ref="G9:G23" si="0">ROUND(E9*F9,2)</f>
        <v>0</v>
      </c>
      <c r="H9" s="161"/>
      <c r="I9" s="160">
        <f t="shared" ref="I9:I23" si="1">ROUND(E9*H9,2)</f>
        <v>0</v>
      </c>
      <c r="J9" s="161"/>
      <c r="K9" s="160">
        <f t="shared" ref="K9:K23" si="2">ROUND(E9*J9,2)</f>
        <v>0</v>
      </c>
      <c r="L9" s="160">
        <v>21</v>
      </c>
      <c r="M9" s="160">
        <f t="shared" ref="M9:M23" si="3">G9*(1+L9/100)</f>
        <v>0</v>
      </c>
      <c r="N9" s="159">
        <v>0</v>
      </c>
      <c r="O9" s="159">
        <f t="shared" ref="O9:O23" si="4">ROUND(E9*N9,2)</f>
        <v>0</v>
      </c>
      <c r="P9" s="159">
        <v>0</v>
      </c>
      <c r="Q9" s="159">
        <f t="shared" ref="Q9:Q23" si="5">ROUND(E9*P9,2)</f>
        <v>0</v>
      </c>
      <c r="R9" s="160"/>
      <c r="S9" s="160" t="s">
        <v>629</v>
      </c>
      <c r="T9" s="160" t="s">
        <v>205</v>
      </c>
      <c r="U9" s="160">
        <v>0</v>
      </c>
      <c r="V9" s="160">
        <f t="shared" ref="V9:V23" si="6">ROUND(E9*U9,2)</f>
        <v>0</v>
      </c>
      <c r="W9" s="160"/>
      <c r="X9" s="160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931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9">
        <v>2</v>
      </c>
      <c r="B10" s="180" t="s">
        <v>932</v>
      </c>
      <c r="C10" s="188" t="s">
        <v>933</v>
      </c>
      <c r="D10" s="181" t="s">
        <v>930</v>
      </c>
      <c r="E10" s="182">
        <v>19</v>
      </c>
      <c r="F10" s="183"/>
      <c r="G10" s="184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629</v>
      </c>
      <c r="T10" s="160" t="s">
        <v>205</v>
      </c>
      <c r="U10" s="160">
        <v>0</v>
      </c>
      <c r="V10" s="160">
        <f t="shared" si="6"/>
        <v>0</v>
      </c>
      <c r="W10" s="160"/>
      <c r="X10" s="160" t="s">
        <v>184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931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9">
        <v>3</v>
      </c>
      <c r="B11" s="180" t="s">
        <v>934</v>
      </c>
      <c r="C11" s="188" t="s">
        <v>935</v>
      </c>
      <c r="D11" s="181" t="s">
        <v>930</v>
      </c>
      <c r="E11" s="182">
        <v>139</v>
      </c>
      <c r="F11" s="183"/>
      <c r="G11" s="184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629</v>
      </c>
      <c r="T11" s="160" t="s">
        <v>205</v>
      </c>
      <c r="U11" s="160">
        <v>0</v>
      </c>
      <c r="V11" s="160">
        <f t="shared" si="6"/>
        <v>0</v>
      </c>
      <c r="W11" s="160"/>
      <c r="X11" s="160" t="s">
        <v>184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931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9">
        <v>4</v>
      </c>
      <c r="B12" s="180" t="s">
        <v>936</v>
      </c>
      <c r="C12" s="188" t="s">
        <v>937</v>
      </c>
      <c r="D12" s="181" t="s">
        <v>190</v>
      </c>
      <c r="E12" s="182">
        <v>0.3785</v>
      </c>
      <c r="F12" s="183"/>
      <c r="G12" s="184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629</v>
      </c>
      <c r="T12" s="160" t="s">
        <v>205</v>
      </c>
      <c r="U12" s="160">
        <v>0</v>
      </c>
      <c r="V12" s="160">
        <f t="shared" si="6"/>
        <v>0</v>
      </c>
      <c r="W12" s="160"/>
      <c r="X12" s="160" t="s">
        <v>184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931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9">
        <v>5</v>
      </c>
      <c r="B13" s="180" t="s">
        <v>938</v>
      </c>
      <c r="C13" s="188" t="s">
        <v>939</v>
      </c>
      <c r="D13" s="181" t="s">
        <v>334</v>
      </c>
      <c r="E13" s="182">
        <v>253</v>
      </c>
      <c r="F13" s="183"/>
      <c r="G13" s="184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629</v>
      </c>
      <c r="T13" s="160" t="s">
        <v>205</v>
      </c>
      <c r="U13" s="160">
        <v>0</v>
      </c>
      <c r="V13" s="160">
        <f t="shared" si="6"/>
        <v>0</v>
      </c>
      <c r="W13" s="160"/>
      <c r="X13" s="160" t="s">
        <v>184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931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9">
        <v>6</v>
      </c>
      <c r="B14" s="180" t="s">
        <v>940</v>
      </c>
      <c r="C14" s="188" t="s">
        <v>941</v>
      </c>
      <c r="D14" s="181" t="s">
        <v>334</v>
      </c>
      <c r="E14" s="182">
        <v>25</v>
      </c>
      <c r="F14" s="183"/>
      <c r="G14" s="184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629</v>
      </c>
      <c r="T14" s="160" t="s">
        <v>205</v>
      </c>
      <c r="U14" s="160">
        <v>0</v>
      </c>
      <c r="V14" s="160">
        <f t="shared" si="6"/>
        <v>0</v>
      </c>
      <c r="W14" s="160"/>
      <c r="X14" s="160" t="s">
        <v>184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931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9">
        <v>7</v>
      </c>
      <c r="B15" s="180" t="s">
        <v>942</v>
      </c>
      <c r="C15" s="188" t="s">
        <v>943</v>
      </c>
      <c r="D15" s="181" t="s">
        <v>334</v>
      </c>
      <c r="E15" s="182">
        <v>18</v>
      </c>
      <c r="F15" s="183"/>
      <c r="G15" s="184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629</v>
      </c>
      <c r="T15" s="160" t="s">
        <v>205</v>
      </c>
      <c r="U15" s="160">
        <v>0</v>
      </c>
      <c r="V15" s="160">
        <f t="shared" si="6"/>
        <v>0</v>
      </c>
      <c r="W15" s="160"/>
      <c r="X15" s="160" t="s">
        <v>184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931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9">
        <v>8</v>
      </c>
      <c r="B16" s="180" t="s">
        <v>944</v>
      </c>
      <c r="C16" s="188" t="s">
        <v>945</v>
      </c>
      <c r="D16" s="181" t="s">
        <v>334</v>
      </c>
      <c r="E16" s="182">
        <v>15</v>
      </c>
      <c r="F16" s="183"/>
      <c r="G16" s="184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629</v>
      </c>
      <c r="T16" s="160" t="s">
        <v>205</v>
      </c>
      <c r="U16" s="160">
        <v>0</v>
      </c>
      <c r="V16" s="160">
        <f t="shared" si="6"/>
        <v>0</v>
      </c>
      <c r="W16" s="160"/>
      <c r="X16" s="160" t="s">
        <v>184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931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9">
        <v>9</v>
      </c>
      <c r="B17" s="180" t="s">
        <v>946</v>
      </c>
      <c r="C17" s="188" t="s">
        <v>947</v>
      </c>
      <c r="D17" s="181" t="s">
        <v>198</v>
      </c>
      <c r="E17" s="182">
        <v>0.7</v>
      </c>
      <c r="F17" s="183"/>
      <c r="G17" s="184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629</v>
      </c>
      <c r="T17" s="160" t="s">
        <v>205</v>
      </c>
      <c r="U17" s="160">
        <v>0</v>
      </c>
      <c r="V17" s="160">
        <f t="shared" si="6"/>
        <v>0</v>
      </c>
      <c r="W17" s="160"/>
      <c r="X17" s="160" t="s">
        <v>184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931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9">
        <v>10</v>
      </c>
      <c r="B18" s="180" t="s">
        <v>948</v>
      </c>
      <c r="C18" s="188" t="s">
        <v>949</v>
      </c>
      <c r="D18" s="181" t="s">
        <v>198</v>
      </c>
      <c r="E18" s="182">
        <v>0.7</v>
      </c>
      <c r="F18" s="183"/>
      <c r="G18" s="184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629</v>
      </c>
      <c r="T18" s="160" t="s">
        <v>205</v>
      </c>
      <c r="U18" s="160">
        <v>0</v>
      </c>
      <c r="V18" s="160">
        <f t="shared" si="6"/>
        <v>0</v>
      </c>
      <c r="W18" s="160"/>
      <c r="X18" s="160" t="s">
        <v>184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931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9">
        <v>11</v>
      </c>
      <c r="B19" s="180" t="s">
        <v>950</v>
      </c>
      <c r="C19" s="188" t="s">
        <v>951</v>
      </c>
      <c r="D19" s="181" t="s">
        <v>198</v>
      </c>
      <c r="E19" s="182">
        <v>0.7</v>
      </c>
      <c r="F19" s="183"/>
      <c r="G19" s="184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629</v>
      </c>
      <c r="T19" s="160" t="s">
        <v>205</v>
      </c>
      <c r="U19" s="160">
        <v>0</v>
      </c>
      <c r="V19" s="160">
        <f t="shared" si="6"/>
        <v>0</v>
      </c>
      <c r="W19" s="160"/>
      <c r="X19" s="160" t="s">
        <v>184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931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9">
        <v>12</v>
      </c>
      <c r="B20" s="180" t="s">
        <v>952</v>
      </c>
      <c r="C20" s="188" t="s">
        <v>953</v>
      </c>
      <c r="D20" s="181" t="s">
        <v>198</v>
      </c>
      <c r="E20" s="182">
        <v>0.7</v>
      </c>
      <c r="F20" s="183"/>
      <c r="G20" s="184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629</v>
      </c>
      <c r="T20" s="160" t="s">
        <v>205</v>
      </c>
      <c r="U20" s="160">
        <v>0</v>
      </c>
      <c r="V20" s="160">
        <f t="shared" si="6"/>
        <v>0</v>
      </c>
      <c r="W20" s="160"/>
      <c r="X20" s="160" t="s">
        <v>184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931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9">
        <v>13</v>
      </c>
      <c r="B21" s="180" t="s">
        <v>954</v>
      </c>
      <c r="C21" s="188" t="s">
        <v>955</v>
      </c>
      <c r="D21" s="181" t="s">
        <v>198</v>
      </c>
      <c r="E21" s="182">
        <v>0.7</v>
      </c>
      <c r="F21" s="183"/>
      <c r="G21" s="184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629</v>
      </c>
      <c r="T21" s="160" t="s">
        <v>205</v>
      </c>
      <c r="U21" s="160">
        <v>0</v>
      </c>
      <c r="V21" s="160">
        <f t="shared" si="6"/>
        <v>0</v>
      </c>
      <c r="W21" s="160"/>
      <c r="X21" s="160" t="s">
        <v>184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931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9">
        <v>14</v>
      </c>
      <c r="B22" s="180" t="s">
        <v>956</v>
      </c>
      <c r="C22" s="188" t="s">
        <v>957</v>
      </c>
      <c r="D22" s="181" t="s">
        <v>198</v>
      </c>
      <c r="E22" s="182">
        <v>0.7</v>
      </c>
      <c r="F22" s="183"/>
      <c r="G22" s="184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60"/>
      <c r="S22" s="160" t="s">
        <v>629</v>
      </c>
      <c r="T22" s="160" t="s">
        <v>205</v>
      </c>
      <c r="U22" s="160">
        <v>0</v>
      </c>
      <c r="V22" s="160">
        <f t="shared" si="6"/>
        <v>0</v>
      </c>
      <c r="W22" s="160"/>
      <c r="X22" s="160" t="s">
        <v>184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931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9">
        <v>15</v>
      </c>
      <c r="B23" s="180" t="s">
        <v>958</v>
      </c>
      <c r="C23" s="188" t="s">
        <v>959</v>
      </c>
      <c r="D23" s="181" t="s">
        <v>198</v>
      </c>
      <c r="E23" s="182">
        <v>0.7</v>
      </c>
      <c r="F23" s="183"/>
      <c r="G23" s="184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629</v>
      </c>
      <c r="T23" s="160" t="s">
        <v>205</v>
      </c>
      <c r="U23" s="160">
        <v>0</v>
      </c>
      <c r="V23" s="160">
        <f t="shared" si="6"/>
        <v>0</v>
      </c>
      <c r="W23" s="160"/>
      <c r="X23" s="160" t="s">
        <v>184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931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6" t="s">
        <v>178</v>
      </c>
      <c r="B24" s="167" t="s">
        <v>138</v>
      </c>
      <c r="C24" s="185" t="s">
        <v>139</v>
      </c>
      <c r="D24" s="168"/>
      <c r="E24" s="169"/>
      <c r="F24" s="170"/>
      <c r="G24" s="171">
        <f>SUMIF(AG25:AG155,"&lt;&gt;NOR",G25:G155)</f>
        <v>0</v>
      </c>
      <c r="H24" s="165"/>
      <c r="I24" s="165">
        <f>SUM(I25:I155)</f>
        <v>0</v>
      </c>
      <c r="J24" s="165"/>
      <c r="K24" s="165">
        <f>SUM(K25:K155)</f>
        <v>0</v>
      </c>
      <c r="L24" s="165"/>
      <c r="M24" s="165">
        <f>SUM(M25:M155)</f>
        <v>0</v>
      </c>
      <c r="N24" s="164"/>
      <c r="O24" s="164">
        <f>SUM(O25:O155)</f>
        <v>0</v>
      </c>
      <c r="P24" s="164"/>
      <c r="Q24" s="164">
        <f>SUM(Q25:Q155)</f>
        <v>0</v>
      </c>
      <c r="R24" s="165"/>
      <c r="S24" s="165"/>
      <c r="T24" s="165"/>
      <c r="U24" s="165"/>
      <c r="V24" s="165">
        <f>SUM(V25:V155)</f>
        <v>0</v>
      </c>
      <c r="W24" s="165"/>
      <c r="X24" s="165"/>
      <c r="AG24" t="s">
        <v>179</v>
      </c>
    </row>
    <row r="25" spans="1:60" outlineLevel="1" x14ac:dyDescent="0.2">
      <c r="A25" s="179">
        <v>16</v>
      </c>
      <c r="B25" s="180" t="s">
        <v>960</v>
      </c>
      <c r="C25" s="188" t="s">
        <v>961</v>
      </c>
      <c r="D25" s="181" t="s">
        <v>962</v>
      </c>
      <c r="E25" s="182">
        <v>20</v>
      </c>
      <c r="F25" s="183"/>
      <c r="G25" s="184">
        <f t="shared" ref="G25:G30" si="7">ROUND(E25*F25,2)</f>
        <v>0</v>
      </c>
      <c r="H25" s="161"/>
      <c r="I25" s="160">
        <f t="shared" ref="I25:I30" si="8">ROUND(E25*H25,2)</f>
        <v>0</v>
      </c>
      <c r="J25" s="161"/>
      <c r="K25" s="160">
        <f t="shared" ref="K25:K30" si="9">ROUND(E25*J25,2)</f>
        <v>0</v>
      </c>
      <c r="L25" s="160">
        <v>21</v>
      </c>
      <c r="M25" s="160">
        <f t="shared" ref="M25:M30" si="10">G25*(1+L25/100)</f>
        <v>0</v>
      </c>
      <c r="N25" s="159">
        <v>0</v>
      </c>
      <c r="O25" s="159">
        <f t="shared" ref="O25:O30" si="11">ROUND(E25*N25,2)</f>
        <v>0</v>
      </c>
      <c r="P25" s="159">
        <v>0</v>
      </c>
      <c r="Q25" s="159">
        <f t="shared" ref="Q25:Q30" si="12">ROUND(E25*P25,2)</f>
        <v>0</v>
      </c>
      <c r="R25" s="160"/>
      <c r="S25" s="160" t="s">
        <v>629</v>
      </c>
      <c r="T25" s="160" t="s">
        <v>205</v>
      </c>
      <c r="U25" s="160">
        <v>0</v>
      </c>
      <c r="V25" s="160">
        <f t="shared" ref="V25:V30" si="13">ROUND(E25*U25,2)</f>
        <v>0</v>
      </c>
      <c r="W25" s="160"/>
      <c r="X25" s="160" t="s">
        <v>184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931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9">
        <v>17</v>
      </c>
      <c r="B26" s="180" t="s">
        <v>963</v>
      </c>
      <c r="C26" s="188" t="s">
        <v>964</v>
      </c>
      <c r="D26" s="181" t="s">
        <v>930</v>
      </c>
      <c r="E26" s="182">
        <v>1</v>
      </c>
      <c r="F26" s="183"/>
      <c r="G26" s="184">
        <f t="shared" si="7"/>
        <v>0</v>
      </c>
      <c r="H26" s="161"/>
      <c r="I26" s="160">
        <f t="shared" si="8"/>
        <v>0</v>
      </c>
      <c r="J26" s="161"/>
      <c r="K26" s="160">
        <f t="shared" si="9"/>
        <v>0</v>
      </c>
      <c r="L26" s="160">
        <v>21</v>
      </c>
      <c r="M26" s="160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60"/>
      <c r="S26" s="160" t="s">
        <v>629</v>
      </c>
      <c r="T26" s="160" t="s">
        <v>205</v>
      </c>
      <c r="U26" s="160">
        <v>0</v>
      </c>
      <c r="V26" s="160">
        <f t="shared" si="13"/>
        <v>0</v>
      </c>
      <c r="W26" s="160"/>
      <c r="X26" s="160" t="s">
        <v>184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931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9">
        <v>18</v>
      </c>
      <c r="B27" s="180" t="s">
        <v>965</v>
      </c>
      <c r="C27" s="188" t="s">
        <v>966</v>
      </c>
      <c r="D27" s="181" t="s">
        <v>930</v>
      </c>
      <c r="E27" s="182">
        <v>1</v>
      </c>
      <c r="F27" s="183"/>
      <c r="G27" s="184">
        <f t="shared" si="7"/>
        <v>0</v>
      </c>
      <c r="H27" s="161"/>
      <c r="I27" s="160">
        <f t="shared" si="8"/>
        <v>0</v>
      </c>
      <c r="J27" s="161"/>
      <c r="K27" s="160">
        <f t="shared" si="9"/>
        <v>0</v>
      </c>
      <c r="L27" s="160">
        <v>21</v>
      </c>
      <c r="M27" s="160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60"/>
      <c r="S27" s="160" t="s">
        <v>629</v>
      </c>
      <c r="T27" s="160" t="s">
        <v>205</v>
      </c>
      <c r="U27" s="160">
        <v>0</v>
      </c>
      <c r="V27" s="160">
        <f t="shared" si="13"/>
        <v>0</v>
      </c>
      <c r="W27" s="160"/>
      <c r="X27" s="160" t="s">
        <v>184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931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9">
        <v>19</v>
      </c>
      <c r="B28" s="180" t="s">
        <v>967</v>
      </c>
      <c r="C28" s="188" t="s">
        <v>968</v>
      </c>
      <c r="D28" s="181" t="s">
        <v>930</v>
      </c>
      <c r="E28" s="182">
        <v>1</v>
      </c>
      <c r="F28" s="183"/>
      <c r="G28" s="184">
        <f t="shared" si="7"/>
        <v>0</v>
      </c>
      <c r="H28" s="161"/>
      <c r="I28" s="160">
        <f t="shared" si="8"/>
        <v>0</v>
      </c>
      <c r="J28" s="161"/>
      <c r="K28" s="160">
        <f t="shared" si="9"/>
        <v>0</v>
      </c>
      <c r="L28" s="160">
        <v>21</v>
      </c>
      <c r="M28" s="160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60"/>
      <c r="S28" s="160" t="s">
        <v>629</v>
      </c>
      <c r="T28" s="160" t="s">
        <v>205</v>
      </c>
      <c r="U28" s="160">
        <v>0</v>
      </c>
      <c r="V28" s="160">
        <f t="shared" si="13"/>
        <v>0</v>
      </c>
      <c r="W28" s="160"/>
      <c r="X28" s="160" t="s">
        <v>184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931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9">
        <v>20</v>
      </c>
      <c r="B29" s="180" t="s">
        <v>969</v>
      </c>
      <c r="C29" s="188" t="s">
        <v>970</v>
      </c>
      <c r="D29" s="181" t="s">
        <v>930</v>
      </c>
      <c r="E29" s="182">
        <v>1</v>
      </c>
      <c r="F29" s="183"/>
      <c r="G29" s="184">
        <f t="shared" si="7"/>
        <v>0</v>
      </c>
      <c r="H29" s="161"/>
      <c r="I29" s="160">
        <f t="shared" si="8"/>
        <v>0</v>
      </c>
      <c r="J29" s="161"/>
      <c r="K29" s="160">
        <f t="shared" si="9"/>
        <v>0</v>
      </c>
      <c r="L29" s="160">
        <v>21</v>
      </c>
      <c r="M29" s="160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60"/>
      <c r="S29" s="160" t="s">
        <v>629</v>
      </c>
      <c r="T29" s="160" t="s">
        <v>205</v>
      </c>
      <c r="U29" s="160">
        <v>0</v>
      </c>
      <c r="V29" s="160">
        <f t="shared" si="13"/>
        <v>0</v>
      </c>
      <c r="W29" s="160"/>
      <c r="X29" s="160" t="s">
        <v>184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931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3">
        <v>21</v>
      </c>
      <c r="B30" s="174" t="s">
        <v>971</v>
      </c>
      <c r="C30" s="186" t="s">
        <v>972</v>
      </c>
      <c r="D30" s="175" t="s">
        <v>334</v>
      </c>
      <c r="E30" s="176">
        <v>65</v>
      </c>
      <c r="F30" s="177"/>
      <c r="G30" s="178">
        <f t="shared" si="7"/>
        <v>0</v>
      </c>
      <c r="H30" s="161"/>
      <c r="I30" s="160">
        <f t="shared" si="8"/>
        <v>0</v>
      </c>
      <c r="J30" s="161"/>
      <c r="K30" s="160">
        <f t="shared" si="9"/>
        <v>0</v>
      </c>
      <c r="L30" s="160">
        <v>21</v>
      </c>
      <c r="M30" s="160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60"/>
      <c r="S30" s="160" t="s">
        <v>629</v>
      </c>
      <c r="T30" s="160" t="s">
        <v>205</v>
      </c>
      <c r="U30" s="160">
        <v>0</v>
      </c>
      <c r="V30" s="160">
        <f t="shared" si="13"/>
        <v>0</v>
      </c>
      <c r="W30" s="160"/>
      <c r="X30" s="160" t="s">
        <v>184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931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7" t="s">
        <v>973</v>
      </c>
      <c r="D31" s="162"/>
      <c r="E31" s="163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187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7" t="s">
        <v>974</v>
      </c>
      <c r="D32" s="162"/>
      <c r="E32" s="163">
        <v>65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187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3">
        <v>22</v>
      </c>
      <c r="B33" s="174" t="s">
        <v>975</v>
      </c>
      <c r="C33" s="186" t="s">
        <v>976</v>
      </c>
      <c r="D33" s="175" t="s">
        <v>334</v>
      </c>
      <c r="E33" s="176">
        <v>43</v>
      </c>
      <c r="F33" s="177"/>
      <c r="G33" s="178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60"/>
      <c r="S33" s="160" t="s">
        <v>629</v>
      </c>
      <c r="T33" s="160" t="s">
        <v>205</v>
      </c>
      <c r="U33" s="160">
        <v>0</v>
      </c>
      <c r="V33" s="160">
        <f>ROUND(E33*U33,2)</f>
        <v>0</v>
      </c>
      <c r="W33" s="160"/>
      <c r="X33" s="160" t="s">
        <v>184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931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7" t="s">
        <v>977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187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978</v>
      </c>
      <c r="D35" s="162"/>
      <c r="E35" s="163">
        <v>43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187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3">
        <v>23</v>
      </c>
      <c r="B36" s="174" t="s">
        <v>979</v>
      </c>
      <c r="C36" s="186" t="s">
        <v>980</v>
      </c>
      <c r="D36" s="175" t="s">
        <v>334</v>
      </c>
      <c r="E36" s="176">
        <v>84</v>
      </c>
      <c r="F36" s="177"/>
      <c r="G36" s="178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60"/>
      <c r="S36" s="160" t="s">
        <v>629</v>
      </c>
      <c r="T36" s="160" t="s">
        <v>205</v>
      </c>
      <c r="U36" s="160">
        <v>0</v>
      </c>
      <c r="V36" s="160">
        <f>ROUND(E36*U36,2)</f>
        <v>0</v>
      </c>
      <c r="W36" s="160"/>
      <c r="X36" s="160" t="s">
        <v>184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931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981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187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7" t="s">
        <v>982</v>
      </c>
      <c r="D38" s="162"/>
      <c r="E38" s="163">
        <v>84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187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3">
        <v>24</v>
      </c>
      <c r="B39" s="174" t="s">
        <v>983</v>
      </c>
      <c r="C39" s="186" t="s">
        <v>984</v>
      </c>
      <c r="D39" s="175" t="s">
        <v>930</v>
      </c>
      <c r="E39" s="176">
        <v>11</v>
      </c>
      <c r="F39" s="177"/>
      <c r="G39" s="178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60"/>
      <c r="S39" s="160" t="s">
        <v>629</v>
      </c>
      <c r="T39" s="160" t="s">
        <v>205</v>
      </c>
      <c r="U39" s="160">
        <v>0</v>
      </c>
      <c r="V39" s="160">
        <f>ROUND(E39*U39,2)</f>
        <v>0</v>
      </c>
      <c r="W39" s="160"/>
      <c r="X39" s="160" t="s">
        <v>184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931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7" t="s">
        <v>985</v>
      </c>
      <c r="D40" s="162"/>
      <c r="E40" s="163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187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7" t="s">
        <v>986</v>
      </c>
      <c r="D41" s="162"/>
      <c r="E41" s="163">
        <v>11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187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3">
        <v>25</v>
      </c>
      <c r="B42" s="174" t="s">
        <v>987</v>
      </c>
      <c r="C42" s="186" t="s">
        <v>988</v>
      </c>
      <c r="D42" s="175" t="s">
        <v>930</v>
      </c>
      <c r="E42" s="176">
        <v>90</v>
      </c>
      <c r="F42" s="177"/>
      <c r="G42" s="178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60"/>
      <c r="S42" s="160" t="s">
        <v>629</v>
      </c>
      <c r="T42" s="160" t="s">
        <v>205</v>
      </c>
      <c r="U42" s="160">
        <v>0</v>
      </c>
      <c r="V42" s="160">
        <f>ROUND(E42*U42,2)</f>
        <v>0</v>
      </c>
      <c r="W42" s="160"/>
      <c r="X42" s="160" t="s">
        <v>184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931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989</v>
      </c>
      <c r="D43" s="162"/>
      <c r="E43" s="163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187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7" t="s">
        <v>990</v>
      </c>
      <c r="D44" s="162"/>
      <c r="E44" s="163">
        <v>90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187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3">
        <v>26</v>
      </c>
      <c r="B45" s="174" t="s">
        <v>991</v>
      </c>
      <c r="C45" s="186" t="s">
        <v>992</v>
      </c>
      <c r="D45" s="175" t="s">
        <v>930</v>
      </c>
      <c r="E45" s="176">
        <v>31</v>
      </c>
      <c r="F45" s="177"/>
      <c r="G45" s="178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60"/>
      <c r="S45" s="160" t="s">
        <v>629</v>
      </c>
      <c r="T45" s="160" t="s">
        <v>205</v>
      </c>
      <c r="U45" s="160">
        <v>0</v>
      </c>
      <c r="V45" s="160">
        <f>ROUND(E45*U45,2)</f>
        <v>0</v>
      </c>
      <c r="W45" s="160"/>
      <c r="X45" s="160" t="s">
        <v>184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931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7" t="s">
        <v>993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187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994</v>
      </c>
      <c r="D47" s="162"/>
      <c r="E47" s="163">
        <v>31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187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9">
        <v>27</v>
      </c>
      <c r="B48" s="180" t="s">
        <v>995</v>
      </c>
      <c r="C48" s="188" t="s">
        <v>996</v>
      </c>
      <c r="D48" s="181" t="s">
        <v>930</v>
      </c>
      <c r="E48" s="182">
        <v>3</v>
      </c>
      <c r="F48" s="183"/>
      <c r="G48" s="184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60"/>
      <c r="S48" s="160" t="s">
        <v>629</v>
      </c>
      <c r="T48" s="160" t="s">
        <v>205</v>
      </c>
      <c r="U48" s="160">
        <v>0</v>
      </c>
      <c r="V48" s="160">
        <f>ROUND(E48*U48,2)</f>
        <v>0</v>
      </c>
      <c r="W48" s="160"/>
      <c r="X48" s="160" t="s">
        <v>184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931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3">
        <v>28</v>
      </c>
      <c r="B49" s="174" t="s">
        <v>997</v>
      </c>
      <c r="C49" s="186" t="s">
        <v>998</v>
      </c>
      <c r="D49" s="175" t="s">
        <v>930</v>
      </c>
      <c r="E49" s="176">
        <v>4</v>
      </c>
      <c r="F49" s="177"/>
      <c r="G49" s="178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60"/>
      <c r="S49" s="160" t="s">
        <v>629</v>
      </c>
      <c r="T49" s="160" t="s">
        <v>205</v>
      </c>
      <c r="U49" s="160">
        <v>0</v>
      </c>
      <c r="V49" s="160">
        <f>ROUND(E49*U49,2)</f>
        <v>0</v>
      </c>
      <c r="W49" s="160"/>
      <c r="X49" s="160" t="s">
        <v>184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931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7" t="s">
        <v>999</v>
      </c>
      <c r="D50" s="162"/>
      <c r="E50" s="163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187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80</v>
      </c>
      <c r="D51" s="162"/>
      <c r="E51" s="163">
        <v>4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187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9">
        <v>29</v>
      </c>
      <c r="B52" s="180" t="s">
        <v>1000</v>
      </c>
      <c r="C52" s="188" t="s">
        <v>1001</v>
      </c>
      <c r="D52" s="181" t="s">
        <v>930</v>
      </c>
      <c r="E52" s="182">
        <v>1</v>
      </c>
      <c r="F52" s="183"/>
      <c r="G52" s="184">
        <f t="shared" ref="G52:G68" si="14">ROUND(E52*F52,2)</f>
        <v>0</v>
      </c>
      <c r="H52" s="161"/>
      <c r="I52" s="160">
        <f t="shared" ref="I52:I68" si="15">ROUND(E52*H52,2)</f>
        <v>0</v>
      </c>
      <c r="J52" s="161"/>
      <c r="K52" s="160">
        <f t="shared" ref="K52:K68" si="16">ROUND(E52*J52,2)</f>
        <v>0</v>
      </c>
      <c r="L52" s="160">
        <v>21</v>
      </c>
      <c r="M52" s="160">
        <f t="shared" ref="M52:M68" si="17">G52*(1+L52/100)</f>
        <v>0</v>
      </c>
      <c r="N52" s="159">
        <v>0</v>
      </c>
      <c r="O52" s="159">
        <f t="shared" ref="O52:O68" si="18">ROUND(E52*N52,2)</f>
        <v>0</v>
      </c>
      <c r="P52" s="159">
        <v>0</v>
      </c>
      <c r="Q52" s="159">
        <f t="shared" ref="Q52:Q68" si="19">ROUND(E52*P52,2)</f>
        <v>0</v>
      </c>
      <c r="R52" s="160"/>
      <c r="S52" s="160" t="s">
        <v>629</v>
      </c>
      <c r="T52" s="160" t="s">
        <v>205</v>
      </c>
      <c r="U52" s="160">
        <v>0</v>
      </c>
      <c r="V52" s="160">
        <f t="shared" ref="V52:V68" si="20">ROUND(E52*U52,2)</f>
        <v>0</v>
      </c>
      <c r="W52" s="160"/>
      <c r="X52" s="160" t="s">
        <v>184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931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9">
        <v>30</v>
      </c>
      <c r="B53" s="180" t="s">
        <v>1002</v>
      </c>
      <c r="C53" s="188" t="s">
        <v>1003</v>
      </c>
      <c r="D53" s="181" t="s">
        <v>930</v>
      </c>
      <c r="E53" s="182">
        <v>19</v>
      </c>
      <c r="F53" s="183"/>
      <c r="G53" s="184">
        <f t="shared" si="14"/>
        <v>0</v>
      </c>
      <c r="H53" s="161"/>
      <c r="I53" s="160">
        <f t="shared" si="15"/>
        <v>0</v>
      </c>
      <c r="J53" s="161"/>
      <c r="K53" s="160">
        <f t="shared" si="16"/>
        <v>0</v>
      </c>
      <c r="L53" s="160">
        <v>21</v>
      </c>
      <c r="M53" s="160">
        <f t="shared" si="17"/>
        <v>0</v>
      </c>
      <c r="N53" s="159">
        <v>0</v>
      </c>
      <c r="O53" s="159">
        <f t="shared" si="18"/>
        <v>0</v>
      </c>
      <c r="P53" s="159">
        <v>0</v>
      </c>
      <c r="Q53" s="159">
        <f t="shared" si="19"/>
        <v>0</v>
      </c>
      <c r="R53" s="160"/>
      <c r="S53" s="160" t="s">
        <v>629</v>
      </c>
      <c r="T53" s="160" t="s">
        <v>205</v>
      </c>
      <c r="U53" s="160">
        <v>0</v>
      </c>
      <c r="V53" s="160">
        <f t="shared" si="20"/>
        <v>0</v>
      </c>
      <c r="W53" s="160"/>
      <c r="X53" s="160" t="s">
        <v>184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931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9">
        <v>31</v>
      </c>
      <c r="B54" s="180" t="s">
        <v>1004</v>
      </c>
      <c r="C54" s="188" t="s">
        <v>1005</v>
      </c>
      <c r="D54" s="181" t="s">
        <v>930</v>
      </c>
      <c r="E54" s="182">
        <v>5</v>
      </c>
      <c r="F54" s="183"/>
      <c r="G54" s="184">
        <f t="shared" si="14"/>
        <v>0</v>
      </c>
      <c r="H54" s="161"/>
      <c r="I54" s="160">
        <f t="shared" si="15"/>
        <v>0</v>
      </c>
      <c r="J54" s="161"/>
      <c r="K54" s="160">
        <f t="shared" si="16"/>
        <v>0</v>
      </c>
      <c r="L54" s="160">
        <v>21</v>
      </c>
      <c r="M54" s="160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60"/>
      <c r="S54" s="160" t="s">
        <v>629</v>
      </c>
      <c r="T54" s="160" t="s">
        <v>205</v>
      </c>
      <c r="U54" s="160">
        <v>0</v>
      </c>
      <c r="V54" s="160">
        <f t="shared" si="20"/>
        <v>0</v>
      </c>
      <c r="W54" s="160"/>
      <c r="X54" s="160" t="s">
        <v>184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931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9">
        <v>32</v>
      </c>
      <c r="B55" s="180" t="s">
        <v>1006</v>
      </c>
      <c r="C55" s="188" t="s">
        <v>1007</v>
      </c>
      <c r="D55" s="181" t="s">
        <v>930</v>
      </c>
      <c r="E55" s="182">
        <v>10</v>
      </c>
      <c r="F55" s="183"/>
      <c r="G55" s="184">
        <f t="shared" si="14"/>
        <v>0</v>
      </c>
      <c r="H55" s="161"/>
      <c r="I55" s="160">
        <f t="shared" si="15"/>
        <v>0</v>
      </c>
      <c r="J55" s="161"/>
      <c r="K55" s="160">
        <f t="shared" si="16"/>
        <v>0</v>
      </c>
      <c r="L55" s="160">
        <v>21</v>
      </c>
      <c r="M55" s="160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60"/>
      <c r="S55" s="160" t="s">
        <v>629</v>
      </c>
      <c r="T55" s="160" t="s">
        <v>205</v>
      </c>
      <c r="U55" s="160">
        <v>0</v>
      </c>
      <c r="V55" s="160">
        <f t="shared" si="20"/>
        <v>0</v>
      </c>
      <c r="W55" s="160"/>
      <c r="X55" s="160" t="s">
        <v>184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931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9">
        <v>33</v>
      </c>
      <c r="B56" s="180" t="s">
        <v>1008</v>
      </c>
      <c r="C56" s="188" t="s">
        <v>1009</v>
      </c>
      <c r="D56" s="181" t="s">
        <v>930</v>
      </c>
      <c r="E56" s="182">
        <v>1</v>
      </c>
      <c r="F56" s="183"/>
      <c r="G56" s="184">
        <f t="shared" si="14"/>
        <v>0</v>
      </c>
      <c r="H56" s="161"/>
      <c r="I56" s="160">
        <f t="shared" si="15"/>
        <v>0</v>
      </c>
      <c r="J56" s="161"/>
      <c r="K56" s="160">
        <f t="shared" si="16"/>
        <v>0</v>
      </c>
      <c r="L56" s="160">
        <v>21</v>
      </c>
      <c r="M56" s="160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60"/>
      <c r="S56" s="160" t="s">
        <v>629</v>
      </c>
      <c r="T56" s="160" t="s">
        <v>205</v>
      </c>
      <c r="U56" s="160">
        <v>0</v>
      </c>
      <c r="V56" s="160">
        <f t="shared" si="20"/>
        <v>0</v>
      </c>
      <c r="W56" s="160"/>
      <c r="X56" s="160" t="s">
        <v>184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931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9">
        <v>34</v>
      </c>
      <c r="B57" s="180" t="s">
        <v>1010</v>
      </c>
      <c r="C57" s="188" t="s">
        <v>1011</v>
      </c>
      <c r="D57" s="181" t="s">
        <v>930</v>
      </c>
      <c r="E57" s="182">
        <v>2</v>
      </c>
      <c r="F57" s="183"/>
      <c r="G57" s="184">
        <f t="shared" si="14"/>
        <v>0</v>
      </c>
      <c r="H57" s="161"/>
      <c r="I57" s="160">
        <f t="shared" si="15"/>
        <v>0</v>
      </c>
      <c r="J57" s="161"/>
      <c r="K57" s="160">
        <f t="shared" si="16"/>
        <v>0</v>
      </c>
      <c r="L57" s="160">
        <v>21</v>
      </c>
      <c r="M57" s="160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60"/>
      <c r="S57" s="160" t="s">
        <v>629</v>
      </c>
      <c r="T57" s="160" t="s">
        <v>205</v>
      </c>
      <c r="U57" s="160">
        <v>0</v>
      </c>
      <c r="V57" s="160">
        <f t="shared" si="20"/>
        <v>0</v>
      </c>
      <c r="W57" s="160"/>
      <c r="X57" s="160" t="s">
        <v>184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931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9">
        <v>35</v>
      </c>
      <c r="B58" s="180" t="s">
        <v>1012</v>
      </c>
      <c r="C58" s="188" t="s">
        <v>1013</v>
      </c>
      <c r="D58" s="181" t="s">
        <v>930</v>
      </c>
      <c r="E58" s="182">
        <v>4</v>
      </c>
      <c r="F58" s="183"/>
      <c r="G58" s="184">
        <f t="shared" si="14"/>
        <v>0</v>
      </c>
      <c r="H58" s="161"/>
      <c r="I58" s="160">
        <f t="shared" si="15"/>
        <v>0</v>
      </c>
      <c r="J58" s="161"/>
      <c r="K58" s="160">
        <f t="shared" si="16"/>
        <v>0</v>
      </c>
      <c r="L58" s="160">
        <v>21</v>
      </c>
      <c r="M58" s="160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60"/>
      <c r="S58" s="160" t="s">
        <v>629</v>
      </c>
      <c r="T58" s="160" t="s">
        <v>205</v>
      </c>
      <c r="U58" s="160">
        <v>0</v>
      </c>
      <c r="V58" s="160">
        <f t="shared" si="20"/>
        <v>0</v>
      </c>
      <c r="W58" s="160"/>
      <c r="X58" s="160" t="s">
        <v>184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931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9">
        <v>36</v>
      </c>
      <c r="B59" s="180" t="s">
        <v>1014</v>
      </c>
      <c r="C59" s="188" t="s">
        <v>1015</v>
      </c>
      <c r="D59" s="181" t="s">
        <v>930</v>
      </c>
      <c r="E59" s="182">
        <v>3</v>
      </c>
      <c r="F59" s="183"/>
      <c r="G59" s="184">
        <f t="shared" si="14"/>
        <v>0</v>
      </c>
      <c r="H59" s="161"/>
      <c r="I59" s="160">
        <f t="shared" si="15"/>
        <v>0</v>
      </c>
      <c r="J59" s="161"/>
      <c r="K59" s="160">
        <f t="shared" si="16"/>
        <v>0</v>
      </c>
      <c r="L59" s="160">
        <v>21</v>
      </c>
      <c r="M59" s="160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60"/>
      <c r="S59" s="160" t="s">
        <v>629</v>
      </c>
      <c r="T59" s="160" t="s">
        <v>205</v>
      </c>
      <c r="U59" s="160">
        <v>0</v>
      </c>
      <c r="V59" s="160">
        <f t="shared" si="20"/>
        <v>0</v>
      </c>
      <c r="W59" s="160"/>
      <c r="X59" s="160" t="s">
        <v>184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931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9">
        <v>37</v>
      </c>
      <c r="B60" s="180" t="s">
        <v>1016</v>
      </c>
      <c r="C60" s="188" t="s">
        <v>1017</v>
      </c>
      <c r="D60" s="181" t="s">
        <v>930</v>
      </c>
      <c r="E60" s="182">
        <v>3</v>
      </c>
      <c r="F60" s="183"/>
      <c r="G60" s="184">
        <f t="shared" si="14"/>
        <v>0</v>
      </c>
      <c r="H60" s="161"/>
      <c r="I60" s="160">
        <f t="shared" si="15"/>
        <v>0</v>
      </c>
      <c r="J60" s="161"/>
      <c r="K60" s="160">
        <f t="shared" si="16"/>
        <v>0</v>
      </c>
      <c r="L60" s="160">
        <v>21</v>
      </c>
      <c r="M60" s="160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60"/>
      <c r="S60" s="160" t="s">
        <v>629</v>
      </c>
      <c r="T60" s="160" t="s">
        <v>205</v>
      </c>
      <c r="U60" s="160">
        <v>0</v>
      </c>
      <c r="V60" s="160">
        <f t="shared" si="20"/>
        <v>0</v>
      </c>
      <c r="W60" s="160"/>
      <c r="X60" s="160" t="s">
        <v>184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931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9">
        <v>38</v>
      </c>
      <c r="B61" s="180" t="s">
        <v>1018</v>
      </c>
      <c r="C61" s="188" t="s">
        <v>1019</v>
      </c>
      <c r="D61" s="181" t="s">
        <v>930</v>
      </c>
      <c r="E61" s="182">
        <v>42</v>
      </c>
      <c r="F61" s="183"/>
      <c r="G61" s="184">
        <f t="shared" si="14"/>
        <v>0</v>
      </c>
      <c r="H61" s="161"/>
      <c r="I61" s="160">
        <f t="shared" si="15"/>
        <v>0</v>
      </c>
      <c r="J61" s="161"/>
      <c r="K61" s="160">
        <f t="shared" si="16"/>
        <v>0</v>
      </c>
      <c r="L61" s="160">
        <v>21</v>
      </c>
      <c r="M61" s="160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60"/>
      <c r="S61" s="160" t="s">
        <v>629</v>
      </c>
      <c r="T61" s="160" t="s">
        <v>205</v>
      </c>
      <c r="U61" s="160">
        <v>0</v>
      </c>
      <c r="V61" s="160">
        <f t="shared" si="20"/>
        <v>0</v>
      </c>
      <c r="W61" s="160"/>
      <c r="X61" s="160" t="s">
        <v>184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931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9">
        <v>39</v>
      </c>
      <c r="B62" s="180" t="s">
        <v>1020</v>
      </c>
      <c r="C62" s="188" t="s">
        <v>1021</v>
      </c>
      <c r="D62" s="181" t="s">
        <v>930</v>
      </c>
      <c r="E62" s="182">
        <v>3</v>
      </c>
      <c r="F62" s="183"/>
      <c r="G62" s="184">
        <f t="shared" si="14"/>
        <v>0</v>
      </c>
      <c r="H62" s="161"/>
      <c r="I62" s="160">
        <f t="shared" si="15"/>
        <v>0</v>
      </c>
      <c r="J62" s="161"/>
      <c r="K62" s="160">
        <f t="shared" si="16"/>
        <v>0</v>
      </c>
      <c r="L62" s="160">
        <v>21</v>
      </c>
      <c r="M62" s="160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60"/>
      <c r="S62" s="160" t="s">
        <v>629</v>
      </c>
      <c r="T62" s="160" t="s">
        <v>205</v>
      </c>
      <c r="U62" s="160">
        <v>0</v>
      </c>
      <c r="V62" s="160">
        <f t="shared" si="20"/>
        <v>0</v>
      </c>
      <c r="W62" s="160"/>
      <c r="X62" s="160" t="s">
        <v>184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931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9">
        <v>40</v>
      </c>
      <c r="B63" s="180" t="s">
        <v>1022</v>
      </c>
      <c r="C63" s="188" t="s">
        <v>1023</v>
      </c>
      <c r="D63" s="181" t="s">
        <v>930</v>
      </c>
      <c r="E63" s="182">
        <v>6</v>
      </c>
      <c r="F63" s="183"/>
      <c r="G63" s="184">
        <f t="shared" si="14"/>
        <v>0</v>
      </c>
      <c r="H63" s="161"/>
      <c r="I63" s="160">
        <f t="shared" si="15"/>
        <v>0</v>
      </c>
      <c r="J63" s="161"/>
      <c r="K63" s="160">
        <f t="shared" si="16"/>
        <v>0</v>
      </c>
      <c r="L63" s="160">
        <v>21</v>
      </c>
      <c r="M63" s="160">
        <f t="shared" si="17"/>
        <v>0</v>
      </c>
      <c r="N63" s="159">
        <v>0</v>
      </c>
      <c r="O63" s="159">
        <f t="shared" si="18"/>
        <v>0</v>
      </c>
      <c r="P63" s="159">
        <v>0</v>
      </c>
      <c r="Q63" s="159">
        <f t="shared" si="19"/>
        <v>0</v>
      </c>
      <c r="R63" s="160"/>
      <c r="S63" s="160" t="s">
        <v>629</v>
      </c>
      <c r="T63" s="160" t="s">
        <v>205</v>
      </c>
      <c r="U63" s="160">
        <v>0</v>
      </c>
      <c r="V63" s="160">
        <f t="shared" si="20"/>
        <v>0</v>
      </c>
      <c r="W63" s="160"/>
      <c r="X63" s="160" t="s">
        <v>184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931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9">
        <v>41</v>
      </c>
      <c r="B64" s="180" t="s">
        <v>1024</v>
      </c>
      <c r="C64" s="188" t="s">
        <v>1025</v>
      </c>
      <c r="D64" s="181" t="s">
        <v>930</v>
      </c>
      <c r="E64" s="182">
        <v>2</v>
      </c>
      <c r="F64" s="183"/>
      <c r="G64" s="184">
        <f t="shared" si="14"/>
        <v>0</v>
      </c>
      <c r="H64" s="161"/>
      <c r="I64" s="160">
        <f t="shared" si="15"/>
        <v>0</v>
      </c>
      <c r="J64" s="161"/>
      <c r="K64" s="160">
        <f t="shared" si="16"/>
        <v>0</v>
      </c>
      <c r="L64" s="160">
        <v>21</v>
      </c>
      <c r="M64" s="160">
        <f t="shared" si="17"/>
        <v>0</v>
      </c>
      <c r="N64" s="159">
        <v>0</v>
      </c>
      <c r="O64" s="159">
        <f t="shared" si="18"/>
        <v>0</v>
      </c>
      <c r="P64" s="159">
        <v>0</v>
      </c>
      <c r="Q64" s="159">
        <f t="shared" si="19"/>
        <v>0</v>
      </c>
      <c r="R64" s="160"/>
      <c r="S64" s="160" t="s">
        <v>629</v>
      </c>
      <c r="T64" s="160" t="s">
        <v>205</v>
      </c>
      <c r="U64" s="160">
        <v>0</v>
      </c>
      <c r="V64" s="160">
        <f t="shared" si="20"/>
        <v>0</v>
      </c>
      <c r="W64" s="160"/>
      <c r="X64" s="160" t="s">
        <v>184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931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9">
        <v>42</v>
      </c>
      <c r="B65" s="180" t="s">
        <v>1026</v>
      </c>
      <c r="C65" s="188" t="s">
        <v>1027</v>
      </c>
      <c r="D65" s="181" t="s">
        <v>930</v>
      </c>
      <c r="E65" s="182">
        <v>1</v>
      </c>
      <c r="F65" s="183"/>
      <c r="G65" s="184">
        <f t="shared" si="14"/>
        <v>0</v>
      </c>
      <c r="H65" s="161"/>
      <c r="I65" s="160">
        <f t="shared" si="15"/>
        <v>0</v>
      </c>
      <c r="J65" s="161"/>
      <c r="K65" s="160">
        <f t="shared" si="16"/>
        <v>0</v>
      </c>
      <c r="L65" s="160">
        <v>21</v>
      </c>
      <c r="M65" s="160">
        <f t="shared" si="17"/>
        <v>0</v>
      </c>
      <c r="N65" s="159">
        <v>0</v>
      </c>
      <c r="O65" s="159">
        <f t="shared" si="18"/>
        <v>0</v>
      </c>
      <c r="P65" s="159">
        <v>0</v>
      </c>
      <c r="Q65" s="159">
        <f t="shared" si="19"/>
        <v>0</v>
      </c>
      <c r="R65" s="160"/>
      <c r="S65" s="160" t="s">
        <v>629</v>
      </c>
      <c r="T65" s="160" t="s">
        <v>205</v>
      </c>
      <c r="U65" s="160">
        <v>0</v>
      </c>
      <c r="V65" s="160">
        <f t="shared" si="20"/>
        <v>0</v>
      </c>
      <c r="W65" s="160"/>
      <c r="X65" s="160" t="s">
        <v>184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931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9">
        <v>43</v>
      </c>
      <c r="B66" s="180" t="s">
        <v>1028</v>
      </c>
      <c r="C66" s="188" t="s">
        <v>1029</v>
      </c>
      <c r="D66" s="181" t="s">
        <v>334</v>
      </c>
      <c r="E66" s="182">
        <v>53</v>
      </c>
      <c r="F66" s="183"/>
      <c r="G66" s="184">
        <f t="shared" si="14"/>
        <v>0</v>
      </c>
      <c r="H66" s="161"/>
      <c r="I66" s="160">
        <f t="shared" si="15"/>
        <v>0</v>
      </c>
      <c r="J66" s="161"/>
      <c r="K66" s="160">
        <f t="shared" si="16"/>
        <v>0</v>
      </c>
      <c r="L66" s="160">
        <v>21</v>
      </c>
      <c r="M66" s="160">
        <f t="shared" si="17"/>
        <v>0</v>
      </c>
      <c r="N66" s="159">
        <v>0</v>
      </c>
      <c r="O66" s="159">
        <f t="shared" si="18"/>
        <v>0</v>
      </c>
      <c r="P66" s="159">
        <v>0</v>
      </c>
      <c r="Q66" s="159">
        <f t="shared" si="19"/>
        <v>0</v>
      </c>
      <c r="R66" s="160"/>
      <c r="S66" s="160" t="s">
        <v>629</v>
      </c>
      <c r="T66" s="160" t="s">
        <v>205</v>
      </c>
      <c r="U66" s="160">
        <v>0</v>
      </c>
      <c r="V66" s="160">
        <f t="shared" si="20"/>
        <v>0</v>
      </c>
      <c r="W66" s="160"/>
      <c r="X66" s="160" t="s">
        <v>184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931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9">
        <v>44</v>
      </c>
      <c r="B67" s="180" t="s">
        <v>1030</v>
      </c>
      <c r="C67" s="188" t="s">
        <v>1031</v>
      </c>
      <c r="D67" s="181" t="s">
        <v>334</v>
      </c>
      <c r="E67" s="182">
        <v>63</v>
      </c>
      <c r="F67" s="183"/>
      <c r="G67" s="184">
        <f t="shared" si="14"/>
        <v>0</v>
      </c>
      <c r="H67" s="161"/>
      <c r="I67" s="160">
        <f t="shared" si="15"/>
        <v>0</v>
      </c>
      <c r="J67" s="161"/>
      <c r="K67" s="160">
        <f t="shared" si="16"/>
        <v>0</v>
      </c>
      <c r="L67" s="160">
        <v>21</v>
      </c>
      <c r="M67" s="160">
        <f t="shared" si="17"/>
        <v>0</v>
      </c>
      <c r="N67" s="159">
        <v>0</v>
      </c>
      <c r="O67" s="159">
        <f t="shared" si="18"/>
        <v>0</v>
      </c>
      <c r="P67" s="159">
        <v>0</v>
      </c>
      <c r="Q67" s="159">
        <f t="shared" si="19"/>
        <v>0</v>
      </c>
      <c r="R67" s="160"/>
      <c r="S67" s="160" t="s">
        <v>629</v>
      </c>
      <c r="T67" s="160" t="s">
        <v>205</v>
      </c>
      <c r="U67" s="160">
        <v>0</v>
      </c>
      <c r="V67" s="160">
        <f t="shared" si="20"/>
        <v>0</v>
      </c>
      <c r="W67" s="160"/>
      <c r="X67" s="160" t="s">
        <v>184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931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3">
        <v>45</v>
      </c>
      <c r="B68" s="174" t="s">
        <v>1032</v>
      </c>
      <c r="C68" s="186" t="s">
        <v>1033</v>
      </c>
      <c r="D68" s="175" t="s">
        <v>334</v>
      </c>
      <c r="E68" s="176">
        <v>41</v>
      </c>
      <c r="F68" s="177"/>
      <c r="G68" s="178">
        <f t="shared" si="14"/>
        <v>0</v>
      </c>
      <c r="H68" s="161"/>
      <c r="I68" s="160">
        <f t="shared" si="15"/>
        <v>0</v>
      </c>
      <c r="J68" s="161"/>
      <c r="K68" s="160">
        <f t="shared" si="16"/>
        <v>0</v>
      </c>
      <c r="L68" s="160">
        <v>21</v>
      </c>
      <c r="M68" s="160">
        <f t="shared" si="17"/>
        <v>0</v>
      </c>
      <c r="N68" s="159">
        <v>0</v>
      </c>
      <c r="O68" s="159">
        <f t="shared" si="18"/>
        <v>0</v>
      </c>
      <c r="P68" s="159">
        <v>0</v>
      </c>
      <c r="Q68" s="159">
        <f t="shared" si="19"/>
        <v>0</v>
      </c>
      <c r="R68" s="160"/>
      <c r="S68" s="160" t="s">
        <v>629</v>
      </c>
      <c r="T68" s="160" t="s">
        <v>205</v>
      </c>
      <c r="U68" s="160">
        <v>0</v>
      </c>
      <c r="V68" s="160">
        <f t="shared" si="20"/>
        <v>0</v>
      </c>
      <c r="W68" s="160"/>
      <c r="X68" s="160" t="s">
        <v>184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931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7" t="s">
        <v>1034</v>
      </c>
      <c r="D69" s="162"/>
      <c r="E69" s="163"/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187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7" t="s">
        <v>1035</v>
      </c>
      <c r="D70" s="162"/>
      <c r="E70" s="163">
        <v>41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187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3">
        <v>46</v>
      </c>
      <c r="B71" s="174" t="s">
        <v>1036</v>
      </c>
      <c r="C71" s="186" t="s">
        <v>1037</v>
      </c>
      <c r="D71" s="175" t="s">
        <v>334</v>
      </c>
      <c r="E71" s="176">
        <v>157</v>
      </c>
      <c r="F71" s="177"/>
      <c r="G71" s="178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60"/>
      <c r="S71" s="160" t="s">
        <v>629</v>
      </c>
      <c r="T71" s="160" t="s">
        <v>205</v>
      </c>
      <c r="U71" s="160">
        <v>0</v>
      </c>
      <c r="V71" s="160">
        <f>ROUND(E71*U71,2)</f>
        <v>0</v>
      </c>
      <c r="W71" s="160"/>
      <c r="X71" s="160" t="s">
        <v>184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931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7" t="s">
        <v>1038</v>
      </c>
      <c r="D72" s="162"/>
      <c r="E72" s="163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187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7" t="s">
        <v>1039</v>
      </c>
      <c r="D73" s="162"/>
      <c r="E73" s="163">
        <v>157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187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3">
        <v>47</v>
      </c>
      <c r="B74" s="174" t="s">
        <v>1040</v>
      </c>
      <c r="C74" s="186" t="s">
        <v>1041</v>
      </c>
      <c r="D74" s="175" t="s">
        <v>334</v>
      </c>
      <c r="E74" s="176">
        <v>553</v>
      </c>
      <c r="F74" s="177"/>
      <c r="G74" s="178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60"/>
      <c r="S74" s="160" t="s">
        <v>629</v>
      </c>
      <c r="T74" s="160" t="s">
        <v>205</v>
      </c>
      <c r="U74" s="160">
        <v>0</v>
      </c>
      <c r="V74" s="160">
        <f>ROUND(E74*U74,2)</f>
        <v>0</v>
      </c>
      <c r="W74" s="160"/>
      <c r="X74" s="160" t="s">
        <v>184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931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7" t="s">
        <v>1042</v>
      </c>
      <c r="D75" s="162"/>
      <c r="E75" s="163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187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7" t="s">
        <v>1043</v>
      </c>
      <c r="D76" s="162"/>
      <c r="E76" s="163">
        <v>553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187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3">
        <v>48</v>
      </c>
      <c r="B77" s="174" t="s">
        <v>1044</v>
      </c>
      <c r="C77" s="186" t="s">
        <v>1045</v>
      </c>
      <c r="D77" s="175" t="s">
        <v>334</v>
      </c>
      <c r="E77" s="176">
        <v>59</v>
      </c>
      <c r="F77" s="177"/>
      <c r="G77" s="178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21</v>
      </c>
      <c r="M77" s="160">
        <f>G77*(1+L77/100)</f>
        <v>0</v>
      </c>
      <c r="N77" s="159">
        <v>0</v>
      </c>
      <c r="O77" s="159">
        <f>ROUND(E77*N77,2)</f>
        <v>0</v>
      </c>
      <c r="P77" s="159">
        <v>0</v>
      </c>
      <c r="Q77" s="159">
        <f>ROUND(E77*P77,2)</f>
        <v>0</v>
      </c>
      <c r="R77" s="160"/>
      <c r="S77" s="160" t="s">
        <v>629</v>
      </c>
      <c r="T77" s="160" t="s">
        <v>205</v>
      </c>
      <c r="U77" s="160">
        <v>0</v>
      </c>
      <c r="V77" s="160">
        <f>ROUND(E77*U77,2)</f>
        <v>0</v>
      </c>
      <c r="W77" s="160"/>
      <c r="X77" s="160" t="s">
        <v>184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931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7" t="s">
        <v>1046</v>
      </c>
      <c r="D78" s="162"/>
      <c r="E78" s="163"/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187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7" t="s">
        <v>1047</v>
      </c>
      <c r="D79" s="162"/>
      <c r="E79" s="163">
        <v>59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187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3">
        <v>49</v>
      </c>
      <c r="B80" s="174" t="s">
        <v>1048</v>
      </c>
      <c r="C80" s="186" t="s">
        <v>1049</v>
      </c>
      <c r="D80" s="175" t="s">
        <v>334</v>
      </c>
      <c r="E80" s="176">
        <v>1338</v>
      </c>
      <c r="F80" s="177"/>
      <c r="G80" s="178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60"/>
      <c r="S80" s="160" t="s">
        <v>629</v>
      </c>
      <c r="T80" s="160" t="s">
        <v>205</v>
      </c>
      <c r="U80" s="160">
        <v>0</v>
      </c>
      <c r="V80" s="160">
        <f>ROUND(E80*U80,2)</f>
        <v>0</v>
      </c>
      <c r="W80" s="160"/>
      <c r="X80" s="160" t="s">
        <v>184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931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56"/>
      <c r="B81" s="157"/>
      <c r="C81" s="187" t="s">
        <v>1050</v>
      </c>
      <c r="D81" s="162"/>
      <c r="E81" s="163"/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187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7" t="s">
        <v>1051</v>
      </c>
      <c r="D82" s="162"/>
      <c r="E82" s="163">
        <v>1338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187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3">
        <v>50</v>
      </c>
      <c r="B83" s="174" t="s">
        <v>1052</v>
      </c>
      <c r="C83" s="186" t="s">
        <v>1053</v>
      </c>
      <c r="D83" s="175" t="s">
        <v>334</v>
      </c>
      <c r="E83" s="176">
        <v>105</v>
      </c>
      <c r="F83" s="177"/>
      <c r="G83" s="178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60"/>
      <c r="S83" s="160" t="s">
        <v>629</v>
      </c>
      <c r="T83" s="160" t="s">
        <v>205</v>
      </c>
      <c r="U83" s="160">
        <v>0</v>
      </c>
      <c r="V83" s="160">
        <f>ROUND(E83*U83,2)</f>
        <v>0</v>
      </c>
      <c r="W83" s="160"/>
      <c r="X83" s="160" t="s">
        <v>184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931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7" t="s">
        <v>1054</v>
      </c>
      <c r="D84" s="162"/>
      <c r="E84" s="163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187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7" t="s">
        <v>1055</v>
      </c>
      <c r="D85" s="162"/>
      <c r="E85" s="163">
        <v>105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187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3">
        <v>51</v>
      </c>
      <c r="B86" s="174" t="s">
        <v>1056</v>
      </c>
      <c r="C86" s="186" t="s">
        <v>1057</v>
      </c>
      <c r="D86" s="175" t="s">
        <v>334</v>
      </c>
      <c r="E86" s="176">
        <v>26</v>
      </c>
      <c r="F86" s="177"/>
      <c r="G86" s="178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60"/>
      <c r="S86" s="160" t="s">
        <v>629</v>
      </c>
      <c r="T86" s="160" t="s">
        <v>205</v>
      </c>
      <c r="U86" s="160">
        <v>0</v>
      </c>
      <c r="V86" s="160">
        <f>ROUND(E86*U86,2)</f>
        <v>0</v>
      </c>
      <c r="W86" s="160"/>
      <c r="X86" s="160" t="s">
        <v>184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931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7" t="s">
        <v>1058</v>
      </c>
      <c r="D87" s="162"/>
      <c r="E87" s="163"/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187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7" t="s">
        <v>1059</v>
      </c>
      <c r="D88" s="162"/>
      <c r="E88" s="163">
        <v>26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187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9">
        <v>52</v>
      </c>
      <c r="B89" s="180" t="s">
        <v>1060</v>
      </c>
      <c r="C89" s="188" t="s">
        <v>1061</v>
      </c>
      <c r="D89" s="181" t="s">
        <v>334</v>
      </c>
      <c r="E89" s="182">
        <v>5</v>
      </c>
      <c r="F89" s="183"/>
      <c r="G89" s="184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60"/>
      <c r="S89" s="160" t="s">
        <v>629</v>
      </c>
      <c r="T89" s="160" t="s">
        <v>205</v>
      </c>
      <c r="U89" s="160">
        <v>0</v>
      </c>
      <c r="V89" s="160">
        <f>ROUND(E89*U89,2)</f>
        <v>0</v>
      </c>
      <c r="W89" s="160"/>
      <c r="X89" s="160" t="s">
        <v>184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931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9">
        <v>53</v>
      </c>
      <c r="B90" s="180" t="s">
        <v>1062</v>
      </c>
      <c r="C90" s="188" t="s">
        <v>1063</v>
      </c>
      <c r="D90" s="181" t="s">
        <v>334</v>
      </c>
      <c r="E90" s="182">
        <v>9</v>
      </c>
      <c r="F90" s="183"/>
      <c r="G90" s="184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60"/>
      <c r="S90" s="160" t="s">
        <v>629</v>
      </c>
      <c r="T90" s="160" t="s">
        <v>205</v>
      </c>
      <c r="U90" s="160">
        <v>0</v>
      </c>
      <c r="V90" s="160">
        <f>ROUND(E90*U90,2)</f>
        <v>0</v>
      </c>
      <c r="W90" s="160"/>
      <c r="X90" s="160" t="s">
        <v>184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931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9">
        <v>54</v>
      </c>
      <c r="B91" s="180" t="s">
        <v>1064</v>
      </c>
      <c r="C91" s="188" t="s">
        <v>1065</v>
      </c>
      <c r="D91" s="181" t="s">
        <v>334</v>
      </c>
      <c r="E91" s="182">
        <v>3</v>
      </c>
      <c r="F91" s="183"/>
      <c r="G91" s="184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60"/>
      <c r="S91" s="160" t="s">
        <v>629</v>
      </c>
      <c r="T91" s="160" t="s">
        <v>205</v>
      </c>
      <c r="U91" s="160">
        <v>0</v>
      </c>
      <c r="V91" s="160">
        <f>ROUND(E91*U91,2)</f>
        <v>0</v>
      </c>
      <c r="W91" s="160"/>
      <c r="X91" s="160" t="s">
        <v>184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931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3">
        <v>55</v>
      </c>
      <c r="B92" s="174" t="s">
        <v>1066</v>
      </c>
      <c r="C92" s="186" t="s">
        <v>1067</v>
      </c>
      <c r="D92" s="175" t="s">
        <v>930</v>
      </c>
      <c r="E92" s="176">
        <v>192</v>
      </c>
      <c r="F92" s="177"/>
      <c r="G92" s="178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0</v>
      </c>
      <c r="N92" s="159">
        <v>0</v>
      </c>
      <c r="O92" s="159">
        <f>ROUND(E92*N92,2)</f>
        <v>0</v>
      </c>
      <c r="P92" s="159">
        <v>0</v>
      </c>
      <c r="Q92" s="159">
        <f>ROUND(E92*P92,2)</f>
        <v>0</v>
      </c>
      <c r="R92" s="160"/>
      <c r="S92" s="160" t="s">
        <v>629</v>
      </c>
      <c r="T92" s="160" t="s">
        <v>205</v>
      </c>
      <c r="U92" s="160">
        <v>0</v>
      </c>
      <c r="V92" s="160">
        <f>ROUND(E92*U92,2)</f>
        <v>0</v>
      </c>
      <c r="W92" s="160"/>
      <c r="X92" s="160" t="s">
        <v>184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931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1068</v>
      </c>
      <c r="D93" s="162"/>
      <c r="E93" s="163"/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187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7" t="s">
        <v>1069</v>
      </c>
      <c r="D94" s="162"/>
      <c r="E94" s="163">
        <v>192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187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3">
        <v>56</v>
      </c>
      <c r="B95" s="174" t="s">
        <v>1070</v>
      </c>
      <c r="C95" s="186" t="s">
        <v>1071</v>
      </c>
      <c r="D95" s="175" t="s">
        <v>930</v>
      </c>
      <c r="E95" s="176">
        <v>300</v>
      </c>
      <c r="F95" s="177"/>
      <c r="G95" s="178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59">
        <v>0</v>
      </c>
      <c r="O95" s="159">
        <f>ROUND(E95*N95,2)</f>
        <v>0</v>
      </c>
      <c r="P95" s="159">
        <v>0</v>
      </c>
      <c r="Q95" s="159">
        <f>ROUND(E95*P95,2)</f>
        <v>0</v>
      </c>
      <c r="R95" s="160"/>
      <c r="S95" s="160" t="s">
        <v>629</v>
      </c>
      <c r="T95" s="160" t="s">
        <v>205</v>
      </c>
      <c r="U95" s="160">
        <v>0</v>
      </c>
      <c r="V95" s="160">
        <f>ROUND(E95*U95,2)</f>
        <v>0</v>
      </c>
      <c r="W95" s="160"/>
      <c r="X95" s="160" t="s">
        <v>184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931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7" t="s">
        <v>1072</v>
      </c>
      <c r="D96" s="162"/>
      <c r="E96" s="163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49"/>
      <c r="Z96" s="149"/>
      <c r="AA96" s="149"/>
      <c r="AB96" s="149"/>
      <c r="AC96" s="149"/>
      <c r="AD96" s="149"/>
      <c r="AE96" s="149"/>
      <c r="AF96" s="149"/>
      <c r="AG96" s="149" t="s">
        <v>187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7" t="s">
        <v>1073</v>
      </c>
      <c r="D97" s="162"/>
      <c r="E97" s="163">
        <v>300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187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9">
        <v>57</v>
      </c>
      <c r="B98" s="180" t="s">
        <v>1074</v>
      </c>
      <c r="C98" s="188" t="s">
        <v>1075</v>
      </c>
      <c r="D98" s="181" t="s">
        <v>930</v>
      </c>
      <c r="E98" s="182">
        <v>5</v>
      </c>
      <c r="F98" s="183"/>
      <c r="G98" s="184">
        <f t="shared" ref="G98:G132" si="21">ROUND(E98*F98,2)</f>
        <v>0</v>
      </c>
      <c r="H98" s="161"/>
      <c r="I98" s="160">
        <f t="shared" ref="I98:I132" si="22">ROUND(E98*H98,2)</f>
        <v>0</v>
      </c>
      <c r="J98" s="161"/>
      <c r="K98" s="160">
        <f t="shared" ref="K98:K132" si="23">ROUND(E98*J98,2)</f>
        <v>0</v>
      </c>
      <c r="L98" s="160">
        <v>21</v>
      </c>
      <c r="M98" s="160">
        <f t="shared" ref="M98:M132" si="24">G98*(1+L98/100)</f>
        <v>0</v>
      </c>
      <c r="N98" s="159">
        <v>0</v>
      </c>
      <c r="O98" s="159">
        <f t="shared" ref="O98:O132" si="25">ROUND(E98*N98,2)</f>
        <v>0</v>
      </c>
      <c r="P98" s="159">
        <v>0</v>
      </c>
      <c r="Q98" s="159">
        <f t="shared" ref="Q98:Q132" si="26">ROUND(E98*P98,2)</f>
        <v>0</v>
      </c>
      <c r="R98" s="160"/>
      <c r="S98" s="160" t="s">
        <v>629</v>
      </c>
      <c r="T98" s="160" t="s">
        <v>205</v>
      </c>
      <c r="U98" s="160">
        <v>0</v>
      </c>
      <c r="V98" s="160">
        <f t="shared" ref="V98:V132" si="27">ROUND(E98*U98,2)</f>
        <v>0</v>
      </c>
      <c r="W98" s="160"/>
      <c r="X98" s="160" t="s">
        <v>184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931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9">
        <v>58</v>
      </c>
      <c r="B99" s="180" t="s">
        <v>1076</v>
      </c>
      <c r="C99" s="188" t="s">
        <v>1077</v>
      </c>
      <c r="D99" s="181" t="s">
        <v>930</v>
      </c>
      <c r="E99" s="182">
        <v>20</v>
      </c>
      <c r="F99" s="183"/>
      <c r="G99" s="184">
        <f t="shared" si="21"/>
        <v>0</v>
      </c>
      <c r="H99" s="161"/>
      <c r="I99" s="160">
        <f t="shared" si="22"/>
        <v>0</v>
      </c>
      <c r="J99" s="161"/>
      <c r="K99" s="160">
        <f t="shared" si="23"/>
        <v>0</v>
      </c>
      <c r="L99" s="160">
        <v>21</v>
      </c>
      <c r="M99" s="160">
        <f t="shared" si="24"/>
        <v>0</v>
      </c>
      <c r="N99" s="159">
        <v>0</v>
      </c>
      <c r="O99" s="159">
        <f t="shared" si="25"/>
        <v>0</v>
      </c>
      <c r="P99" s="159">
        <v>0</v>
      </c>
      <c r="Q99" s="159">
        <f t="shared" si="26"/>
        <v>0</v>
      </c>
      <c r="R99" s="160"/>
      <c r="S99" s="160" t="s">
        <v>629</v>
      </c>
      <c r="T99" s="160" t="s">
        <v>205</v>
      </c>
      <c r="U99" s="160">
        <v>0</v>
      </c>
      <c r="V99" s="160">
        <f t="shared" si="27"/>
        <v>0</v>
      </c>
      <c r="W99" s="160"/>
      <c r="X99" s="160" t="s">
        <v>184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931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9">
        <v>59</v>
      </c>
      <c r="B100" s="180" t="s">
        <v>1078</v>
      </c>
      <c r="C100" s="188" t="s">
        <v>1079</v>
      </c>
      <c r="D100" s="181" t="s">
        <v>930</v>
      </c>
      <c r="E100" s="182">
        <v>20</v>
      </c>
      <c r="F100" s="183"/>
      <c r="G100" s="184">
        <f t="shared" si="21"/>
        <v>0</v>
      </c>
      <c r="H100" s="161"/>
      <c r="I100" s="160">
        <f t="shared" si="22"/>
        <v>0</v>
      </c>
      <c r="J100" s="161"/>
      <c r="K100" s="160">
        <f t="shared" si="23"/>
        <v>0</v>
      </c>
      <c r="L100" s="160">
        <v>21</v>
      </c>
      <c r="M100" s="160">
        <f t="shared" si="24"/>
        <v>0</v>
      </c>
      <c r="N100" s="159">
        <v>0</v>
      </c>
      <c r="O100" s="159">
        <f t="shared" si="25"/>
        <v>0</v>
      </c>
      <c r="P100" s="159">
        <v>0</v>
      </c>
      <c r="Q100" s="159">
        <f t="shared" si="26"/>
        <v>0</v>
      </c>
      <c r="R100" s="160"/>
      <c r="S100" s="160" t="s">
        <v>629</v>
      </c>
      <c r="T100" s="160" t="s">
        <v>205</v>
      </c>
      <c r="U100" s="160">
        <v>0</v>
      </c>
      <c r="V100" s="160">
        <f t="shared" si="27"/>
        <v>0</v>
      </c>
      <c r="W100" s="160"/>
      <c r="X100" s="160" t="s">
        <v>184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931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9">
        <v>60</v>
      </c>
      <c r="B101" s="180" t="s">
        <v>1080</v>
      </c>
      <c r="C101" s="188" t="s">
        <v>1081</v>
      </c>
      <c r="D101" s="181" t="s">
        <v>930</v>
      </c>
      <c r="E101" s="182">
        <v>20</v>
      </c>
      <c r="F101" s="183"/>
      <c r="G101" s="184">
        <f t="shared" si="21"/>
        <v>0</v>
      </c>
      <c r="H101" s="161"/>
      <c r="I101" s="160">
        <f t="shared" si="22"/>
        <v>0</v>
      </c>
      <c r="J101" s="161"/>
      <c r="K101" s="160">
        <f t="shared" si="23"/>
        <v>0</v>
      </c>
      <c r="L101" s="160">
        <v>21</v>
      </c>
      <c r="M101" s="160">
        <f t="shared" si="24"/>
        <v>0</v>
      </c>
      <c r="N101" s="159">
        <v>0</v>
      </c>
      <c r="O101" s="159">
        <f t="shared" si="25"/>
        <v>0</v>
      </c>
      <c r="P101" s="159">
        <v>0</v>
      </c>
      <c r="Q101" s="159">
        <f t="shared" si="26"/>
        <v>0</v>
      </c>
      <c r="R101" s="160"/>
      <c r="S101" s="160" t="s">
        <v>629</v>
      </c>
      <c r="T101" s="160" t="s">
        <v>205</v>
      </c>
      <c r="U101" s="160">
        <v>0</v>
      </c>
      <c r="V101" s="160">
        <f t="shared" si="27"/>
        <v>0</v>
      </c>
      <c r="W101" s="160"/>
      <c r="X101" s="160" t="s">
        <v>184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931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9">
        <v>61</v>
      </c>
      <c r="B102" s="180" t="s">
        <v>1082</v>
      </c>
      <c r="C102" s="188" t="s">
        <v>1083</v>
      </c>
      <c r="D102" s="181" t="s">
        <v>930</v>
      </c>
      <c r="E102" s="182">
        <v>15</v>
      </c>
      <c r="F102" s="183"/>
      <c r="G102" s="184">
        <f t="shared" si="21"/>
        <v>0</v>
      </c>
      <c r="H102" s="161"/>
      <c r="I102" s="160">
        <f t="shared" si="22"/>
        <v>0</v>
      </c>
      <c r="J102" s="161"/>
      <c r="K102" s="160">
        <f t="shared" si="23"/>
        <v>0</v>
      </c>
      <c r="L102" s="160">
        <v>21</v>
      </c>
      <c r="M102" s="160">
        <f t="shared" si="24"/>
        <v>0</v>
      </c>
      <c r="N102" s="159">
        <v>0</v>
      </c>
      <c r="O102" s="159">
        <f t="shared" si="25"/>
        <v>0</v>
      </c>
      <c r="P102" s="159">
        <v>0</v>
      </c>
      <c r="Q102" s="159">
        <f t="shared" si="26"/>
        <v>0</v>
      </c>
      <c r="R102" s="160"/>
      <c r="S102" s="160" t="s">
        <v>629</v>
      </c>
      <c r="T102" s="160" t="s">
        <v>205</v>
      </c>
      <c r="U102" s="160">
        <v>0</v>
      </c>
      <c r="V102" s="160">
        <f t="shared" si="27"/>
        <v>0</v>
      </c>
      <c r="W102" s="160"/>
      <c r="X102" s="160" t="s">
        <v>184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931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9">
        <v>62</v>
      </c>
      <c r="B103" s="180" t="s">
        <v>1084</v>
      </c>
      <c r="C103" s="188" t="s">
        <v>1085</v>
      </c>
      <c r="D103" s="181" t="s">
        <v>930</v>
      </c>
      <c r="E103" s="182">
        <v>1</v>
      </c>
      <c r="F103" s="183"/>
      <c r="G103" s="184">
        <f t="shared" si="21"/>
        <v>0</v>
      </c>
      <c r="H103" s="161"/>
      <c r="I103" s="160">
        <f t="shared" si="22"/>
        <v>0</v>
      </c>
      <c r="J103" s="161"/>
      <c r="K103" s="160">
        <f t="shared" si="23"/>
        <v>0</v>
      </c>
      <c r="L103" s="160">
        <v>21</v>
      </c>
      <c r="M103" s="160">
        <f t="shared" si="24"/>
        <v>0</v>
      </c>
      <c r="N103" s="159">
        <v>0</v>
      </c>
      <c r="O103" s="159">
        <f t="shared" si="25"/>
        <v>0</v>
      </c>
      <c r="P103" s="159">
        <v>0</v>
      </c>
      <c r="Q103" s="159">
        <f t="shared" si="26"/>
        <v>0</v>
      </c>
      <c r="R103" s="160"/>
      <c r="S103" s="160" t="s">
        <v>629</v>
      </c>
      <c r="T103" s="160" t="s">
        <v>205</v>
      </c>
      <c r="U103" s="160">
        <v>0</v>
      </c>
      <c r="V103" s="160">
        <f t="shared" si="27"/>
        <v>0</v>
      </c>
      <c r="W103" s="160"/>
      <c r="X103" s="160" t="s">
        <v>184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931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9">
        <v>63</v>
      </c>
      <c r="B104" s="180" t="s">
        <v>1086</v>
      </c>
      <c r="C104" s="188" t="s">
        <v>1087</v>
      </c>
      <c r="D104" s="181" t="s">
        <v>930</v>
      </c>
      <c r="E104" s="182">
        <v>1</v>
      </c>
      <c r="F104" s="183"/>
      <c r="G104" s="184">
        <f t="shared" si="21"/>
        <v>0</v>
      </c>
      <c r="H104" s="161"/>
      <c r="I104" s="160">
        <f t="shared" si="22"/>
        <v>0</v>
      </c>
      <c r="J104" s="161"/>
      <c r="K104" s="160">
        <f t="shared" si="23"/>
        <v>0</v>
      </c>
      <c r="L104" s="160">
        <v>21</v>
      </c>
      <c r="M104" s="160">
        <f t="shared" si="24"/>
        <v>0</v>
      </c>
      <c r="N104" s="159">
        <v>0</v>
      </c>
      <c r="O104" s="159">
        <f t="shared" si="25"/>
        <v>0</v>
      </c>
      <c r="P104" s="159">
        <v>0</v>
      </c>
      <c r="Q104" s="159">
        <f t="shared" si="26"/>
        <v>0</v>
      </c>
      <c r="R104" s="160"/>
      <c r="S104" s="160" t="s">
        <v>629</v>
      </c>
      <c r="T104" s="160" t="s">
        <v>205</v>
      </c>
      <c r="U104" s="160">
        <v>0</v>
      </c>
      <c r="V104" s="160">
        <f t="shared" si="27"/>
        <v>0</v>
      </c>
      <c r="W104" s="160"/>
      <c r="X104" s="160" t="s">
        <v>184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931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9">
        <v>64</v>
      </c>
      <c r="B105" s="180" t="s">
        <v>1088</v>
      </c>
      <c r="C105" s="188" t="s">
        <v>1089</v>
      </c>
      <c r="D105" s="181" t="s">
        <v>930</v>
      </c>
      <c r="E105" s="182">
        <v>3</v>
      </c>
      <c r="F105" s="183"/>
      <c r="G105" s="184">
        <f t="shared" si="21"/>
        <v>0</v>
      </c>
      <c r="H105" s="161"/>
      <c r="I105" s="160">
        <f t="shared" si="22"/>
        <v>0</v>
      </c>
      <c r="J105" s="161"/>
      <c r="K105" s="160">
        <f t="shared" si="23"/>
        <v>0</v>
      </c>
      <c r="L105" s="160">
        <v>21</v>
      </c>
      <c r="M105" s="160">
        <f t="shared" si="24"/>
        <v>0</v>
      </c>
      <c r="N105" s="159">
        <v>0</v>
      </c>
      <c r="O105" s="159">
        <f t="shared" si="25"/>
        <v>0</v>
      </c>
      <c r="P105" s="159">
        <v>0</v>
      </c>
      <c r="Q105" s="159">
        <f t="shared" si="26"/>
        <v>0</v>
      </c>
      <c r="R105" s="160"/>
      <c r="S105" s="160" t="s">
        <v>629</v>
      </c>
      <c r="T105" s="160" t="s">
        <v>205</v>
      </c>
      <c r="U105" s="160">
        <v>0</v>
      </c>
      <c r="V105" s="160">
        <f t="shared" si="27"/>
        <v>0</v>
      </c>
      <c r="W105" s="160"/>
      <c r="X105" s="160" t="s">
        <v>184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931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9">
        <v>65</v>
      </c>
      <c r="B106" s="180" t="s">
        <v>1090</v>
      </c>
      <c r="C106" s="188" t="s">
        <v>1091</v>
      </c>
      <c r="D106" s="181" t="s">
        <v>930</v>
      </c>
      <c r="E106" s="182">
        <v>14</v>
      </c>
      <c r="F106" s="183"/>
      <c r="G106" s="184">
        <f t="shared" si="21"/>
        <v>0</v>
      </c>
      <c r="H106" s="161"/>
      <c r="I106" s="160">
        <f t="shared" si="22"/>
        <v>0</v>
      </c>
      <c r="J106" s="161"/>
      <c r="K106" s="160">
        <f t="shared" si="23"/>
        <v>0</v>
      </c>
      <c r="L106" s="160">
        <v>21</v>
      </c>
      <c r="M106" s="160">
        <f t="shared" si="24"/>
        <v>0</v>
      </c>
      <c r="N106" s="159">
        <v>0</v>
      </c>
      <c r="O106" s="159">
        <f t="shared" si="25"/>
        <v>0</v>
      </c>
      <c r="P106" s="159">
        <v>0</v>
      </c>
      <c r="Q106" s="159">
        <f t="shared" si="26"/>
        <v>0</v>
      </c>
      <c r="R106" s="160"/>
      <c r="S106" s="160" t="s">
        <v>629</v>
      </c>
      <c r="T106" s="160" t="s">
        <v>205</v>
      </c>
      <c r="U106" s="160">
        <v>0</v>
      </c>
      <c r="V106" s="160">
        <f t="shared" si="27"/>
        <v>0</v>
      </c>
      <c r="W106" s="160"/>
      <c r="X106" s="160" t="s">
        <v>184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931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9">
        <v>66</v>
      </c>
      <c r="B107" s="180" t="s">
        <v>1092</v>
      </c>
      <c r="C107" s="188" t="s">
        <v>1093</v>
      </c>
      <c r="D107" s="181" t="s">
        <v>930</v>
      </c>
      <c r="E107" s="182">
        <v>20</v>
      </c>
      <c r="F107" s="183"/>
      <c r="G107" s="184">
        <f t="shared" si="21"/>
        <v>0</v>
      </c>
      <c r="H107" s="161"/>
      <c r="I107" s="160">
        <f t="shared" si="22"/>
        <v>0</v>
      </c>
      <c r="J107" s="161"/>
      <c r="K107" s="160">
        <f t="shared" si="23"/>
        <v>0</v>
      </c>
      <c r="L107" s="160">
        <v>21</v>
      </c>
      <c r="M107" s="160">
        <f t="shared" si="24"/>
        <v>0</v>
      </c>
      <c r="N107" s="159">
        <v>0</v>
      </c>
      <c r="O107" s="159">
        <f t="shared" si="25"/>
        <v>0</v>
      </c>
      <c r="P107" s="159">
        <v>0</v>
      </c>
      <c r="Q107" s="159">
        <f t="shared" si="26"/>
        <v>0</v>
      </c>
      <c r="R107" s="160"/>
      <c r="S107" s="160" t="s">
        <v>629</v>
      </c>
      <c r="T107" s="160" t="s">
        <v>205</v>
      </c>
      <c r="U107" s="160">
        <v>0</v>
      </c>
      <c r="V107" s="160">
        <f t="shared" si="27"/>
        <v>0</v>
      </c>
      <c r="W107" s="160"/>
      <c r="X107" s="160" t="s">
        <v>184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931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9">
        <v>67</v>
      </c>
      <c r="B108" s="180" t="s">
        <v>1094</v>
      </c>
      <c r="C108" s="188" t="s">
        <v>1095</v>
      </c>
      <c r="D108" s="181" t="s">
        <v>930</v>
      </c>
      <c r="E108" s="182">
        <v>4</v>
      </c>
      <c r="F108" s="183"/>
      <c r="G108" s="184">
        <f t="shared" si="21"/>
        <v>0</v>
      </c>
      <c r="H108" s="161"/>
      <c r="I108" s="160">
        <f t="shared" si="22"/>
        <v>0</v>
      </c>
      <c r="J108" s="161"/>
      <c r="K108" s="160">
        <f t="shared" si="23"/>
        <v>0</v>
      </c>
      <c r="L108" s="160">
        <v>21</v>
      </c>
      <c r="M108" s="160">
        <f t="shared" si="24"/>
        <v>0</v>
      </c>
      <c r="N108" s="159">
        <v>0</v>
      </c>
      <c r="O108" s="159">
        <f t="shared" si="25"/>
        <v>0</v>
      </c>
      <c r="P108" s="159">
        <v>0</v>
      </c>
      <c r="Q108" s="159">
        <f t="shared" si="26"/>
        <v>0</v>
      </c>
      <c r="R108" s="160"/>
      <c r="S108" s="160" t="s">
        <v>629</v>
      </c>
      <c r="T108" s="160" t="s">
        <v>205</v>
      </c>
      <c r="U108" s="160">
        <v>0</v>
      </c>
      <c r="V108" s="160">
        <f t="shared" si="27"/>
        <v>0</v>
      </c>
      <c r="W108" s="160"/>
      <c r="X108" s="160" t="s">
        <v>184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931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9">
        <v>68</v>
      </c>
      <c r="B109" s="180" t="s">
        <v>1096</v>
      </c>
      <c r="C109" s="188" t="s">
        <v>1097</v>
      </c>
      <c r="D109" s="181" t="s">
        <v>930</v>
      </c>
      <c r="E109" s="182">
        <v>4</v>
      </c>
      <c r="F109" s="183"/>
      <c r="G109" s="184">
        <f t="shared" si="21"/>
        <v>0</v>
      </c>
      <c r="H109" s="161"/>
      <c r="I109" s="160">
        <f t="shared" si="22"/>
        <v>0</v>
      </c>
      <c r="J109" s="161"/>
      <c r="K109" s="160">
        <f t="shared" si="23"/>
        <v>0</v>
      </c>
      <c r="L109" s="160">
        <v>21</v>
      </c>
      <c r="M109" s="160">
        <f t="shared" si="24"/>
        <v>0</v>
      </c>
      <c r="N109" s="159">
        <v>0</v>
      </c>
      <c r="O109" s="159">
        <f t="shared" si="25"/>
        <v>0</v>
      </c>
      <c r="P109" s="159">
        <v>0</v>
      </c>
      <c r="Q109" s="159">
        <f t="shared" si="26"/>
        <v>0</v>
      </c>
      <c r="R109" s="160"/>
      <c r="S109" s="160" t="s">
        <v>629</v>
      </c>
      <c r="T109" s="160" t="s">
        <v>205</v>
      </c>
      <c r="U109" s="160">
        <v>0</v>
      </c>
      <c r="V109" s="160">
        <f t="shared" si="27"/>
        <v>0</v>
      </c>
      <c r="W109" s="160"/>
      <c r="X109" s="160" t="s">
        <v>184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931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9">
        <v>69</v>
      </c>
      <c r="B110" s="180" t="s">
        <v>1098</v>
      </c>
      <c r="C110" s="188" t="s">
        <v>1099</v>
      </c>
      <c r="D110" s="181" t="s">
        <v>930</v>
      </c>
      <c r="E110" s="182">
        <v>6</v>
      </c>
      <c r="F110" s="183"/>
      <c r="G110" s="184">
        <f t="shared" si="21"/>
        <v>0</v>
      </c>
      <c r="H110" s="161"/>
      <c r="I110" s="160">
        <f t="shared" si="22"/>
        <v>0</v>
      </c>
      <c r="J110" s="161"/>
      <c r="K110" s="160">
        <f t="shared" si="23"/>
        <v>0</v>
      </c>
      <c r="L110" s="160">
        <v>21</v>
      </c>
      <c r="M110" s="160">
        <f t="shared" si="24"/>
        <v>0</v>
      </c>
      <c r="N110" s="159">
        <v>0</v>
      </c>
      <c r="O110" s="159">
        <f t="shared" si="25"/>
        <v>0</v>
      </c>
      <c r="P110" s="159">
        <v>0</v>
      </c>
      <c r="Q110" s="159">
        <f t="shared" si="26"/>
        <v>0</v>
      </c>
      <c r="R110" s="160"/>
      <c r="S110" s="160" t="s">
        <v>629</v>
      </c>
      <c r="T110" s="160" t="s">
        <v>205</v>
      </c>
      <c r="U110" s="160">
        <v>0</v>
      </c>
      <c r="V110" s="160">
        <f t="shared" si="27"/>
        <v>0</v>
      </c>
      <c r="W110" s="160"/>
      <c r="X110" s="160" t="s">
        <v>184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931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9">
        <v>70</v>
      </c>
      <c r="B111" s="180" t="s">
        <v>1100</v>
      </c>
      <c r="C111" s="188" t="s">
        <v>1101</v>
      </c>
      <c r="D111" s="181" t="s">
        <v>930</v>
      </c>
      <c r="E111" s="182">
        <v>4</v>
      </c>
      <c r="F111" s="183"/>
      <c r="G111" s="184">
        <f t="shared" si="21"/>
        <v>0</v>
      </c>
      <c r="H111" s="161"/>
      <c r="I111" s="160">
        <f t="shared" si="22"/>
        <v>0</v>
      </c>
      <c r="J111" s="161"/>
      <c r="K111" s="160">
        <f t="shared" si="23"/>
        <v>0</v>
      </c>
      <c r="L111" s="160">
        <v>21</v>
      </c>
      <c r="M111" s="160">
        <f t="shared" si="24"/>
        <v>0</v>
      </c>
      <c r="N111" s="159">
        <v>0</v>
      </c>
      <c r="O111" s="159">
        <f t="shared" si="25"/>
        <v>0</v>
      </c>
      <c r="P111" s="159">
        <v>0</v>
      </c>
      <c r="Q111" s="159">
        <f t="shared" si="26"/>
        <v>0</v>
      </c>
      <c r="R111" s="160"/>
      <c r="S111" s="160" t="s">
        <v>629</v>
      </c>
      <c r="T111" s="160" t="s">
        <v>205</v>
      </c>
      <c r="U111" s="160">
        <v>0</v>
      </c>
      <c r="V111" s="160">
        <f t="shared" si="27"/>
        <v>0</v>
      </c>
      <c r="W111" s="160"/>
      <c r="X111" s="160" t="s">
        <v>184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931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9">
        <v>71</v>
      </c>
      <c r="B112" s="180" t="s">
        <v>1102</v>
      </c>
      <c r="C112" s="188" t="s">
        <v>1103</v>
      </c>
      <c r="D112" s="181" t="s">
        <v>930</v>
      </c>
      <c r="E112" s="182">
        <v>8</v>
      </c>
      <c r="F112" s="183"/>
      <c r="G112" s="184">
        <f t="shared" si="21"/>
        <v>0</v>
      </c>
      <c r="H112" s="161"/>
      <c r="I112" s="160">
        <f t="shared" si="22"/>
        <v>0</v>
      </c>
      <c r="J112" s="161"/>
      <c r="K112" s="160">
        <f t="shared" si="23"/>
        <v>0</v>
      </c>
      <c r="L112" s="160">
        <v>21</v>
      </c>
      <c r="M112" s="160">
        <f t="shared" si="24"/>
        <v>0</v>
      </c>
      <c r="N112" s="159">
        <v>0</v>
      </c>
      <c r="O112" s="159">
        <f t="shared" si="25"/>
        <v>0</v>
      </c>
      <c r="P112" s="159">
        <v>0</v>
      </c>
      <c r="Q112" s="159">
        <f t="shared" si="26"/>
        <v>0</v>
      </c>
      <c r="R112" s="160"/>
      <c r="S112" s="160" t="s">
        <v>629</v>
      </c>
      <c r="T112" s="160" t="s">
        <v>205</v>
      </c>
      <c r="U112" s="160">
        <v>0</v>
      </c>
      <c r="V112" s="160">
        <f t="shared" si="27"/>
        <v>0</v>
      </c>
      <c r="W112" s="160"/>
      <c r="X112" s="160" t="s">
        <v>184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931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9">
        <v>72</v>
      </c>
      <c r="B113" s="180" t="s">
        <v>1104</v>
      </c>
      <c r="C113" s="188" t="s">
        <v>1105</v>
      </c>
      <c r="D113" s="181" t="s">
        <v>930</v>
      </c>
      <c r="E113" s="182">
        <v>3</v>
      </c>
      <c r="F113" s="183"/>
      <c r="G113" s="184">
        <f t="shared" si="21"/>
        <v>0</v>
      </c>
      <c r="H113" s="161"/>
      <c r="I113" s="160">
        <f t="shared" si="22"/>
        <v>0</v>
      </c>
      <c r="J113" s="161"/>
      <c r="K113" s="160">
        <f t="shared" si="23"/>
        <v>0</v>
      </c>
      <c r="L113" s="160">
        <v>21</v>
      </c>
      <c r="M113" s="160">
        <f t="shared" si="24"/>
        <v>0</v>
      </c>
      <c r="N113" s="159">
        <v>0</v>
      </c>
      <c r="O113" s="159">
        <f t="shared" si="25"/>
        <v>0</v>
      </c>
      <c r="P113" s="159">
        <v>0</v>
      </c>
      <c r="Q113" s="159">
        <f t="shared" si="26"/>
        <v>0</v>
      </c>
      <c r="R113" s="160"/>
      <c r="S113" s="160" t="s">
        <v>629</v>
      </c>
      <c r="T113" s="160" t="s">
        <v>205</v>
      </c>
      <c r="U113" s="160">
        <v>0</v>
      </c>
      <c r="V113" s="160">
        <f t="shared" si="27"/>
        <v>0</v>
      </c>
      <c r="W113" s="160"/>
      <c r="X113" s="160" t="s">
        <v>184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931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9">
        <v>73</v>
      </c>
      <c r="B114" s="180" t="s">
        <v>1106</v>
      </c>
      <c r="C114" s="188" t="s">
        <v>1107</v>
      </c>
      <c r="D114" s="181" t="s">
        <v>930</v>
      </c>
      <c r="E114" s="182">
        <v>1</v>
      </c>
      <c r="F114" s="183"/>
      <c r="G114" s="184">
        <f t="shared" si="21"/>
        <v>0</v>
      </c>
      <c r="H114" s="161"/>
      <c r="I114" s="160">
        <f t="shared" si="22"/>
        <v>0</v>
      </c>
      <c r="J114" s="161"/>
      <c r="K114" s="160">
        <f t="shared" si="23"/>
        <v>0</v>
      </c>
      <c r="L114" s="160">
        <v>21</v>
      </c>
      <c r="M114" s="160">
        <f t="shared" si="24"/>
        <v>0</v>
      </c>
      <c r="N114" s="159">
        <v>0</v>
      </c>
      <c r="O114" s="159">
        <f t="shared" si="25"/>
        <v>0</v>
      </c>
      <c r="P114" s="159">
        <v>0</v>
      </c>
      <c r="Q114" s="159">
        <f t="shared" si="26"/>
        <v>0</v>
      </c>
      <c r="R114" s="160"/>
      <c r="S114" s="160" t="s">
        <v>629</v>
      </c>
      <c r="T114" s="160" t="s">
        <v>205</v>
      </c>
      <c r="U114" s="160">
        <v>0</v>
      </c>
      <c r="V114" s="160">
        <f t="shared" si="27"/>
        <v>0</v>
      </c>
      <c r="W114" s="160"/>
      <c r="X114" s="160" t="s">
        <v>184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931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9">
        <v>74</v>
      </c>
      <c r="B115" s="180" t="s">
        <v>1108</v>
      </c>
      <c r="C115" s="188" t="s">
        <v>1109</v>
      </c>
      <c r="D115" s="181" t="s">
        <v>930</v>
      </c>
      <c r="E115" s="182">
        <v>1</v>
      </c>
      <c r="F115" s="183"/>
      <c r="G115" s="184">
        <f t="shared" si="21"/>
        <v>0</v>
      </c>
      <c r="H115" s="161"/>
      <c r="I115" s="160">
        <f t="shared" si="22"/>
        <v>0</v>
      </c>
      <c r="J115" s="161"/>
      <c r="K115" s="160">
        <f t="shared" si="23"/>
        <v>0</v>
      </c>
      <c r="L115" s="160">
        <v>21</v>
      </c>
      <c r="M115" s="160">
        <f t="shared" si="24"/>
        <v>0</v>
      </c>
      <c r="N115" s="159">
        <v>0</v>
      </c>
      <c r="O115" s="159">
        <f t="shared" si="25"/>
        <v>0</v>
      </c>
      <c r="P115" s="159">
        <v>0</v>
      </c>
      <c r="Q115" s="159">
        <f t="shared" si="26"/>
        <v>0</v>
      </c>
      <c r="R115" s="160"/>
      <c r="S115" s="160" t="s">
        <v>629</v>
      </c>
      <c r="T115" s="160" t="s">
        <v>205</v>
      </c>
      <c r="U115" s="160">
        <v>0</v>
      </c>
      <c r="V115" s="160">
        <f t="shared" si="27"/>
        <v>0</v>
      </c>
      <c r="W115" s="160"/>
      <c r="X115" s="160" t="s">
        <v>184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931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9">
        <v>75</v>
      </c>
      <c r="B116" s="180" t="s">
        <v>1110</v>
      </c>
      <c r="C116" s="188" t="s">
        <v>1111</v>
      </c>
      <c r="D116" s="181" t="s">
        <v>930</v>
      </c>
      <c r="E116" s="182">
        <v>12</v>
      </c>
      <c r="F116" s="183"/>
      <c r="G116" s="184">
        <f t="shared" si="21"/>
        <v>0</v>
      </c>
      <c r="H116" s="161"/>
      <c r="I116" s="160">
        <f t="shared" si="22"/>
        <v>0</v>
      </c>
      <c r="J116" s="161"/>
      <c r="K116" s="160">
        <f t="shared" si="23"/>
        <v>0</v>
      </c>
      <c r="L116" s="160">
        <v>21</v>
      </c>
      <c r="M116" s="160">
        <f t="shared" si="24"/>
        <v>0</v>
      </c>
      <c r="N116" s="159">
        <v>0</v>
      </c>
      <c r="O116" s="159">
        <f t="shared" si="25"/>
        <v>0</v>
      </c>
      <c r="P116" s="159">
        <v>0</v>
      </c>
      <c r="Q116" s="159">
        <f t="shared" si="26"/>
        <v>0</v>
      </c>
      <c r="R116" s="160"/>
      <c r="S116" s="160" t="s">
        <v>629</v>
      </c>
      <c r="T116" s="160" t="s">
        <v>205</v>
      </c>
      <c r="U116" s="160">
        <v>0</v>
      </c>
      <c r="V116" s="160">
        <f t="shared" si="27"/>
        <v>0</v>
      </c>
      <c r="W116" s="160"/>
      <c r="X116" s="160" t="s">
        <v>184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931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9">
        <v>76</v>
      </c>
      <c r="B117" s="180" t="s">
        <v>1112</v>
      </c>
      <c r="C117" s="188" t="s">
        <v>1113</v>
      </c>
      <c r="D117" s="181" t="s">
        <v>930</v>
      </c>
      <c r="E117" s="182">
        <v>7</v>
      </c>
      <c r="F117" s="183"/>
      <c r="G117" s="184">
        <f t="shared" si="21"/>
        <v>0</v>
      </c>
      <c r="H117" s="161"/>
      <c r="I117" s="160">
        <f t="shared" si="22"/>
        <v>0</v>
      </c>
      <c r="J117" s="161"/>
      <c r="K117" s="160">
        <f t="shared" si="23"/>
        <v>0</v>
      </c>
      <c r="L117" s="160">
        <v>21</v>
      </c>
      <c r="M117" s="160">
        <f t="shared" si="24"/>
        <v>0</v>
      </c>
      <c r="N117" s="159">
        <v>0</v>
      </c>
      <c r="O117" s="159">
        <f t="shared" si="25"/>
        <v>0</v>
      </c>
      <c r="P117" s="159">
        <v>0</v>
      </c>
      <c r="Q117" s="159">
        <f t="shared" si="26"/>
        <v>0</v>
      </c>
      <c r="R117" s="160"/>
      <c r="S117" s="160" t="s">
        <v>629</v>
      </c>
      <c r="T117" s="160" t="s">
        <v>205</v>
      </c>
      <c r="U117" s="160">
        <v>0</v>
      </c>
      <c r="V117" s="160">
        <f t="shared" si="27"/>
        <v>0</v>
      </c>
      <c r="W117" s="160"/>
      <c r="X117" s="160" t="s">
        <v>184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931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9">
        <v>77</v>
      </c>
      <c r="B118" s="180" t="s">
        <v>1114</v>
      </c>
      <c r="C118" s="188" t="s">
        <v>1115</v>
      </c>
      <c r="D118" s="181" t="s">
        <v>930</v>
      </c>
      <c r="E118" s="182">
        <v>4</v>
      </c>
      <c r="F118" s="183"/>
      <c r="G118" s="184">
        <f t="shared" si="21"/>
        <v>0</v>
      </c>
      <c r="H118" s="161"/>
      <c r="I118" s="160">
        <f t="shared" si="22"/>
        <v>0</v>
      </c>
      <c r="J118" s="161"/>
      <c r="K118" s="160">
        <f t="shared" si="23"/>
        <v>0</v>
      </c>
      <c r="L118" s="160">
        <v>21</v>
      </c>
      <c r="M118" s="160">
        <f t="shared" si="24"/>
        <v>0</v>
      </c>
      <c r="N118" s="159">
        <v>0</v>
      </c>
      <c r="O118" s="159">
        <f t="shared" si="25"/>
        <v>0</v>
      </c>
      <c r="P118" s="159">
        <v>0</v>
      </c>
      <c r="Q118" s="159">
        <f t="shared" si="26"/>
        <v>0</v>
      </c>
      <c r="R118" s="160"/>
      <c r="S118" s="160" t="s">
        <v>629</v>
      </c>
      <c r="T118" s="160" t="s">
        <v>205</v>
      </c>
      <c r="U118" s="160">
        <v>0</v>
      </c>
      <c r="V118" s="160">
        <f t="shared" si="27"/>
        <v>0</v>
      </c>
      <c r="W118" s="160"/>
      <c r="X118" s="160" t="s">
        <v>184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931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9">
        <v>78</v>
      </c>
      <c r="B119" s="180" t="s">
        <v>1116</v>
      </c>
      <c r="C119" s="188" t="s">
        <v>1117</v>
      </c>
      <c r="D119" s="181" t="s">
        <v>930</v>
      </c>
      <c r="E119" s="182">
        <v>1</v>
      </c>
      <c r="F119" s="183"/>
      <c r="G119" s="184">
        <f t="shared" si="21"/>
        <v>0</v>
      </c>
      <c r="H119" s="161"/>
      <c r="I119" s="160">
        <f t="shared" si="22"/>
        <v>0</v>
      </c>
      <c r="J119" s="161"/>
      <c r="K119" s="160">
        <f t="shared" si="23"/>
        <v>0</v>
      </c>
      <c r="L119" s="160">
        <v>21</v>
      </c>
      <c r="M119" s="160">
        <f t="shared" si="24"/>
        <v>0</v>
      </c>
      <c r="N119" s="159">
        <v>0</v>
      </c>
      <c r="O119" s="159">
        <f t="shared" si="25"/>
        <v>0</v>
      </c>
      <c r="P119" s="159">
        <v>0</v>
      </c>
      <c r="Q119" s="159">
        <f t="shared" si="26"/>
        <v>0</v>
      </c>
      <c r="R119" s="160"/>
      <c r="S119" s="160" t="s">
        <v>629</v>
      </c>
      <c r="T119" s="160" t="s">
        <v>205</v>
      </c>
      <c r="U119" s="160">
        <v>0</v>
      </c>
      <c r="V119" s="160">
        <f t="shared" si="27"/>
        <v>0</v>
      </c>
      <c r="W119" s="160"/>
      <c r="X119" s="160" t="s">
        <v>184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931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9">
        <v>79</v>
      </c>
      <c r="B120" s="180" t="s">
        <v>1118</v>
      </c>
      <c r="C120" s="188" t="s">
        <v>1119</v>
      </c>
      <c r="D120" s="181" t="s">
        <v>930</v>
      </c>
      <c r="E120" s="182">
        <v>4</v>
      </c>
      <c r="F120" s="183"/>
      <c r="G120" s="184">
        <f t="shared" si="21"/>
        <v>0</v>
      </c>
      <c r="H120" s="161"/>
      <c r="I120" s="160">
        <f t="shared" si="22"/>
        <v>0</v>
      </c>
      <c r="J120" s="161"/>
      <c r="K120" s="160">
        <f t="shared" si="23"/>
        <v>0</v>
      </c>
      <c r="L120" s="160">
        <v>21</v>
      </c>
      <c r="M120" s="160">
        <f t="shared" si="24"/>
        <v>0</v>
      </c>
      <c r="N120" s="159">
        <v>0</v>
      </c>
      <c r="O120" s="159">
        <f t="shared" si="25"/>
        <v>0</v>
      </c>
      <c r="P120" s="159">
        <v>0</v>
      </c>
      <c r="Q120" s="159">
        <f t="shared" si="26"/>
        <v>0</v>
      </c>
      <c r="R120" s="160"/>
      <c r="S120" s="160" t="s">
        <v>629</v>
      </c>
      <c r="T120" s="160" t="s">
        <v>205</v>
      </c>
      <c r="U120" s="160">
        <v>0</v>
      </c>
      <c r="V120" s="160">
        <f t="shared" si="27"/>
        <v>0</v>
      </c>
      <c r="W120" s="160"/>
      <c r="X120" s="160" t="s">
        <v>184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931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9">
        <v>80</v>
      </c>
      <c r="B121" s="180" t="s">
        <v>1120</v>
      </c>
      <c r="C121" s="188" t="s">
        <v>1121</v>
      </c>
      <c r="D121" s="181" t="s">
        <v>930</v>
      </c>
      <c r="E121" s="182">
        <v>2</v>
      </c>
      <c r="F121" s="183"/>
      <c r="G121" s="184">
        <f t="shared" si="21"/>
        <v>0</v>
      </c>
      <c r="H121" s="161"/>
      <c r="I121" s="160">
        <f t="shared" si="22"/>
        <v>0</v>
      </c>
      <c r="J121" s="161"/>
      <c r="K121" s="160">
        <f t="shared" si="23"/>
        <v>0</v>
      </c>
      <c r="L121" s="160">
        <v>21</v>
      </c>
      <c r="M121" s="160">
        <f t="shared" si="24"/>
        <v>0</v>
      </c>
      <c r="N121" s="159">
        <v>0</v>
      </c>
      <c r="O121" s="159">
        <f t="shared" si="25"/>
        <v>0</v>
      </c>
      <c r="P121" s="159">
        <v>0</v>
      </c>
      <c r="Q121" s="159">
        <f t="shared" si="26"/>
        <v>0</v>
      </c>
      <c r="R121" s="160"/>
      <c r="S121" s="160" t="s">
        <v>629</v>
      </c>
      <c r="T121" s="160" t="s">
        <v>205</v>
      </c>
      <c r="U121" s="160">
        <v>0</v>
      </c>
      <c r="V121" s="160">
        <f t="shared" si="27"/>
        <v>0</v>
      </c>
      <c r="W121" s="160"/>
      <c r="X121" s="160" t="s">
        <v>184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931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9">
        <v>81</v>
      </c>
      <c r="B122" s="180" t="s">
        <v>1122</v>
      </c>
      <c r="C122" s="188" t="s">
        <v>1123</v>
      </c>
      <c r="D122" s="181" t="s">
        <v>930</v>
      </c>
      <c r="E122" s="182">
        <v>4</v>
      </c>
      <c r="F122" s="183"/>
      <c r="G122" s="184">
        <f t="shared" si="21"/>
        <v>0</v>
      </c>
      <c r="H122" s="161"/>
      <c r="I122" s="160">
        <f t="shared" si="22"/>
        <v>0</v>
      </c>
      <c r="J122" s="161"/>
      <c r="K122" s="160">
        <f t="shared" si="23"/>
        <v>0</v>
      </c>
      <c r="L122" s="160">
        <v>21</v>
      </c>
      <c r="M122" s="160">
        <f t="shared" si="24"/>
        <v>0</v>
      </c>
      <c r="N122" s="159">
        <v>0</v>
      </c>
      <c r="O122" s="159">
        <f t="shared" si="25"/>
        <v>0</v>
      </c>
      <c r="P122" s="159">
        <v>0</v>
      </c>
      <c r="Q122" s="159">
        <f t="shared" si="26"/>
        <v>0</v>
      </c>
      <c r="R122" s="160"/>
      <c r="S122" s="160" t="s">
        <v>629</v>
      </c>
      <c r="T122" s="160" t="s">
        <v>205</v>
      </c>
      <c r="U122" s="160">
        <v>0</v>
      </c>
      <c r="V122" s="160">
        <f t="shared" si="27"/>
        <v>0</v>
      </c>
      <c r="W122" s="160"/>
      <c r="X122" s="160" t="s">
        <v>184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931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9">
        <v>82</v>
      </c>
      <c r="B123" s="180" t="s">
        <v>1124</v>
      </c>
      <c r="C123" s="188" t="s">
        <v>1125</v>
      </c>
      <c r="D123" s="181" t="s">
        <v>930</v>
      </c>
      <c r="E123" s="182">
        <v>1</v>
      </c>
      <c r="F123" s="183"/>
      <c r="G123" s="184">
        <f t="shared" si="21"/>
        <v>0</v>
      </c>
      <c r="H123" s="161"/>
      <c r="I123" s="160">
        <f t="shared" si="22"/>
        <v>0</v>
      </c>
      <c r="J123" s="161"/>
      <c r="K123" s="160">
        <f t="shared" si="23"/>
        <v>0</v>
      </c>
      <c r="L123" s="160">
        <v>21</v>
      </c>
      <c r="M123" s="160">
        <f t="shared" si="24"/>
        <v>0</v>
      </c>
      <c r="N123" s="159">
        <v>0</v>
      </c>
      <c r="O123" s="159">
        <f t="shared" si="25"/>
        <v>0</v>
      </c>
      <c r="P123" s="159">
        <v>0</v>
      </c>
      <c r="Q123" s="159">
        <f t="shared" si="26"/>
        <v>0</v>
      </c>
      <c r="R123" s="160"/>
      <c r="S123" s="160" t="s">
        <v>629</v>
      </c>
      <c r="T123" s="160" t="s">
        <v>205</v>
      </c>
      <c r="U123" s="160">
        <v>0</v>
      </c>
      <c r="V123" s="160">
        <f t="shared" si="27"/>
        <v>0</v>
      </c>
      <c r="W123" s="160"/>
      <c r="X123" s="160" t="s">
        <v>184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931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9">
        <v>83</v>
      </c>
      <c r="B124" s="180" t="s">
        <v>1126</v>
      </c>
      <c r="C124" s="188" t="s">
        <v>1127</v>
      </c>
      <c r="D124" s="181" t="s">
        <v>930</v>
      </c>
      <c r="E124" s="182">
        <v>1</v>
      </c>
      <c r="F124" s="183"/>
      <c r="G124" s="184">
        <f t="shared" si="21"/>
        <v>0</v>
      </c>
      <c r="H124" s="161"/>
      <c r="I124" s="160">
        <f t="shared" si="22"/>
        <v>0</v>
      </c>
      <c r="J124" s="161"/>
      <c r="K124" s="160">
        <f t="shared" si="23"/>
        <v>0</v>
      </c>
      <c r="L124" s="160">
        <v>21</v>
      </c>
      <c r="M124" s="160">
        <f t="shared" si="24"/>
        <v>0</v>
      </c>
      <c r="N124" s="159">
        <v>0</v>
      </c>
      <c r="O124" s="159">
        <f t="shared" si="25"/>
        <v>0</v>
      </c>
      <c r="P124" s="159">
        <v>0</v>
      </c>
      <c r="Q124" s="159">
        <f t="shared" si="26"/>
        <v>0</v>
      </c>
      <c r="R124" s="160"/>
      <c r="S124" s="160" t="s">
        <v>629</v>
      </c>
      <c r="T124" s="160" t="s">
        <v>205</v>
      </c>
      <c r="U124" s="160">
        <v>0</v>
      </c>
      <c r="V124" s="160">
        <f t="shared" si="27"/>
        <v>0</v>
      </c>
      <c r="W124" s="160"/>
      <c r="X124" s="160" t="s">
        <v>184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931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79">
        <v>84</v>
      </c>
      <c r="B125" s="180" t="s">
        <v>1128</v>
      </c>
      <c r="C125" s="188" t="s">
        <v>1129</v>
      </c>
      <c r="D125" s="181" t="s">
        <v>930</v>
      </c>
      <c r="E125" s="182">
        <v>1</v>
      </c>
      <c r="F125" s="183"/>
      <c r="G125" s="184">
        <f t="shared" si="21"/>
        <v>0</v>
      </c>
      <c r="H125" s="161"/>
      <c r="I125" s="160">
        <f t="shared" si="22"/>
        <v>0</v>
      </c>
      <c r="J125" s="161"/>
      <c r="K125" s="160">
        <f t="shared" si="23"/>
        <v>0</v>
      </c>
      <c r="L125" s="160">
        <v>21</v>
      </c>
      <c r="M125" s="160">
        <f t="shared" si="24"/>
        <v>0</v>
      </c>
      <c r="N125" s="159">
        <v>0</v>
      </c>
      <c r="O125" s="159">
        <f t="shared" si="25"/>
        <v>0</v>
      </c>
      <c r="P125" s="159">
        <v>0</v>
      </c>
      <c r="Q125" s="159">
        <f t="shared" si="26"/>
        <v>0</v>
      </c>
      <c r="R125" s="160"/>
      <c r="S125" s="160" t="s">
        <v>629</v>
      </c>
      <c r="T125" s="160" t="s">
        <v>205</v>
      </c>
      <c r="U125" s="160">
        <v>0</v>
      </c>
      <c r="V125" s="160">
        <f t="shared" si="27"/>
        <v>0</v>
      </c>
      <c r="W125" s="160"/>
      <c r="X125" s="160" t="s">
        <v>184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931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9">
        <v>85</v>
      </c>
      <c r="B126" s="180" t="s">
        <v>1130</v>
      </c>
      <c r="C126" s="188" t="s">
        <v>1131</v>
      </c>
      <c r="D126" s="181" t="s">
        <v>930</v>
      </c>
      <c r="E126" s="182">
        <v>1</v>
      </c>
      <c r="F126" s="183"/>
      <c r="G126" s="184">
        <f t="shared" si="21"/>
        <v>0</v>
      </c>
      <c r="H126" s="161"/>
      <c r="I126" s="160">
        <f t="shared" si="22"/>
        <v>0</v>
      </c>
      <c r="J126" s="161"/>
      <c r="K126" s="160">
        <f t="shared" si="23"/>
        <v>0</v>
      </c>
      <c r="L126" s="160">
        <v>21</v>
      </c>
      <c r="M126" s="160">
        <f t="shared" si="24"/>
        <v>0</v>
      </c>
      <c r="N126" s="159">
        <v>0</v>
      </c>
      <c r="O126" s="159">
        <f t="shared" si="25"/>
        <v>0</v>
      </c>
      <c r="P126" s="159">
        <v>0</v>
      </c>
      <c r="Q126" s="159">
        <f t="shared" si="26"/>
        <v>0</v>
      </c>
      <c r="R126" s="160"/>
      <c r="S126" s="160" t="s">
        <v>629</v>
      </c>
      <c r="T126" s="160" t="s">
        <v>205</v>
      </c>
      <c r="U126" s="160">
        <v>0</v>
      </c>
      <c r="V126" s="160">
        <f t="shared" si="27"/>
        <v>0</v>
      </c>
      <c r="W126" s="160"/>
      <c r="X126" s="160" t="s">
        <v>184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931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9">
        <v>86</v>
      </c>
      <c r="B127" s="180" t="s">
        <v>1132</v>
      </c>
      <c r="C127" s="188" t="s">
        <v>1133</v>
      </c>
      <c r="D127" s="181" t="s">
        <v>930</v>
      </c>
      <c r="E127" s="182">
        <v>8</v>
      </c>
      <c r="F127" s="183"/>
      <c r="G127" s="184">
        <f t="shared" si="21"/>
        <v>0</v>
      </c>
      <c r="H127" s="161"/>
      <c r="I127" s="160">
        <f t="shared" si="22"/>
        <v>0</v>
      </c>
      <c r="J127" s="161"/>
      <c r="K127" s="160">
        <f t="shared" si="23"/>
        <v>0</v>
      </c>
      <c r="L127" s="160">
        <v>21</v>
      </c>
      <c r="M127" s="160">
        <f t="shared" si="24"/>
        <v>0</v>
      </c>
      <c r="N127" s="159">
        <v>0</v>
      </c>
      <c r="O127" s="159">
        <f t="shared" si="25"/>
        <v>0</v>
      </c>
      <c r="P127" s="159">
        <v>0</v>
      </c>
      <c r="Q127" s="159">
        <f t="shared" si="26"/>
        <v>0</v>
      </c>
      <c r="R127" s="160"/>
      <c r="S127" s="160" t="s">
        <v>629</v>
      </c>
      <c r="T127" s="160" t="s">
        <v>205</v>
      </c>
      <c r="U127" s="160">
        <v>0</v>
      </c>
      <c r="V127" s="160">
        <f t="shared" si="27"/>
        <v>0</v>
      </c>
      <c r="W127" s="160"/>
      <c r="X127" s="160" t="s">
        <v>184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931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9">
        <v>87</v>
      </c>
      <c r="B128" s="180" t="s">
        <v>1134</v>
      </c>
      <c r="C128" s="188" t="s">
        <v>1135</v>
      </c>
      <c r="D128" s="181" t="s">
        <v>930</v>
      </c>
      <c r="E128" s="182">
        <v>1</v>
      </c>
      <c r="F128" s="183"/>
      <c r="G128" s="184">
        <f t="shared" si="21"/>
        <v>0</v>
      </c>
      <c r="H128" s="161"/>
      <c r="I128" s="160">
        <f t="shared" si="22"/>
        <v>0</v>
      </c>
      <c r="J128" s="161"/>
      <c r="K128" s="160">
        <f t="shared" si="23"/>
        <v>0</v>
      </c>
      <c r="L128" s="160">
        <v>21</v>
      </c>
      <c r="M128" s="160">
        <f t="shared" si="24"/>
        <v>0</v>
      </c>
      <c r="N128" s="159">
        <v>0</v>
      </c>
      <c r="O128" s="159">
        <f t="shared" si="25"/>
        <v>0</v>
      </c>
      <c r="P128" s="159">
        <v>0</v>
      </c>
      <c r="Q128" s="159">
        <f t="shared" si="26"/>
        <v>0</v>
      </c>
      <c r="R128" s="160"/>
      <c r="S128" s="160" t="s">
        <v>629</v>
      </c>
      <c r="T128" s="160" t="s">
        <v>205</v>
      </c>
      <c r="U128" s="160">
        <v>0</v>
      </c>
      <c r="V128" s="160">
        <f t="shared" si="27"/>
        <v>0</v>
      </c>
      <c r="W128" s="160"/>
      <c r="X128" s="160" t="s">
        <v>184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931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9">
        <v>88</v>
      </c>
      <c r="B129" s="180" t="s">
        <v>1136</v>
      </c>
      <c r="C129" s="188" t="s">
        <v>1137</v>
      </c>
      <c r="D129" s="181" t="s">
        <v>930</v>
      </c>
      <c r="E129" s="182">
        <v>1</v>
      </c>
      <c r="F129" s="183"/>
      <c r="G129" s="184">
        <f t="shared" si="21"/>
        <v>0</v>
      </c>
      <c r="H129" s="161"/>
      <c r="I129" s="160">
        <f t="shared" si="22"/>
        <v>0</v>
      </c>
      <c r="J129" s="161"/>
      <c r="K129" s="160">
        <f t="shared" si="23"/>
        <v>0</v>
      </c>
      <c r="L129" s="160">
        <v>21</v>
      </c>
      <c r="M129" s="160">
        <f t="shared" si="24"/>
        <v>0</v>
      </c>
      <c r="N129" s="159">
        <v>0</v>
      </c>
      <c r="O129" s="159">
        <f t="shared" si="25"/>
        <v>0</v>
      </c>
      <c r="P129" s="159">
        <v>0</v>
      </c>
      <c r="Q129" s="159">
        <f t="shared" si="26"/>
        <v>0</v>
      </c>
      <c r="R129" s="160"/>
      <c r="S129" s="160" t="s">
        <v>629</v>
      </c>
      <c r="T129" s="160" t="s">
        <v>205</v>
      </c>
      <c r="U129" s="160">
        <v>0</v>
      </c>
      <c r="V129" s="160">
        <f t="shared" si="27"/>
        <v>0</v>
      </c>
      <c r="W129" s="160"/>
      <c r="X129" s="160" t="s">
        <v>184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931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9">
        <v>89</v>
      </c>
      <c r="B130" s="180" t="s">
        <v>1138</v>
      </c>
      <c r="C130" s="188" t="s">
        <v>1139</v>
      </c>
      <c r="D130" s="181" t="s">
        <v>930</v>
      </c>
      <c r="E130" s="182">
        <v>3</v>
      </c>
      <c r="F130" s="183"/>
      <c r="G130" s="184">
        <f t="shared" si="21"/>
        <v>0</v>
      </c>
      <c r="H130" s="161"/>
      <c r="I130" s="160">
        <f t="shared" si="22"/>
        <v>0</v>
      </c>
      <c r="J130" s="161"/>
      <c r="K130" s="160">
        <f t="shared" si="23"/>
        <v>0</v>
      </c>
      <c r="L130" s="160">
        <v>21</v>
      </c>
      <c r="M130" s="160">
        <f t="shared" si="24"/>
        <v>0</v>
      </c>
      <c r="N130" s="159">
        <v>0</v>
      </c>
      <c r="O130" s="159">
        <f t="shared" si="25"/>
        <v>0</v>
      </c>
      <c r="P130" s="159">
        <v>0</v>
      </c>
      <c r="Q130" s="159">
        <f t="shared" si="26"/>
        <v>0</v>
      </c>
      <c r="R130" s="160"/>
      <c r="S130" s="160" t="s">
        <v>629</v>
      </c>
      <c r="T130" s="160" t="s">
        <v>205</v>
      </c>
      <c r="U130" s="160">
        <v>0</v>
      </c>
      <c r="V130" s="160">
        <f t="shared" si="27"/>
        <v>0</v>
      </c>
      <c r="W130" s="160"/>
      <c r="X130" s="160" t="s">
        <v>184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931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9">
        <v>90</v>
      </c>
      <c r="B131" s="180" t="s">
        <v>1140</v>
      </c>
      <c r="C131" s="188" t="s">
        <v>1141</v>
      </c>
      <c r="D131" s="181" t="s">
        <v>930</v>
      </c>
      <c r="E131" s="182">
        <v>1</v>
      </c>
      <c r="F131" s="183"/>
      <c r="G131" s="184">
        <f t="shared" si="21"/>
        <v>0</v>
      </c>
      <c r="H131" s="161"/>
      <c r="I131" s="160">
        <f t="shared" si="22"/>
        <v>0</v>
      </c>
      <c r="J131" s="161"/>
      <c r="K131" s="160">
        <f t="shared" si="23"/>
        <v>0</v>
      </c>
      <c r="L131" s="160">
        <v>21</v>
      </c>
      <c r="M131" s="160">
        <f t="shared" si="24"/>
        <v>0</v>
      </c>
      <c r="N131" s="159">
        <v>0</v>
      </c>
      <c r="O131" s="159">
        <f t="shared" si="25"/>
        <v>0</v>
      </c>
      <c r="P131" s="159">
        <v>0</v>
      </c>
      <c r="Q131" s="159">
        <f t="shared" si="26"/>
        <v>0</v>
      </c>
      <c r="R131" s="160"/>
      <c r="S131" s="160" t="s">
        <v>629</v>
      </c>
      <c r="T131" s="160" t="s">
        <v>205</v>
      </c>
      <c r="U131" s="160">
        <v>0</v>
      </c>
      <c r="V131" s="160">
        <f t="shared" si="27"/>
        <v>0</v>
      </c>
      <c r="W131" s="160"/>
      <c r="X131" s="160" t="s">
        <v>184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931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3">
        <v>91</v>
      </c>
      <c r="B132" s="174" t="s">
        <v>1142</v>
      </c>
      <c r="C132" s="186" t="s">
        <v>1143</v>
      </c>
      <c r="D132" s="175" t="s">
        <v>334</v>
      </c>
      <c r="E132" s="176">
        <v>151</v>
      </c>
      <c r="F132" s="177"/>
      <c r="G132" s="178">
        <f t="shared" si="21"/>
        <v>0</v>
      </c>
      <c r="H132" s="161"/>
      <c r="I132" s="160">
        <f t="shared" si="22"/>
        <v>0</v>
      </c>
      <c r="J132" s="161"/>
      <c r="K132" s="160">
        <f t="shared" si="23"/>
        <v>0</v>
      </c>
      <c r="L132" s="160">
        <v>21</v>
      </c>
      <c r="M132" s="160">
        <f t="shared" si="24"/>
        <v>0</v>
      </c>
      <c r="N132" s="159">
        <v>0</v>
      </c>
      <c r="O132" s="159">
        <f t="shared" si="25"/>
        <v>0</v>
      </c>
      <c r="P132" s="159">
        <v>0</v>
      </c>
      <c r="Q132" s="159">
        <f t="shared" si="26"/>
        <v>0</v>
      </c>
      <c r="R132" s="160"/>
      <c r="S132" s="160" t="s">
        <v>629</v>
      </c>
      <c r="T132" s="160" t="s">
        <v>205</v>
      </c>
      <c r="U132" s="160">
        <v>0</v>
      </c>
      <c r="V132" s="160">
        <f t="shared" si="27"/>
        <v>0</v>
      </c>
      <c r="W132" s="160"/>
      <c r="X132" s="160" t="s">
        <v>184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931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7" t="s">
        <v>1144</v>
      </c>
      <c r="D133" s="162"/>
      <c r="E133" s="163"/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187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7" t="s">
        <v>1145</v>
      </c>
      <c r="D134" s="162"/>
      <c r="E134" s="163">
        <v>151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187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3">
        <v>92</v>
      </c>
      <c r="B135" s="174" t="s">
        <v>1146</v>
      </c>
      <c r="C135" s="186" t="s">
        <v>1147</v>
      </c>
      <c r="D135" s="175" t="s">
        <v>334</v>
      </c>
      <c r="E135" s="176">
        <v>70</v>
      </c>
      <c r="F135" s="177"/>
      <c r="G135" s="178">
        <f>ROUND(E135*F135,2)</f>
        <v>0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0</v>
      </c>
      <c r="N135" s="159">
        <v>0</v>
      </c>
      <c r="O135" s="159">
        <f>ROUND(E135*N135,2)</f>
        <v>0</v>
      </c>
      <c r="P135" s="159">
        <v>0</v>
      </c>
      <c r="Q135" s="159">
        <f>ROUND(E135*P135,2)</f>
        <v>0</v>
      </c>
      <c r="R135" s="160"/>
      <c r="S135" s="160" t="s">
        <v>629</v>
      </c>
      <c r="T135" s="160" t="s">
        <v>205</v>
      </c>
      <c r="U135" s="160">
        <v>0</v>
      </c>
      <c r="V135" s="160">
        <f>ROUND(E135*U135,2)</f>
        <v>0</v>
      </c>
      <c r="W135" s="160"/>
      <c r="X135" s="160" t="s">
        <v>184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931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87" t="s">
        <v>1148</v>
      </c>
      <c r="D136" s="162"/>
      <c r="E136" s="163"/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187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7" t="s">
        <v>1149</v>
      </c>
      <c r="D137" s="162"/>
      <c r="E137" s="163">
        <v>70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187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3">
        <v>93</v>
      </c>
      <c r="B138" s="174" t="s">
        <v>1150</v>
      </c>
      <c r="C138" s="186" t="s">
        <v>1151</v>
      </c>
      <c r="D138" s="175" t="s">
        <v>334</v>
      </c>
      <c r="E138" s="176">
        <v>139</v>
      </c>
      <c r="F138" s="177"/>
      <c r="G138" s="178">
        <f>ROUND(E138*F138,2)</f>
        <v>0</v>
      </c>
      <c r="H138" s="161"/>
      <c r="I138" s="160">
        <f>ROUND(E138*H138,2)</f>
        <v>0</v>
      </c>
      <c r="J138" s="161"/>
      <c r="K138" s="160">
        <f>ROUND(E138*J138,2)</f>
        <v>0</v>
      </c>
      <c r="L138" s="160">
        <v>21</v>
      </c>
      <c r="M138" s="160">
        <f>G138*(1+L138/100)</f>
        <v>0</v>
      </c>
      <c r="N138" s="159">
        <v>0</v>
      </c>
      <c r="O138" s="159">
        <f>ROUND(E138*N138,2)</f>
        <v>0</v>
      </c>
      <c r="P138" s="159">
        <v>0</v>
      </c>
      <c r="Q138" s="159">
        <f>ROUND(E138*P138,2)</f>
        <v>0</v>
      </c>
      <c r="R138" s="160"/>
      <c r="S138" s="160" t="s">
        <v>629</v>
      </c>
      <c r="T138" s="160" t="s">
        <v>205</v>
      </c>
      <c r="U138" s="160">
        <v>0</v>
      </c>
      <c r="V138" s="160">
        <f>ROUND(E138*U138,2)</f>
        <v>0</v>
      </c>
      <c r="W138" s="160"/>
      <c r="X138" s="160" t="s">
        <v>184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931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7" t="s">
        <v>1152</v>
      </c>
      <c r="D139" s="162"/>
      <c r="E139" s="163"/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187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7" t="s">
        <v>1153</v>
      </c>
      <c r="D140" s="162"/>
      <c r="E140" s="163">
        <v>139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187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9">
        <v>94</v>
      </c>
      <c r="B141" s="180" t="s">
        <v>1154</v>
      </c>
      <c r="C141" s="188" t="s">
        <v>1155</v>
      </c>
      <c r="D141" s="181" t="s">
        <v>930</v>
      </c>
      <c r="E141" s="182">
        <v>7</v>
      </c>
      <c r="F141" s="183"/>
      <c r="G141" s="184">
        <f t="shared" ref="G141:G155" si="28">ROUND(E141*F141,2)</f>
        <v>0</v>
      </c>
      <c r="H141" s="161"/>
      <c r="I141" s="160">
        <f t="shared" ref="I141:I155" si="29">ROUND(E141*H141,2)</f>
        <v>0</v>
      </c>
      <c r="J141" s="161"/>
      <c r="K141" s="160">
        <f t="shared" ref="K141:K155" si="30">ROUND(E141*J141,2)</f>
        <v>0</v>
      </c>
      <c r="L141" s="160">
        <v>21</v>
      </c>
      <c r="M141" s="160">
        <f t="shared" ref="M141:M155" si="31">G141*(1+L141/100)</f>
        <v>0</v>
      </c>
      <c r="N141" s="159">
        <v>0</v>
      </c>
      <c r="O141" s="159">
        <f t="shared" ref="O141:O155" si="32">ROUND(E141*N141,2)</f>
        <v>0</v>
      </c>
      <c r="P141" s="159">
        <v>0</v>
      </c>
      <c r="Q141" s="159">
        <f t="shared" ref="Q141:Q155" si="33">ROUND(E141*P141,2)</f>
        <v>0</v>
      </c>
      <c r="R141" s="160"/>
      <c r="S141" s="160" t="s">
        <v>629</v>
      </c>
      <c r="T141" s="160" t="s">
        <v>205</v>
      </c>
      <c r="U141" s="160">
        <v>0</v>
      </c>
      <c r="V141" s="160">
        <f t="shared" ref="V141:V155" si="34">ROUND(E141*U141,2)</f>
        <v>0</v>
      </c>
      <c r="W141" s="160"/>
      <c r="X141" s="160" t="s">
        <v>184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931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9">
        <v>95</v>
      </c>
      <c r="B142" s="180" t="s">
        <v>1156</v>
      </c>
      <c r="C142" s="188" t="s">
        <v>1157</v>
      </c>
      <c r="D142" s="181" t="s">
        <v>930</v>
      </c>
      <c r="E142" s="182">
        <v>8</v>
      </c>
      <c r="F142" s="183"/>
      <c r="G142" s="184">
        <f t="shared" si="28"/>
        <v>0</v>
      </c>
      <c r="H142" s="161"/>
      <c r="I142" s="160">
        <f t="shared" si="29"/>
        <v>0</v>
      </c>
      <c r="J142" s="161"/>
      <c r="K142" s="160">
        <f t="shared" si="30"/>
        <v>0</v>
      </c>
      <c r="L142" s="160">
        <v>21</v>
      </c>
      <c r="M142" s="160">
        <f t="shared" si="31"/>
        <v>0</v>
      </c>
      <c r="N142" s="159">
        <v>0</v>
      </c>
      <c r="O142" s="159">
        <f t="shared" si="32"/>
        <v>0</v>
      </c>
      <c r="P142" s="159">
        <v>0</v>
      </c>
      <c r="Q142" s="159">
        <f t="shared" si="33"/>
        <v>0</v>
      </c>
      <c r="R142" s="160"/>
      <c r="S142" s="160" t="s">
        <v>629</v>
      </c>
      <c r="T142" s="160" t="s">
        <v>205</v>
      </c>
      <c r="U142" s="160">
        <v>0</v>
      </c>
      <c r="V142" s="160">
        <f t="shared" si="34"/>
        <v>0</v>
      </c>
      <c r="W142" s="160"/>
      <c r="X142" s="160" t="s">
        <v>184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931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9">
        <v>96</v>
      </c>
      <c r="B143" s="180" t="s">
        <v>1158</v>
      </c>
      <c r="C143" s="188" t="s">
        <v>1159</v>
      </c>
      <c r="D143" s="181" t="s">
        <v>930</v>
      </c>
      <c r="E143" s="182">
        <v>8</v>
      </c>
      <c r="F143" s="183"/>
      <c r="G143" s="184">
        <f t="shared" si="28"/>
        <v>0</v>
      </c>
      <c r="H143" s="161"/>
      <c r="I143" s="160">
        <f t="shared" si="29"/>
        <v>0</v>
      </c>
      <c r="J143" s="161"/>
      <c r="K143" s="160">
        <f t="shared" si="30"/>
        <v>0</v>
      </c>
      <c r="L143" s="160">
        <v>21</v>
      </c>
      <c r="M143" s="160">
        <f t="shared" si="31"/>
        <v>0</v>
      </c>
      <c r="N143" s="159">
        <v>0</v>
      </c>
      <c r="O143" s="159">
        <f t="shared" si="32"/>
        <v>0</v>
      </c>
      <c r="P143" s="159">
        <v>0</v>
      </c>
      <c r="Q143" s="159">
        <f t="shared" si="33"/>
        <v>0</v>
      </c>
      <c r="R143" s="160"/>
      <c r="S143" s="160" t="s">
        <v>629</v>
      </c>
      <c r="T143" s="160" t="s">
        <v>205</v>
      </c>
      <c r="U143" s="160">
        <v>0</v>
      </c>
      <c r="V143" s="160">
        <f t="shared" si="34"/>
        <v>0</v>
      </c>
      <c r="W143" s="160"/>
      <c r="X143" s="160" t="s">
        <v>184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931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9">
        <v>97</v>
      </c>
      <c r="B144" s="180" t="s">
        <v>1160</v>
      </c>
      <c r="C144" s="188" t="s">
        <v>1161</v>
      </c>
      <c r="D144" s="181" t="s">
        <v>930</v>
      </c>
      <c r="E144" s="182">
        <v>3</v>
      </c>
      <c r="F144" s="183"/>
      <c r="G144" s="184">
        <f t="shared" si="28"/>
        <v>0</v>
      </c>
      <c r="H144" s="161"/>
      <c r="I144" s="160">
        <f t="shared" si="29"/>
        <v>0</v>
      </c>
      <c r="J144" s="161"/>
      <c r="K144" s="160">
        <f t="shared" si="30"/>
        <v>0</v>
      </c>
      <c r="L144" s="160">
        <v>21</v>
      </c>
      <c r="M144" s="160">
        <f t="shared" si="31"/>
        <v>0</v>
      </c>
      <c r="N144" s="159">
        <v>0</v>
      </c>
      <c r="O144" s="159">
        <f t="shared" si="32"/>
        <v>0</v>
      </c>
      <c r="P144" s="159">
        <v>0</v>
      </c>
      <c r="Q144" s="159">
        <f t="shared" si="33"/>
        <v>0</v>
      </c>
      <c r="R144" s="160"/>
      <c r="S144" s="160" t="s">
        <v>629</v>
      </c>
      <c r="T144" s="160" t="s">
        <v>205</v>
      </c>
      <c r="U144" s="160">
        <v>0</v>
      </c>
      <c r="V144" s="160">
        <f t="shared" si="34"/>
        <v>0</v>
      </c>
      <c r="W144" s="160"/>
      <c r="X144" s="160" t="s">
        <v>184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931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9">
        <v>98</v>
      </c>
      <c r="B145" s="180" t="s">
        <v>1162</v>
      </c>
      <c r="C145" s="188" t="s">
        <v>1163</v>
      </c>
      <c r="D145" s="181" t="s">
        <v>930</v>
      </c>
      <c r="E145" s="182">
        <v>4</v>
      </c>
      <c r="F145" s="183"/>
      <c r="G145" s="184">
        <f t="shared" si="28"/>
        <v>0</v>
      </c>
      <c r="H145" s="161"/>
      <c r="I145" s="160">
        <f t="shared" si="29"/>
        <v>0</v>
      </c>
      <c r="J145" s="161"/>
      <c r="K145" s="160">
        <f t="shared" si="30"/>
        <v>0</v>
      </c>
      <c r="L145" s="160">
        <v>21</v>
      </c>
      <c r="M145" s="160">
        <f t="shared" si="31"/>
        <v>0</v>
      </c>
      <c r="N145" s="159">
        <v>0</v>
      </c>
      <c r="O145" s="159">
        <f t="shared" si="32"/>
        <v>0</v>
      </c>
      <c r="P145" s="159">
        <v>0</v>
      </c>
      <c r="Q145" s="159">
        <f t="shared" si="33"/>
        <v>0</v>
      </c>
      <c r="R145" s="160"/>
      <c r="S145" s="160" t="s">
        <v>629</v>
      </c>
      <c r="T145" s="160" t="s">
        <v>205</v>
      </c>
      <c r="U145" s="160">
        <v>0</v>
      </c>
      <c r="V145" s="160">
        <f t="shared" si="34"/>
        <v>0</v>
      </c>
      <c r="W145" s="160"/>
      <c r="X145" s="160" t="s">
        <v>184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931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9">
        <v>99</v>
      </c>
      <c r="B146" s="180" t="s">
        <v>1164</v>
      </c>
      <c r="C146" s="188" t="s">
        <v>1165</v>
      </c>
      <c r="D146" s="181" t="s">
        <v>930</v>
      </c>
      <c r="E146" s="182">
        <v>18</v>
      </c>
      <c r="F146" s="183"/>
      <c r="G146" s="184">
        <f t="shared" si="28"/>
        <v>0</v>
      </c>
      <c r="H146" s="161"/>
      <c r="I146" s="160">
        <f t="shared" si="29"/>
        <v>0</v>
      </c>
      <c r="J146" s="161"/>
      <c r="K146" s="160">
        <f t="shared" si="30"/>
        <v>0</v>
      </c>
      <c r="L146" s="160">
        <v>21</v>
      </c>
      <c r="M146" s="160">
        <f t="shared" si="31"/>
        <v>0</v>
      </c>
      <c r="N146" s="159">
        <v>0</v>
      </c>
      <c r="O146" s="159">
        <f t="shared" si="32"/>
        <v>0</v>
      </c>
      <c r="P146" s="159">
        <v>0</v>
      </c>
      <c r="Q146" s="159">
        <f t="shared" si="33"/>
        <v>0</v>
      </c>
      <c r="R146" s="160"/>
      <c r="S146" s="160" t="s">
        <v>629</v>
      </c>
      <c r="T146" s="160" t="s">
        <v>205</v>
      </c>
      <c r="U146" s="160">
        <v>0</v>
      </c>
      <c r="V146" s="160">
        <f t="shared" si="34"/>
        <v>0</v>
      </c>
      <c r="W146" s="160"/>
      <c r="X146" s="160" t="s">
        <v>184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931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9">
        <v>100</v>
      </c>
      <c r="B147" s="180" t="s">
        <v>1166</v>
      </c>
      <c r="C147" s="188" t="s">
        <v>1167</v>
      </c>
      <c r="D147" s="181" t="s">
        <v>930</v>
      </c>
      <c r="E147" s="182">
        <v>1</v>
      </c>
      <c r="F147" s="183"/>
      <c r="G147" s="184">
        <f t="shared" si="28"/>
        <v>0</v>
      </c>
      <c r="H147" s="161"/>
      <c r="I147" s="160">
        <f t="shared" si="29"/>
        <v>0</v>
      </c>
      <c r="J147" s="161"/>
      <c r="K147" s="160">
        <f t="shared" si="30"/>
        <v>0</v>
      </c>
      <c r="L147" s="160">
        <v>21</v>
      </c>
      <c r="M147" s="160">
        <f t="shared" si="31"/>
        <v>0</v>
      </c>
      <c r="N147" s="159">
        <v>0</v>
      </c>
      <c r="O147" s="159">
        <f t="shared" si="32"/>
        <v>0</v>
      </c>
      <c r="P147" s="159">
        <v>0</v>
      </c>
      <c r="Q147" s="159">
        <f t="shared" si="33"/>
        <v>0</v>
      </c>
      <c r="R147" s="160"/>
      <c r="S147" s="160" t="s">
        <v>629</v>
      </c>
      <c r="T147" s="160" t="s">
        <v>205</v>
      </c>
      <c r="U147" s="160">
        <v>0</v>
      </c>
      <c r="V147" s="160">
        <f t="shared" si="34"/>
        <v>0</v>
      </c>
      <c r="W147" s="160"/>
      <c r="X147" s="160" t="s">
        <v>184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931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9">
        <v>101</v>
      </c>
      <c r="B148" s="180" t="s">
        <v>1168</v>
      </c>
      <c r="C148" s="188" t="s">
        <v>1169</v>
      </c>
      <c r="D148" s="181" t="s">
        <v>930</v>
      </c>
      <c r="E148" s="182">
        <v>5</v>
      </c>
      <c r="F148" s="183"/>
      <c r="G148" s="184">
        <f t="shared" si="28"/>
        <v>0</v>
      </c>
      <c r="H148" s="161"/>
      <c r="I148" s="160">
        <f t="shared" si="29"/>
        <v>0</v>
      </c>
      <c r="J148" s="161"/>
      <c r="K148" s="160">
        <f t="shared" si="30"/>
        <v>0</v>
      </c>
      <c r="L148" s="160">
        <v>21</v>
      </c>
      <c r="M148" s="160">
        <f t="shared" si="31"/>
        <v>0</v>
      </c>
      <c r="N148" s="159">
        <v>0</v>
      </c>
      <c r="O148" s="159">
        <f t="shared" si="32"/>
        <v>0</v>
      </c>
      <c r="P148" s="159">
        <v>0</v>
      </c>
      <c r="Q148" s="159">
        <f t="shared" si="33"/>
        <v>0</v>
      </c>
      <c r="R148" s="160"/>
      <c r="S148" s="160" t="s">
        <v>629</v>
      </c>
      <c r="T148" s="160" t="s">
        <v>205</v>
      </c>
      <c r="U148" s="160">
        <v>0</v>
      </c>
      <c r="V148" s="160">
        <f t="shared" si="34"/>
        <v>0</v>
      </c>
      <c r="W148" s="160"/>
      <c r="X148" s="160" t="s">
        <v>184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931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9">
        <v>102</v>
      </c>
      <c r="B149" s="180" t="s">
        <v>1170</v>
      </c>
      <c r="C149" s="188" t="s">
        <v>1171</v>
      </c>
      <c r="D149" s="181" t="s">
        <v>930</v>
      </c>
      <c r="E149" s="182">
        <v>21</v>
      </c>
      <c r="F149" s="183"/>
      <c r="G149" s="184">
        <f t="shared" si="28"/>
        <v>0</v>
      </c>
      <c r="H149" s="161"/>
      <c r="I149" s="160">
        <f t="shared" si="29"/>
        <v>0</v>
      </c>
      <c r="J149" s="161"/>
      <c r="K149" s="160">
        <f t="shared" si="30"/>
        <v>0</v>
      </c>
      <c r="L149" s="160">
        <v>21</v>
      </c>
      <c r="M149" s="160">
        <f t="shared" si="31"/>
        <v>0</v>
      </c>
      <c r="N149" s="159">
        <v>0</v>
      </c>
      <c r="O149" s="159">
        <f t="shared" si="32"/>
        <v>0</v>
      </c>
      <c r="P149" s="159">
        <v>0</v>
      </c>
      <c r="Q149" s="159">
        <f t="shared" si="33"/>
        <v>0</v>
      </c>
      <c r="R149" s="160"/>
      <c r="S149" s="160" t="s">
        <v>629</v>
      </c>
      <c r="T149" s="160" t="s">
        <v>205</v>
      </c>
      <c r="U149" s="160">
        <v>0</v>
      </c>
      <c r="V149" s="160">
        <f t="shared" si="34"/>
        <v>0</v>
      </c>
      <c r="W149" s="160"/>
      <c r="X149" s="160" t="s">
        <v>184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931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9">
        <v>103</v>
      </c>
      <c r="B150" s="180" t="s">
        <v>1172</v>
      </c>
      <c r="C150" s="188" t="s">
        <v>1173</v>
      </c>
      <c r="D150" s="181" t="s">
        <v>930</v>
      </c>
      <c r="E150" s="182">
        <v>18</v>
      </c>
      <c r="F150" s="183"/>
      <c r="G150" s="184">
        <f t="shared" si="28"/>
        <v>0</v>
      </c>
      <c r="H150" s="161"/>
      <c r="I150" s="160">
        <f t="shared" si="29"/>
        <v>0</v>
      </c>
      <c r="J150" s="161"/>
      <c r="K150" s="160">
        <f t="shared" si="30"/>
        <v>0</v>
      </c>
      <c r="L150" s="160">
        <v>21</v>
      </c>
      <c r="M150" s="160">
        <f t="shared" si="31"/>
        <v>0</v>
      </c>
      <c r="N150" s="159">
        <v>0</v>
      </c>
      <c r="O150" s="159">
        <f t="shared" si="32"/>
        <v>0</v>
      </c>
      <c r="P150" s="159">
        <v>0</v>
      </c>
      <c r="Q150" s="159">
        <f t="shared" si="33"/>
        <v>0</v>
      </c>
      <c r="R150" s="160"/>
      <c r="S150" s="160" t="s">
        <v>629</v>
      </c>
      <c r="T150" s="160" t="s">
        <v>205</v>
      </c>
      <c r="U150" s="160">
        <v>0</v>
      </c>
      <c r="V150" s="160">
        <f t="shared" si="34"/>
        <v>0</v>
      </c>
      <c r="W150" s="160"/>
      <c r="X150" s="160" t="s">
        <v>184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931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9">
        <v>104</v>
      </c>
      <c r="B151" s="180" t="s">
        <v>1174</v>
      </c>
      <c r="C151" s="188" t="s">
        <v>1175</v>
      </c>
      <c r="D151" s="181" t="s">
        <v>930</v>
      </c>
      <c r="E151" s="182">
        <v>108</v>
      </c>
      <c r="F151" s="183"/>
      <c r="G151" s="184">
        <f t="shared" si="28"/>
        <v>0</v>
      </c>
      <c r="H151" s="161"/>
      <c r="I151" s="160">
        <f t="shared" si="29"/>
        <v>0</v>
      </c>
      <c r="J151" s="161"/>
      <c r="K151" s="160">
        <f t="shared" si="30"/>
        <v>0</v>
      </c>
      <c r="L151" s="160">
        <v>21</v>
      </c>
      <c r="M151" s="160">
        <f t="shared" si="31"/>
        <v>0</v>
      </c>
      <c r="N151" s="159">
        <v>0</v>
      </c>
      <c r="O151" s="159">
        <f t="shared" si="32"/>
        <v>0</v>
      </c>
      <c r="P151" s="159">
        <v>0</v>
      </c>
      <c r="Q151" s="159">
        <f t="shared" si="33"/>
        <v>0</v>
      </c>
      <c r="R151" s="160"/>
      <c r="S151" s="160" t="s">
        <v>629</v>
      </c>
      <c r="T151" s="160" t="s">
        <v>205</v>
      </c>
      <c r="U151" s="160">
        <v>0</v>
      </c>
      <c r="V151" s="160">
        <f t="shared" si="34"/>
        <v>0</v>
      </c>
      <c r="W151" s="160"/>
      <c r="X151" s="160" t="s">
        <v>184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931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9">
        <v>105</v>
      </c>
      <c r="B152" s="180" t="s">
        <v>1176</v>
      </c>
      <c r="C152" s="188" t="s">
        <v>1177</v>
      </c>
      <c r="D152" s="181" t="s">
        <v>334</v>
      </c>
      <c r="E152" s="182">
        <v>104</v>
      </c>
      <c r="F152" s="183"/>
      <c r="G152" s="184">
        <f t="shared" si="28"/>
        <v>0</v>
      </c>
      <c r="H152" s="161"/>
      <c r="I152" s="160">
        <f t="shared" si="29"/>
        <v>0</v>
      </c>
      <c r="J152" s="161"/>
      <c r="K152" s="160">
        <f t="shared" si="30"/>
        <v>0</v>
      </c>
      <c r="L152" s="160">
        <v>21</v>
      </c>
      <c r="M152" s="160">
        <f t="shared" si="31"/>
        <v>0</v>
      </c>
      <c r="N152" s="159">
        <v>0</v>
      </c>
      <c r="O152" s="159">
        <f t="shared" si="32"/>
        <v>0</v>
      </c>
      <c r="P152" s="159">
        <v>0</v>
      </c>
      <c r="Q152" s="159">
        <f t="shared" si="33"/>
        <v>0</v>
      </c>
      <c r="R152" s="160"/>
      <c r="S152" s="160" t="s">
        <v>629</v>
      </c>
      <c r="T152" s="160" t="s">
        <v>205</v>
      </c>
      <c r="U152" s="160">
        <v>0</v>
      </c>
      <c r="V152" s="160">
        <f t="shared" si="34"/>
        <v>0</v>
      </c>
      <c r="W152" s="160"/>
      <c r="X152" s="160" t="s">
        <v>184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931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9">
        <v>106</v>
      </c>
      <c r="B153" s="180" t="s">
        <v>1178</v>
      </c>
      <c r="C153" s="188" t="s">
        <v>1179</v>
      </c>
      <c r="D153" s="181" t="s">
        <v>930</v>
      </c>
      <c r="E153" s="182">
        <v>25</v>
      </c>
      <c r="F153" s="183"/>
      <c r="G153" s="184">
        <f t="shared" si="28"/>
        <v>0</v>
      </c>
      <c r="H153" s="161"/>
      <c r="I153" s="160">
        <f t="shared" si="29"/>
        <v>0</v>
      </c>
      <c r="J153" s="161"/>
      <c r="K153" s="160">
        <f t="shared" si="30"/>
        <v>0</v>
      </c>
      <c r="L153" s="160">
        <v>21</v>
      </c>
      <c r="M153" s="160">
        <f t="shared" si="31"/>
        <v>0</v>
      </c>
      <c r="N153" s="159">
        <v>0</v>
      </c>
      <c r="O153" s="159">
        <f t="shared" si="32"/>
        <v>0</v>
      </c>
      <c r="P153" s="159">
        <v>0</v>
      </c>
      <c r="Q153" s="159">
        <f t="shared" si="33"/>
        <v>0</v>
      </c>
      <c r="R153" s="160"/>
      <c r="S153" s="160" t="s">
        <v>629</v>
      </c>
      <c r="T153" s="160" t="s">
        <v>205</v>
      </c>
      <c r="U153" s="160">
        <v>0</v>
      </c>
      <c r="V153" s="160">
        <f t="shared" si="34"/>
        <v>0</v>
      </c>
      <c r="W153" s="160"/>
      <c r="X153" s="160" t="s">
        <v>184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931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9">
        <v>107</v>
      </c>
      <c r="B154" s="180" t="s">
        <v>1180</v>
      </c>
      <c r="C154" s="188" t="s">
        <v>1181</v>
      </c>
      <c r="D154" s="181" t="s">
        <v>581</v>
      </c>
      <c r="E154" s="182">
        <v>1</v>
      </c>
      <c r="F154" s="183"/>
      <c r="G154" s="184">
        <f t="shared" si="28"/>
        <v>0</v>
      </c>
      <c r="H154" s="161"/>
      <c r="I154" s="160">
        <f t="shared" si="29"/>
        <v>0</v>
      </c>
      <c r="J154" s="161"/>
      <c r="K154" s="160">
        <f t="shared" si="30"/>
        <v>0</v>
      </c>
      <c r="L154" s="160">
        <v>21</v>
      </c>
      <c r="M154" s="160">
        <f t="shared" si="31"/>
        <v>0</v>
      </c>
      <c r="N154" s="159">
        <v>0</v>
      </c>
      <c r="O154" s="159">
        <f t="shared" si="32"/>
        <v>0</v>
      </c>
      <c r="P154" s="159">
        <v>0</v>
      </c>
      <c r="Q154" s="159">
        <f t="shared" si="33"/>
        <v>0</v>
      </c>
      <c r="R154" s="160"/>
      <c r="S154" s="160" t="s">
        <v>629</v>
      </c>
      <c r="T154" s="160" t="s">
        <v>205</v>
      </c>
      <c r="U154" s="160">
        <v>0</v>
      </c>
      <c r="V154" s="160">
        <f t="shared" si="34"/>
        <v>0</v>
      </c>
      <c r="W154" s="160"/>
      <c r="X154" s="160" t="s">
        <v>184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931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9">
        <v>108</v>
      </c>
      <c r="B155" s="180" t="s">
        <v>1182</v>
      </c>
      <c r="C155" s="188" t="s">
        <v>1183</v>
      </c>
      <c r="D155" s="181" t="s">
        <v>581</v>
      </c>
      <c r="E155" s="182">
        <v>1</v>
      </c>
      <c r="F155" s="183"/>
      <c r="G155" s="184">
        <f t="shared" si="28"/>
        <v>0</v>
      </c>
      <c r="H155" s="161"/>
      <c r="I155" s="160">
        <f t="shared" si="29"/>
        <v>0</v>
      </c>
      <c r="J155" s="161"/>
      <c r="K155" s="160">
        <f t="shared" si="30"/>
        <v>0</v>
      </c>
      <c r="L155" s="160">
        <v>21</v>
      </c>
      <c r="M155" s="160">
        <f t="shared" si="31"/>
        <v>0</v>
      </c>
      <c r="N155" s="159">
        <v>0</v>
      </c>
      <c r="O155" s="159">
        <f t="shared" si="32"/>
        <v>0</v>
      </c>
      <c r="P155" s="159">
        <v>0</v>
      </c>
      <c r="Q155" s="159">
        <f t="shared" si="33"/>
        <v>0</v>
      </c>
      <c r="R155" s="160"/>
      <c r="S155" s="160" t="s">
        <v>629</v>
      </c>
      <c r="T155" s="160" t="s">
        <v>205</v>
      </c>
      <c r="U155" s="160">
        <v>0</v>
      </c>
      <c r="V155" s="160">
        <f t="shared" si="34"/>
        <v>0</v>
      </c>
      <c r="W155" s="160"/>
      <c r="X155" s="160" t="s">
        <v>184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931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x14ac:dyDescent="0.2">
      <c r="A156" s="166" t="s">
        <v>178</v>
      </c>
      <c r="B156" s="167" t="s">
        <v>140</v>
      </c>
      <c r="C156" s="185" t="s">
        <v>141</v>
      </c>
      <c r="D156" s="168"/>
      <c r="E156" s="169"/>
      <c r="F156" s="170"/>
      <c r="G156" s="171">
        <f>SUMIF(AG157:AG169,"&lt;&gt;NOR",G157:G169)</f>
        <v>0</v>
      </c>
      <c r="H156" s="165"/>
      <c r="I156" s="165">
        <f>SUM(I157:I169)</f>
        <v>0</v>
      </c>
      <c r="J156" s="165"/>
      <c r="K156" s="165">
        <f>SUM(K157:K169)</f>
        <v>0</v>
      </c>
      <c r="L156" s="165"/>
      <c r="M156" s="165">
        <f>SUM(M157:M169)</f>
        <v>0</v>
      </c>
      <c r="N156" s="164"/>
      <c r="O156" s="164">
        <f>SUM(O157:O169)</f>
        <v>0</v>
      </c>
      <c r="P156" s="164"/>
      <c r="Q156" s="164">
        <f>SUM(Q157:Q169)</f>
        <v>0</v>
      </c>
      <c r="R156" s="165"/>
      <c r="S156" s="165"/>
      <c r="T156" s="165"/>
      <c r="U156" s="165"/>
      <c r="V156" s="165">
        <f>SUM(V157:V169)</f>
        <v>0</v>
      </c>
      <c r="W156" s="165"/>
      <c r="X156" s="165"/>
      <c r="AG156" t="s">
        <v>179</v>
      </c>
    </row>
    <row r="157" spans="1:60" outlineLevel="1" x14ac:dyDescent="0.2">
      <c r="A157" s="179">
        <v>109</v>
      </c>
      <c r="B157" s="180" t="s">
        <v>1184</v>
      </c>
      <c r="C157" s="188" t="s">
        <v>1185</v>
      </c>
      <c r="D157" s="181" t="s">
        <v>930</v>
      </c>
      <c r="E157" s="182">
        <v>14</v>
      </c>
      <c r="F157" s="183"/>
      <c r="G157" s="184">
        <f t="shared" ref="G157:G169" si="35">ROUND(E157*F157,2)</f>
        <v>0</v>
      </c>
      <c r="H157" s="161"/>
      <c r="I157" s="160">
        <f t="shared" ref="I157:I169" si="36">ROUND(E157*H157,2)</f>
        <v>0</v>
      </c>
      <c r="J157" s="161"/>
      <c r="K157" s="160">
        <f t="shared" ref="K157:K169" si="37">ROUND(E157*J157,2)</f>
        <v>0</v>
      </c>
      <c r="L157" s="160">
        <v>21</v>
      </c>
      <c r="M157" s="160">
        <f t="shared" ref="M157:M169" si="38">G157*(1+L157/100)</f>
        <v>0</v>
      </c>
      <c r="N157" s="159">
        <v>0</v>
      </c>
      <c r="O157" s="159">
        <f t="shared" ref="O157:O169" si="39">ROUND(E157*N157,2)</f>
        <v>0</v>
      </c>
      <c r="P157" s="159">
        <v>0</v>
      </c>
      <c r="Q157" s="159">
        <f t="shared" ref="Q157:Q169" si="40">ROUND(E157*P157,2)</f>
        <v>0</v>
      </c>
      <c r="R157" s="160"/>
      <c r="S157" s="160" t="s">
        <v>629</v>
      </c>
      <c r="T157" s="160" t="s">
        <v>205</v>
      </c>
      <c r="U157" s="160">
        <v>0</v>
      </c>
      <c r="V157" s="160">
        <f t="shared" ref="V157:V169" si="41">ROUND(E157*U157,2)</f>
        <v>0</v>
      </c>
      <c r="W157" s="160"/>
      <c r="X157" s="160" t="s">
        <v>184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931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9">
        <v>110</v>
      </c>
      <c r="B158" s="180" t="s">
        <v>1186</v>
      </c>
      <c r="C158" s="188" t="s">
        <v>1187</v>
      </c>
      <c r="D158" s="181" t="s">
        <v>930</v>
      </c>
      <c r="E158" s="182">
        <v>20</v>
      </c>
      <c r="F158" s="183"/>
      <c r="G158" s="184">
        <f t="shared" si="35"/>
        <v>0</v>
      </c>
      <c r="H158" s="161"/>
      <c r="I158" s="160">
        <f t="shared" si="36"/>
        <v>0</v>
      </c>
      <c r="J158" s="161"/>
      <c r="K158" s="160">
        <f t="shared" si="37"/>
        <v>0</v>
      </c>
      <c r="L158" s="160">
        <v>21</v>
      </c>
      <c r="M158" s="160">
        <f t="shared" si="38"/>
        <v>0</v>
      </c>
      <c r="N158" s="159">
        <v>0</v>
      </c>
      <c r="O158" s="159">
        <f t="shared" si="39"/>
        <v>0</v>
      </c>
      <c r="P158" s="159">
        <v>0</v>
      </c>
      <c r="Q158" s="159">
        <f t="shared" si="40"/>
        <v>0</v>
      </c>
      <c r="R158" s="160"/>
      <c r="S158" s="160" t="s">
        <v>629</v>
      </c>
      <c r="T158" s="160" t="s">
        <v>205</v>
      </c>
      <c r="U158" s="160">
        <v>0</v>
      </c>
      <c r="V158" s="160">
        <f t="shared" si="41"/>
        <v>0</v>
      </c>
      <c r="W158" s="160"/>
      <c r="X158" s="160" t="s">
        <v>184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931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9">
        <v>111</v>
      </c>
      <c r="B159" s="180" t="s">
        <v>1188</v>
      </c>
      <c r="C159" s="188" t="s">
        <v>1189</v>
      </c>
      <c r="D159" s="181" t="s">
        <v>930</v>
      </c>
      <c r="E159" s="182">
        <v>4</v>
      </c>
      <c r="F159" s="183"/>
      <c r="G159" s="184">
        <f t="shared" si="35"/>
        <v>0</v>
      </c>
      <c r="H159" s="161"/>
      <c r="I159" s="160">
        <f t="shared" si="36"/>
        <v>0</v>
      </c>
      <c r="J159" s="161"/>
      <c r="K159" s="160">
        <f t="shared" si="37"/>
        <v>0</v>
      </c>
      <c r="L159" s="160">
        <v>21</v>
      </c>
      <c r="M159" s="160">
        <f t="shared" si="38"/>
        <v>0</v>
      </c>
      <c r="N159" s="159">
        <v>0</v>
      </c>
      <c r="O159" s="159">
        <f t="shared" si="39"/>
        <v>0</v>
      </c>
      <c r="P159" s="159">
        <v>0</v>
      </c>
      <c r="Q159" s="159">
        <f t="shared" si="40"/>
        <v>0</v>
      </c>
      <c r="R159" s="160"/>
      <c r="S159" s="160" t="s">
        <v>629</v>
      </c>
      <c r="T159" s="160" t="s">
        <v>205</v>
      </c>
      <c r="U159" s="160">
        <v>0</v>
      </c>
      <c r="V159" s="160">
        <f t="shared" si="41"/>
        <v>0</v>
      </c>
      <c r="W159" s="160"/>
      <c r="X159" s="160" t="s">
        <v>184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931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9">
        <v>112</v>
      </c>
      <c r="B160" s="180" t="s">
        <v>1190</v>
      </c>
      <c r="C160" s="188" t="s">
        <v>1191</v>
      </c>
      <c r="D160" s="181" t="s">
        <v>930</v>
      </c>
      <c r="E160" s="182">
        <v>4</v>
      </c>
      <c r="F160" s="183"/>
      <c r="G160" s="184">
        <f t="shared" si="35"/>
        <v>0</v>
      </c>
      <c r="H160" s="161"/>
      <c r="I160" s="160">
        <f t="shared" si="36"/>
        <v>0</v>
      </c>
      <c r="J160" s="161"/>
      <c r="K160" s="160">
        <f t="shared" si="37"/>
        <v>0</v>
      </c>
      <c r="L160" s="160">
        <v>21</v>
      </c>
      <c r="M160" s="160">
        <f t="shared" si="38"/>
        <v>0</v>
      </c>
      <c r="N160" s="159">
        <v>0</v>
      </c>
      <c r="O160" s="159">
        <f t="shared" si="39"/>
        <v>0</v>
      </c>
      <c r="P160" s="159">
        <v>0</v>
      </c>
      <c r="Q160" s="159">
        <f t="shared" si="40"/>
        <v>0</v>
      </c>
      <c r="R160" s="160"/>
      <c r="S160" s="160" t="s">
        <v>629</v>
      </c>
      <c r="T160" s="160" t="s">
        <v>205</v>
      </c>
      <c r="U160" s="160">
        <v>0</v>
      </c>
      <c r="V160" s="160">
        <f t="shared" si="41"/>
        <v>0</v>
      </c>
      <c r="W160" s="160"/>
      <c r="X160" s="160" t="s">
        <v>184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931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9">
        <v>113</v>
      </c>
      <c r="B161" s="180" t="s">
        <v>1192</v>
      </c>
      <c r="C161" s="188" t="s">
        <v>1193</v>
      </c>
      <c r="D161" s="181" t="s">
        <v>930</v>
      </c>
      <c r="E161" s="182">
        <v>6</v>
      </c>
      <c r="F161" s="183"/>
      <c r="G161" s="184">
        <f t="shared" si="35"/>
        <v>0</v>
      </c>
      <c r="H161" s="161"/>
      <c r="I161" s="160">
        <f t="shared" si="36"/>
        <v>0</v>
      </c>
      <c r="J161" s="161"/>
      <c r="K161" s="160">
        <f t="shared" si="37"/>
        <v>0</v>
      </c>
      <c r="L161" s="160">
        <v>21</v>
      </c>
      <c r="M161" s="160">
        <f t="shared" si="38"/>
        <v>0</v>
      </c>
      <c r="N161" s="159">
        <v>0</v>
      </c>
      <c r="O161" s="159">
        <f t="shared" si="39"/>
        <v>0</v>
      </c>
      <c r="P161" s="159">
        <v>0</v>
      </c>
      <c r="Q161" s="159">
        <f t="shared" si="40"/>
        <v>0</v>
      </c>
      <c r="R161" s="160"/>
      <c r="S161" s="160" t="s">
        <v>629</v>
      </c>
      <c r="T161" s="160" t="s">
        <v>205</v>
      </c>
      <c r="U161" s="160">
        <v>0</v>
      </c>
      <c r="V161" s="160">
        <f t="shared" si="41"/>
        <v>0</v>
      </c>
      <c r="W161" s="160"/>
      <c r="X161" s="160" t="s">
        <v>184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931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9">
        <v>114</v>
      </c>
      <c r="B162" s="180" t="s">
        <v>1194</v>
      </c>
      <c r="C162" s="188" t="s">
        <v>1195</v>
      </c>
      <c r="D162" s="181" t="s">
        <v>930</v>
      </c>
      <c r="E162" s="182">
        <v>4</v>
      </c>
      <c r="F162" s="183"/>
      <c r="G162" s="184">
        <f t="shared" si="35"/>
        <v>0</v>
      </c>
      <c r="H162" s="161"/>
      <c r="I162" s="160">
        <f t="shared" si="36"/>
        <v>0</v>
      </c>
      <c r="J162" s="161"/>
      <c r="K162" s="160">
        <f t="shared" si="37"/>
        <v>0</v>
      </c>
      <c r="L162" s="160">
        <v>21</v>
      </c>
      <c r="M162" s="160">
        <f t="shared" si="38"/>
        <v>0</v>
      </c>
      <c r="N162" s="159">
        <v>0</v>
      </c>
      <c r="O162" s="159">
        <f t="shared" si="39"/>
        <v>0</v>
      </c>
      <c r="P162" s="159">
        <v>0</v>
      </c>
      <c r="Q162" s="159">
        <f t="shared" si="40"/>
        <v>0</v>
      </c>
      <c r="R162" s="160"/>
      <c r="S162" s="160" t="s">
        <v>629</v>
      </c>
      <c r="T162" s="160" t="s">
        <v>205</v>
      </c>
      <c r="U162" s="160">
        <v>0</v>
      </c>
      <c r="V162" s="160">
        <f t="shared" si="41"/>
        <v>0</v>
      </c>
      <c r="W162" s="160"/>
      <c r="X162" s="160" t="s">
        <v>184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931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9">
        <v>115</v>
      </c>
      <c r="B163" s="180" t="s">
        <v>1196</v>
      </c>
      <c r="C163" s="188" t="s">
        <v>1197</v>
      </c>
      <c r="D163" s="181" t="s">
        <v>930</v>
      </c>
      <c r="E163" s="182">
        <v>8</v>
      </c>
      <c r="F163" s="183"/>
      <c r="G163" s="184">
        <f t="shared" si="35"/>
        <v>0</v>
      </c>
      <c r="H163" s="161"/>
      <c r="I163" s="160">
        <f t="shared" si="36"/>
        <v>0</v>
      </c>
      <c r="J163" s="161"/>
      <c r="K163" s="160">
        <f t="shared" si="37"/>
        <v>0</v>
      </c>
      <c r="L163" s="160">
        <v>21</v>
      </c>
      <c r="M163" s="160">
        <f t="shared" si="38"/>
        <v>0</v>
      </c>
      <c r="N163" s="159">
        <v>0</v>
      </c>
      <c r="O163" s="159">
        <f t="shared" si="39"/>
        <v>0</v>
      </c>
      <c r="P163" s="159">
        <v>0</v>
      </c>
      <c r="Q163" s="159">
        <f t="shared" si="40"/>
        <v>0</v>
      </c>
      <c r="R163" s="160"/>
      <c r="S163" s="160" t="s">
        <v>629</v>
      </c>
      <c r="T163" s="160" t="s">
        <v>205</v>
      </c>
      <c r="U163" s="160">
        <v>0</v>
      </c>
      <c r="V163" s="160">
        <f t="shared" si="41"/>
        <v>0</v>
      </c>
      <c r="W163" s="160"/>
      <c r="X163" s="160" t="s">
        <v>184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931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9">
        <v>116</v>
      </c>
      <c r="B164" s="180" t="s">
        <v>1198</v>
      </c>
      <c r="C164" s="188" t="s">
        <v>1199</v>
      </c>
      <c r="D164" s="181" t="s">
        <v>930</v>
      </c>
      <c r="E164" s="182">
        <v>3</v>
      </c>
      <c r="F164" s="183"/>
      <c r="G164" s="184">
        <f t="shared" si="35"/>
        <v>0</v>
      </c>
      <c r="H164" s="161"/>
      <c r="I164" s="160">
        <f t="shared" si="36"/>
        <v>0</v>
      </c>
      <c r="J164" s="161"/>
      <c r="K164" s="160">
        <f t="shared" si="37"/>
        <v>0</v>
      </c>
      <c r="L164" s="160">
        <v>21</v>
      </c>
      <c r="M164" s="160">
        <f t="shared" si="38"/>
        <v>0</v>
      </c>
      <c r="N164" s="159">
        <v>0</v>
      </c>
      <c r="O164" s="159">
        <f t="shared" si="39"/>
        <v>0</v>
      </c>
      <c r="P164" s="159">
        <v>0</v>
      </c>
      <c r="Q164" s="159">
        <f t="shared" si="40"/>
        <v>0</v>
      </c>
      <c r="R164" s="160"/>
      <c r="S164" s="160" t="s">
        <v>629</v>
      </c>
      <c r="T164" s="160" t="s">
        <v>205</v>
      </c>
      <c r="U164" s="160">
        <v>0</v>
      </c>
      <c r="V164" s="160">
        <f t="shared" si="41"/>
        <v>0</v>
      </c>
      <c r="W164" s="160"/>
      <c r="X164" s="160" t="s">
        <v>184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931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9">
        <v>117</v>
      </c>
      <c r="B165" s="180" t="s">
        <v>1200</v>
      </c>
      <c r="C165" s="188" t="s">
        <v>1201</v>
      </c>
      <c r="D165" s="181" t="s">
        <v>930</v>
      </c>
      <c r="E165" s="182">
        <v>1</v>
      </c>
      <c r="F165" s="183"/>
      <c r="G165" s="184">
        <f t="shared" si="35"/>
        <v>0</v>
      </c>
      <c r="H165" s="161"/>
      <c r="I165" s="160">
        <f t="shared" si="36"/>
        <v>0</v>
      </c>
      <c r="J165" s="161"/>
      <c r="K165" s="160">
        <f t="shared" si="37"/>
        <v>0</v>
      </c>
      <c r="L165" s="160">
        <v>21</v>
      </c>
      <c r="M165" s="160">
        <f t="shared" si="38"/>
        <v>0</v>
      </c>
      <c r="N165" s="159">
        <v>0</v>
      </c>
      <c r="O165" s="159">
        <f t="shared" si="39"/>
        <v>0</v>
      </c>
      <c r="P165" s="159">
        <v>0</v>
      </c>
      <c r="Q165" s="159">
        <f t="shared" si="40"/>
        <v>0</v>
      </c>
      <c r="R165" s="160"/>
      <c r="S165" s="160" t="s">
        <v>629</v>
      </c>
      <c r="T165" s="160" t="s">
        <v>205</v>
      </c>
      <c r="U165" s="160">
        <v>0</v>
      </c>
      <c r="V165" s="160">
        <f t="shared" si="41"/>
        <v>0</v>
      </c>
      <c r="W165" s="160"/>
      <c r="X165" s="160" t="s">
        <v>184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931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9">
        <v>118</v>
      </c>
      <c r="B166" s="180" t="s">
        <v>1202</v>
      </c>
      <c r="C166" s="188" t="s">
        <v>1203</v>
      </c>
      <c r="D166" s="181" t="s">
        <v>930</v>
      </c>
      <c r="E166" s="182">
        <v>1</v>
      </c>
      <c r="F166" s="183"/>
      <c r="G166" s="184">
        <f t="shared" si="35"/>
        <v>0</v>
      </c>
      <c r="H166" s="161"/>
      <c r="I166" s="160">
        <f t="shared" si="36"/>
        <v>0</v>
      </c>
      <c r="J166" s="161"/>
      <c r="K166" s="160">
        <f t="shared" si="37"/>
        <v>0</v>
      </c>
      <c r="L166" s="160">
        <v>21</v>
      </c>
      <c r="M166" s="160">
        <f t="shared" si="38"/>
        <v>0</v>
      </c>
      <c r="N166" s="159">
        <v>0</v>
      </c>
      <c r="O166" s="159">
        <f t="shared" si="39"/>
        <v>0</v>
      </c>
      <c r="P166" s="159">
        <v>0</v>
      </c>
      <c r="Q166" s="159">
        <f t="shared" si="40"/>
        <v>0</v>
      </c>
      <c r="R166" s="160"/>
      <c r="S166" s="160" t="s">
        <v>629</v>
      </c>
      <c r="T166" s="160" t="s">
        <v>205</v>
      </c>
      <c r="U166" s="160">
        <v>0</v>
      </c>
      <c r="V166" s="160">
        <f t="shared" si="41"/>
        <v>0</v>
      </c>
      <c r="W166" s="160"/>
      <c r="X166" s="160" t="s">
        <v>184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931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9">
        <v>119</v>
      </c>
      <c r="B167" s="180" t="s">
        <v>1204</v>
      </c>
      <c r="C167" s="188" t="s">
        <v>1205</v>
      </c>
      <c r="D167" s="181" t="s">
        <v>930</v>
      </c>
      <c r="E167" s="182">
        <v>12</v>
      </c>
      <c r="F167" s="183"/>
      <c r="G167" s="184">
        <f t="shared" si="35"/>
        <v>0</v>
      </c>
      <c r="H167" s="161"/>
      <c r="I167" s="160">
        <f t="shared" si="36"/>
        <v>0</v>
      </c>
      <c r="J167" s="161"/>
      <c r="K167" s="160">
        <f t="shared" si="37"/>
        <v>0</v>
      </c>
      <c r="L167" s="160">
        <v>21</v>
      </c>
      <c r="M167" s="160">
        <f t="shared" si="38"/>
        <v>0</v>
      </c>
      <c r="N167" s="159">
        <v>0</v>
      </c>
      <c r="O167" s="159">
        <f t="shared" si="39"/>
        <v>0</v>
      </c>
      <c r="P167" s="159">
        <v>0</v>
      </c>
      <c r="Q167" s="159">
        <f t="shared" si="40"/>
        <v>0</v>
      </c>
      <c r="R167" s="160"/>
      <c r="S167" s="160" t="s">
        <v>629</v>
      </c>
      <c r="T167" s="160" t="s">
        <v>205</v>
      </c>
      <c r="U167" s="160">
        <v>0</v>
      </c>
      <c r="V167" s="160">
        <f t="shared" si="41"/>
        <v>0</v>
      </c>
      <c r="W167" s="160"/>
      <c r="X167" s="160" t="s">
        <v>184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931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9">
        <v>120</v>
      </c>
      <c r="B168" s="180" t="s">
        <v>1206</v>
      </c>
      <c r="C168" s="188" t="s">
        <v>1207</v>
      </c>
      <c r="D168" s="181" t="s">
        <v>930</v>
      </c>
      <c r="E168" s="182">
        <v>7</v>
      </c>
      <c r="F168" s="183"/>
      <c r="G168" s="184">
        <f t="shared" si="35"/>
        <v>0</v>
      </c>
      <c r="H168" s="161"/>
      <c r="I168" s="160">
        <f t="shared" si="36"/>
        <v>0</v>
      </c>
      <c r="J168" s="161"/>
      <c r="K168" s="160">
        <f t="shared" si="37"/>
        <v>0</v>
      </c>
      <c r="L168" s="160">
        <v>21</v>
      </c>
      <c r="M168" s="160">
        <f t="shared" si="38"/>
        <v>0</v>
      </c>
      <c r="N168" s="159">
        <v>0</v>
      </c>
      <c r="O168" s="159">
        <f t="shared" si="39"/>
        <v>0</v>
      </c>
      <c r="P168" s="159">
        <v>0</v>
      </c>
      <c r="Q168" s="159">
        <f t="shared" si="40"/>
        <v>0</v>
      </c>
      <c r="R168" s="160"/>
      <c r="S168" s="160" t="s">
        <v>629</v>
      </c>
      <c r="T168" s="160" t="s">
        <v>205</v>
      </c>
      <c r="U168" s="160">
        <v>0</v>
      </c>
      <c r="V168" s="160">
        <f t="shared" si="41"/>
        <v>0</v>
      </c>
      <c r="W168" s="160"/>
      <c r="X168" s="160" t="s">
        <v>184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931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9">
        <v>121</v>
      </c>
      <c r="B169" s="180" t="s">
        <v>1208</v>
      </c>
      <c r="C169" s="188" t="s">
        <v>1209</v>
      </c>
      <c r="D169" s="181" t="s">
        <v>930</v>
      </c>
      <c r="E169" s="182">
        <v>4</v>
      </c>
      <c r="F169" s="183"/>
      <c r="G169" s="184">
        <f t="shared" si="35"/>
        <v>0</v>
      </c>
      <c r="H169" s="161"/>
      <c r="I169" s="160">
        <f t="shared" si="36"/>
        <v>0</v>
      </c>
      <c r="J169" s="161"/>
      <c r="K169" s="160">
        <f t="shared" si="37"/>
        <v>0</v>
      </c>
      <c r="L169" s="160">
        <v>21</v>
      </c>
      <c r="M169" s="160">
        <f t="shared" si="38"/>
        <v>0</v>
      </c>
      <c r="N169" s="159">
        <v>0</v>
      </c>
      <c r="O169" s="159">
        <f t="shared" si="39"/>
        <v>0</v>
      </c>
      <c r="P169" s="159">
        <v>0</v>
      </c>
      <c r="Q169" s="159">
        <f t="shared" si="40"/>
        <v>0</v>
      </c>
      <c r="R169" s="160"/>
      <c r="S169" s="160" t="s">
        <v>629</v>
      </c>
      <c r="T169" s="160" t="s">
        <v>205</v>
      </c>
      <c r="U169" s="160">
        <v>0</v>
      </c>
      <c r="V169" s="160">
        <f t="shared" si="41"/>
        <v>0</v>
      </c>
      <c r="W169" s="160"/>
      <c r="X169" s="160" t="s">
        <v>184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931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x14ac:dyDescent="0.2">
      <c r="A170" s="166" t="s">
        <v>178</v>
      </c>
      <c r="B170" s="167" t="s">
        <v>142</v>
      </c>
      <c r="C170" s="185" t="s">
        <v>143</v>
      </c>
      <c r="D170" s="168"/>
      <c r="E170" s="169"/>
      <c r="F170" s="170"/>
      <c r="G170" s="171">
        <f>SUMIF(AG171:AG211,"&lt;&gt;NOR",G171:G211)</f>
        <v>0</v>
      </c>
      <c r="H170" s="165"/>
      <c r="I170" s="165">
        <f>SUM(I171:I211)</f>
        <v>0</v>
      </c>
      <c r="J170" s="165"/>
      <c r="K170" s="165">
        <f>SUM(K171:K211)</f>
        <v>0</v>
      </c>
      <c r="L170" s="165"/>
      <c r="M170" s="165">
        <f>SUM(M171:M211)</f>
        <v>0</v>
      </c>
      <c r="N170" s="164"/>
      <c r="O170" s="164">
        <f>SUM(O171:O211)</f>
        <v>0</v>
      </c>
      <c r="P170" s="164"/>
      <c r="Q170" s="164">
        <f>SUM(Q171:Q211)</f>
        <v>0</v>
      </c>
      <c r="R170" s="165"/>
      <c r="S170" s="165"/>
      <c r="T170" s="165"/>
      <c r="U170" s="165"/>
      <c r="V170" s="165">
        <f>SUM(V171:V211)</f>
        <v>0</v>
      </c>
      <c r="W170" s="165"/>
      <c r="X170" s="165"/>
      <c r="AG170" t="s">
        <v>179</v>
      </c>
    </row>
    <row r="171" spans="1:60" outlineLevel="1" x14ac:dyDescent="0.2">
      <c r="A171" s="179">
        <v>122</v>
      </c>
      <c r="B171" s="180" t="s">
        <v>1210</v>
      </c>
      <c r="C171" s="188" t="s">
        <v>1211</v>
      </c>
      <c r="D171" s="181" t="s">
        <v>930</v>
      </c>
      <c r="E171" s="182">
        <v>1</v>
      </c>
      <c r="F171" s="183"/>
      <c r="G171" s="184">
        <f t="shared" ref="G171:G211" si="42">ROUND(E171*F171,2)</f>
        <v>0</v>
      </c>
      <c r="H171" s="161"/>
      <c r="I171" s="160">
        <f t="shared" ref="I171:I211" si="43">ROUND(E171*H171,2)</f>
        <v>0</v>
      </c>
      <c r="J171" s="161"/>
      <c r="K171" s="160">
        <f t="shared" ref="K171:K211" si="44">ROUND(E171*J171,2)</f>
        <v>0</v>
      </c>
      <c r="L171" s="160">
        <v>21</v>
      </c>
      <c r="M171" s="160">
        <f t="shared" ref="M171:M211" si="45">G171*(1+L171/100)</f>
        <v>0</v>
      </c>
      <c r="N171" s="159">
        <v>0</v>
      </c>
      <c r="O171" s="159">
        <f t="shared" ref="O171:O211" si="46">ROUND(E171*N171,2)</f>
        <v>0</v>
      </c>
      <c r="P171" s="159">
        <v>0</v>
      </c>
      <c r="Q171" s="159">
        <f t="shared" ref="Q171:Q211" si="47">ROUND(E171*P171,2)</f>
        <v>0</v>
      </c>
      <c r="R171" s="160"/>
      <c r="S171" s="160" t="s">
        <v>629</v>
      </c>
      <c r="T171" s="160" t="s">
        <v>205</v>
      </c>
      <c r="U171" s="160">
        <v>0</v>
      </c>
      <c r="V171" s="160">
        <f t="shared" ref="V171:V211" si="48">ROUND(E171*U171,2)</f>
        <v>0</v>
      </c>
      <c r="W171" s="160"/>
      <c r="X171" s="160" t="s">
        <v>184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931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9">
        <v>123</v>
      </c>
      <c r="B172" s="180" t="s">
        <v>1212</v>
      </c>
      <c r="C172" s="188" t="s">
        <v>1213</v>
      </c>
      <c r="D172" s="181" t="s">
        <v>930</v>
      </c>
      <c r="E172" s="182">
        <v>1</v>
      </c>
      <c r="F172" s="183"/>
      <c r="G172" s="184">
        <f t="shared" si="42"/>
        <v>0</v>
      </c>
      <c r="H172" s="161"/>
      <c r="I172" s="160">
        <f t="shared" si="43"/>
        <v>0</v>
      </c>
      <c r="J172" s="161"/>
      <c r="K172" s="160">
        <f t="shared" si="44"/>
        <v>0</v>
      </c>
      <c r="L172" s="160">
        <v>21</v>
      </c>
      <c r="M172" s="160">
        <f t="shared" si="45"/>
        <v>0</v>
      </c>
      <c r="N172" s="159">
        <v>0</v>
      </c>
      <c r="O172" s="159">
        <f t="shared" si="46"/>
        <v>0</v>
      </c>
      <c r="P172" s="159">
        <v>0</v>
      </c>
      <c r="Q172" s="159">
        <f t="shared" si="47"/>
        <v>0</v>
      </c>
      <c r="R172" s="160"/>
      <c r="S172" s="160" t="s">
        <v>629</v>
      </c>
      <c r="T172" s="160" t="s">
        <v>205</v>
      </c>
      <c r="U172" s="160">
        <v>0</v>
      </c>
      <c r="V172" s="160">
        <f t="shared" si="48"/>
        <v>0</v>
      </c>
      <c r="W172" s="160"/>
      <c r="X172" s="160" t="s">
        <v>184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931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9">
        <v>124</v>
      </c>
      <c r="B173" s="180" t="s">
        <v>1214</v>
      </c>
      <c r="C173" s="188" t="s">
        <v>1215</v>
      </c>
      <c r="D173" s="181" t="s">
        <v>930</v>
      </c>
      <c r="E173" s="182">
        <v>1</v>
      </c>
      <c r="F173" s="183"/>
      <c r="G173" s="184">
        <f t="shared" si="42"/>
        <v>0</v>
      </c>
      <c r="H173" s="161"/>
      <c r="I173" s="160">
        <f t="shared" si="43"/>
        <v>0</v>
      </c>
      <c r="J173" s="161"/>
      <c r="K173" s="160">
        <f t="shared" si="44"/>
        <v>0</v>
      </c>
      <c r="L173" s="160">
        <v>21</v>
      </c>
      <c r="M173" s="160">
        <f t="shared" si="45"/>
        <v>0</v>
      </c>
      <c r="N173" s="159">
        <v>0</v>
      </c>
      <c r="O173" s="159">
        <f t="shared" si="46"/>
        <v>0</v>
      </c>
      <c r="P173" s="159">
        <v>0</v>
      </c>
      <c r="Q173" s="159">
        <f t="shared" si="47"/>
        <v>0</v>
      </c>
      <c r="R173" s="160"/>
      <c r="S173" s="160" t="s">
        <v>629</v>
      </c>
      <c r="T173" s="160" t="s">
        <v>205</v>
      </c>
      <c r="U173" s="160">
        <v>0</v>
      </c>
      <c r="V173" s="160">
        <f t="shared" si="48"/>
        <v>0</v>
      </c>
      <c r="W173" s="160"/>
      <c r="X173" s="160" t="s">
        <v>184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931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9">
        <v>125</v>
      </c>
      <c r="B174" s="180" t="s">
        <v>1216</v>
      </c>
      <c r="C174" s="188" t="s">
        <v>1217</v>
      </c>
      <c r="D174" s="181" t="s">
        <v>930</v>
      </c>
      <c r="E174" s="182">
        <v>1</v>
      </c>
      <c r="F174" s="183"/>
      <c r="G174" s="184">
        <f t="shared" si="42"/>
        <v>0</v>
      </c>
      <c r="H174" s="161"/>
      <c r="I174" s="160">
        <f t="shared" si="43"/>
        <v>0</v>
      </c>
      <c r="J174" s="161"/>
      <c r="K174" s="160">
        <f t="shared" si="44"/>
        <v>0</v>
      </c>
      <c r="L174" s="160">
        <v>21</v>
      </c>
      <c r="M174" s="160">
        <f t="shared" si="45"/>
        <v>0</v>
      </c>
      <c r="N174" s="159">
        <v>0</v>
      </c>
      <c r="O174" s="159">
        <f t="shared" si="46"/>
        <v>0</v>
      </c>
      <c r="P174" s="159">
        <v>0</v>
      </c>
      <c r="Q174" s="159">
        <f t="shared" si="47"/>
        <v>0</v>
      </c>
      <c r="R174" s="160"/>
      <c r="S174" s="160" t="s">
        <v>629</v>
      </c>
      <c r="T174" s="160" t="s">
        <v>205</v>
      </c>
      <c r="U174" s="160">
        <v>0</v>
      </c>
      <c r="V174" s="160">
        <f t="shared" si="48"/>
        <v>0</v>
      </c>
      <c r="W174" s="160"/>
      <c r="X174" s="160" t="s">
        <v>184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931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9">
        <v>126</v>
      </c>
      <c r="B175" s="180" t="s">
        <v>1218</v>
      </c>
      <c r="C175" s="188" t="s">
        <v>1219</v>
      </c>
      <c r="D175" s="181" t="s">
        <v>930</v>
      </c>
      <c r="E175" s="182">
        <v>1</v>
      </c>
      <c r="F175" s="183"/>
      <c r="G175" s="184">
        <f t="shared" si="42"/>
        <v>0</v>
      </c>
      <c r="H175" s="161"/>
      <c r="I175" s="160">
        <f t="shared" si="43"/>
        <v>0</v>
      </c>
      <c r="J175" s="161"/>
      <c r="K175" s="160">
        <f t="shared" si="44"/>
        <v>0</v>
      </c>
      <c r="L175" s="160">
        <v>21</v>
      </c>
      <c r="M175" s="160">
        <f t="shared" si="45"/>
        <v>0</v>
      </c>
      <c r="N175" s="159">
        <v>0</v>
      </c>
      <c r="O175" s="159">
        <f t="shared" si="46"/>
        <v>0</v>
      </c>
      <c r="P175" s="159">
        <v>0</v>
      </c>
      <c r="Q175" s="159">
        <f t="shared" si="47"/>
        <v>0</v>
      </c>
      <c r="R175" s="160"/>
      <c r="S175" s="160" t="s">
        <v>629</v>
      </c>
      <c r="T175" s="160" t="s">
        <v>205</v>
      </c>
      <c r="U175" s="160">
        <v>0</v>
      </c>
      <c r="V175" s="160">
        <f t="shared" si="48"/>
        <v>0</v>
      </c>
      <c r="W175" s="160"/>
      <c r="X175" s="160" t="s">
        <v>184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931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9">
        <v>127</v>
      </c>
      <c r="B176" s="180" t="s">
        <v>1220</v>
      </c>
      <c r="C176" s="188" t="s">
        <v>1221</v>
      </c>
      <c r="D176" s="181" t="s">
        <v>930</v>
      </c>
      <c r="E176" s="182">
        <v>1</v>
      </c>
      <c r="F176" s="183"/>
      <c r="G176" s="184">
        <f t="shared" si="42"/>
        <v>0</v>
      </c>
      <c r="H176" s="161"/>
      <c r="I176" s="160">
        <f t="shared" si="43"/>
        <v>0</v>
      </c>
      <c r="J176" s="161"/>
      <c r="K176" s="160">
        <f t="shared" si="44"/>
        <v>0</v>
      </c>
      <c r="L176" s="160">
        <v>21</v>
      </c>
      <c r="M176" s="160">
        <f t="shared" si="45"/>
        <v>0</v>
      </c>
      <c r="N176" s="159">
        <v>0</v>
      </c>
      <c r="O176" s="159">
        <f t="shared" si="46"/>
        <v>0</v>
      </c>
      <c r="P176" s="159">
        <v>0</v>
      </c>
      <c r="Q176" s="159">
        <f t="shared" si="47"/>
        <v>0</v>
      </c>
      <c r="R176" s="160"/>
      <c r="S176" s="160" t="s">
        <v>629</v>
      </c>
      <c r="T176" s="160" t="s">
        <v>205</v>
      </c>
      <c r="U176" s="160">
        <v>0</v>
      </c>
      <c r="V176" s="160">
        <f t="shared" si="48"/>
        <v>0</v>
      </c>
      <c r="W176" s="160"/>
      <c r="X176" s="160" t="s">
        <v>184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931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9">
        <v>128</v>
      </c>
      <c r="B177" s="180" t="s">
        <v>1222</v>
      </c>
      <c r="C177" s="188" t="s">
        <v>1223</v>
      </c>
      <c r="D177" s="181" t="s">
        <v>930</v>
      </c>
      <c r="E177" s="182">
        <v>1</v>
      </c>
      <c r="F177" s="183"/>
      <c r="G177" s="184">
        <f t="shared" si="42"/>
        <v>0</v>
      </c>
      <c r="H177" s="161"/>
      <c r="I177" s="160">
        <f t="shared" si="43"/>
        <v>0</v>
      </c>
      <c r="J177" s="161"/>
      <c r="K177" s="160">
        <f t="shared" si="44"/>
        <v>0</v>
      </c>
      <c r="L177" s="160">
        <v>21</v>
      </c>
      <c r="M177" s="160">
        <f t="shared" si="45"/>
        <v>0</v>
      </c>
      <c r="N177" s="159">
        <v>0</v>
      </c>
      <c r="O177" s="159">
        <f t="shared" si="46"/>
        <v>0</v>
      </c>
      <c r="P177" s="159">
        <v>0</v>
      </c>
      <c r="Q177" s="159">
        <f t="shared" si="47"/>
        <v>0</v>
      </c>
      <c r="R177" s="160"/>
      <c r="S177" s="160" t="s">
        <v>629</v>
      </c>
      <c r="T177" s="160" t="s">
        <v>205</v>
      </c>
      <c r="U177" s="160">
        <v>0</v>
      </c>
      <c r="V177" s="160">
        <f t="shared" si="48"/>
        <v>0</v>
      </c>
      <c r="W177" s="160"/>
      <c r="X177" s="160" t="s">
        <v>184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931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9">
        <v>129</v>
      </c>
      <c r="B178" s="180" t="s">
        <v>1224</v>
      </c>
      <c r="C178" s="188" t="s">
        <v>1225</v>
      </c>
      <c r="D178" s="181" t="s">
        <v>930</v>
      </c>
      <c r="E178" s="182">
        <v>1</v>
      </c>
      <c r="F178" s="183"/>
      <c r="G178" s="184">
        <f t="shared" si="42"/>
        <v>0</v>
      </c>
      <c r="H178" s="161"/>
      <c r="I178" s="160">
        <f t="shared" si="43"/>
        <v>0</v>
      </c>
      <c r="J178" s="161"/>
      <c r="K178" s="160">
        <f t="shared" si="44"/>
        <v>0</v>
      </c>
      <c r="L178" s="160">
        <v>21</v>
      </c>
      <c r="M178" s="160">
        <f t="shared" si="45"/>
        <v>0</v>
      </c>
      <c r="N178" s="159">
        <v>0</v>
      </c>
      <c r="O178" s="159">
        <f t="shared" si="46"/>
        <v>0</v>
      </c>
      <c r="P178" s="159">
        <v>0</v>
      </c>
      <c r="Q178" s="159">
        <f t="shared" si="47"/>
        <v>0</v>
      </c>
      <c r="R178" s="160"/>
      <c r="S178" s="160" t="s">
        <v>629</v>
      </c>
      <c r="T178" s="160" t="s">
        <v>205</v>
      </c>
      <c r="U178" s="160">
        <v>0</v>
      </c>
      <c r="V178" s="160">
        <f t="shared" si="48"/>
        <v>0</v>
      </c>
      <c r="W178" s="160"/>
      <c r="X178" s="160" t="s">
        <v>184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931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9">
        <v>130</v>
      </c>
      <c r="B179" s="180" t="s">
        <v>1226</v>
      </c>
      <c r="C179" s="188" t="s">
        <v>1227</v>
      </c>
      <c r="D179" s="181" t="s">
        <v>930</v>
      </c>
      <c r="E179" s="182">
        <v>3</v>
      </c>
      <c r="F179" s="183"/>
      <c r="G179" s="184">
        <f t="shared" si="42"/>
        <v>0</v>
      </c>
      <c r="H179" s="161"/>
      <c r="I179" s="160">
        <f t="shared" si="43"/>
        <v>0</v>
      </c>
      <c r="J179" s="161"/>
      <c r="K179" s="160">
        <f t="shared" si="44"/>
        <v>0</v>
      </c>
      <c r="L179" s="160">
        <v>21</v>
      </c>
      <c r="M179" s="160">
        <f t="shared" si="45"/>
        <v>0</v>
      </c>
      <c r="N179" s="159">
        <v>0</v>
      </c>
      <c r="O179" s="159">
        <f t="shared" si="46"/>
        <v>0</v>
      </c>
      <c r="P179" s="159">
        <v>0</v>
      </c>
      <c r="Q179" s="159">
        <f t="shared" si="47"/>
        <v>0</v>
      </c>
      <c r="R179" s="160"/>
      <c r="S179" s="160" t="s">
        <v>629</v>
      </c>
      <c r="T179" s="160" t="s">
        <v>205</v>
      </c>
      <c r="U179" s="160">
        <v>0</v>
      </c>
      <c r="V179" s="160">
        <f t="shared" si="48"/>
        <v>0</v>
      </c>
      <c r="W179" s="160"/>
      <c r="X179" s="160" t="s">
        <v>184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931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79">
        <v>131</v>
      </c>
      <c r="B180" s="180" t="s">
        <v>1228</v>
      </c>
      <c r="C180" s="188" t="s">
        <v>1229</v>
      </c>
      <c r="D180" s="181" t="s">
        <v>930</v>
      </c>
      <c r="E180" s="182">
        <v>2</v>
      </c>
      <c r="F180" s="183"/>
      <c r="G180" s="184">
        <f t="shared" si="42"/>
        <v>0</v>
      </c>
      <c r="H180" s="161"/>
      <c r="I180" s="160">
        <f t="shared" si="43"/>
        <v>0</v>
      </c>
      <c r="J180" s="161"/>
      <c r="K180" s="160">
        <f t="shared" si="44"/>
        <v>0</v>
      </c>
      <c r="L180" s="160">
        <v>21</v>
      </c>
      <c r="M180" s="160">
        <f t="shared" si="45"/>
        <v>0</v>
      </c>
      <c r="N180" s="159">
        <v>0</v>
      </c>
      <c r="O180" s="159">
        <f t="shared" si="46"/>
        <v>0</v>
      </c>
      <c r="P180" s="159">
        <v>0</v>
      </c>
      <c r="Q180" s="159">
        <f t="shared" si="47"/>
        <v>0</v>
      </c>
      <c r="R180" s="160"/>
      <c r="S180" s="160" t="s">
        <v>629</v>
      </c>
      <c r="T180" s="160" t="s">
        <v>205</v>
      </c>
      <c r="U180" s="160">
        <v>0</v>
      </c>
      <c r="V180" s="160">
        <f t="shared" si="48"/>
        <v>0</v>
      </c>
      <c r="W180" s="160"/>
      <c r="X180" s="160" t="s">
        <v>184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931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9">
        <v>132</v>
      </c>
      <c r="B181" s="180" t="s">
        <v>1230</v>
      </c>
      <c r="C181" s="188" t="s">
        <v>1231</v>
      </c>
      <c r="D181" s="181" t="s">
        <v>930</v>
      </c>
      <c r="E181" s="182">
        <v>3</v>
      </c>
      <c r="F181" s="183"/>
      <c r="G181" s="184">
        <f t="shared" si="42"/>
        <v>0</v>
      </c>
      <c r="H181" s="161"/>
      <c r="I181" s="160">
        <f t="shared" si="43"/>
        <v>0</v>
      </c>
      <c r="J181" s="161"/>
      <c r="K181" s="160">
        <f t="shared" si="44"/>
        <v>0</v>
      </c>
      <c r="L181" s="160">
        <v>21</v>
      </c>
      <c r="M181" s="160">
        <f t="shared" si="45"/>
        <v>0</v>
      </c>
      <c r="N181" s="159">
        <v>0</v>
      </c>
      <c r="O181" s="159">
        <f t="shared" si="46"/>
        <v>0</v>
      </c>
      <c r="P181" s="159">
        <v>0</v>
      </c>
      <c r="Q181" s="159">
        <f t="shared" si="47"/>
        <v>0</v>
      </c>
      <c r="R181" s="160"/>
      <c r="S181" s="160" t="s">
        <v>629</v>
      </c>
      <c r="T181" s="160" t="s">
        <v>205</v>
      </c>
      <c r="U181" s="160">
        <v>0</v>
      </c>
      <c r="V181" s="160">
        <f t="shared" si="48"/>
        <v>0</v>
      </c>
      <c r="W181" s="160"/>
      <c r="X181" s="160" t="s">
        <v>184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931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9">
        <v>133</v>
      </c>
      <c r="B182" s="180" t="s">
        <v>1232</v>
      </c>
      <c r="C182" s="188" t="s">
        <v>1233</v>
      </c>
      <c r="D182" s="181" t="s">
        <v>930</v>
      </c>
      <c r="E182" s="182">
        <v>2</v>
      </c>
      <c r="F182" s="183"/>
      <c r="G182" s="184">
        <f t="shared" si="42"/>
        <v>0</v>
      </c>
      <c r="H182" s="161"/>
      <c r="I182" s="160">
        <f t="shared" si="43"/>
        <v>0</v>
      </c>
      <c r="J182" s="161"/>
      <c r="K182" s="160">
        <f t="shared" si="44"/>
        <v>0</v>
      </c>
      <c r="L182" s="160">
        <v>21</v>
      </c>
      <c r="M182" s="160">
        <f t="shared" si="45"/>
        <v>0</v>
      </c>
      <c r="N182" s="159">
        <v>0</v>
      </c>
      <c r="O182" s="159">
        <f t="shared" si="46"/>
        <v>0</v>
      </c>
      <c r="P182" s="159">
        <v>0</v>
      </c>
      <c r="Q182" s="159">
        <f t="shared" si="47"/>
        <v>0</v>
      </c>
      <c r="R182" s="160"/>
      <c r="S182" s="160" t="s">
        <v>629</v>
      </c>
      <c r="T182" s="160" t="s">
        <v>205</v>
      </c>
      <c r="U182" s="160">
        <v>0</v>
      </c>
      <c r="V182" s="160">
        <f t="shared" si="48"/>
        <v>0</v>
      </c>
      <c r="W182" s="160"/>
      <c r="X182" s="160" t="s">
        <v>184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931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9">
        <v>134</v>
      </c>
      <c r="B183" s="180" t="s">
        <v>1234</v>
      </c>
      <c r="C183" s="188" t="s">
        <v>1235</v>
      </c>
      <c r="D183" s="181" t="s">
        <v>930</v>
      </c>
      <c r="E183" s="182">
        <v>1</v>
      </c>
      <c r="F183" s="183"/>
      <c r="G183" s="184">
        <f t="shared" si="42"/>
        <v>0</v>
      </c>
      <c r="H183" s="161"/>
      <c r="I183" s="160">
        <f t="shared" si="43"/>
        <v>0</v>
      </c>
      <c r="J183" s="161"/>
      <c r="K183" s="160">
        <f t="shared" si="44"/>
        <v>0</v>
      </c>
      <c r="L183" s="160">
        <v>21</v>
      </c>
      <c r="M183" s="160">
        <f t="shared" si="45"/>
        <v>0</v>
      </c>
      <c r="N183" s="159">
        <v>0</v>
      </c>
      <c r="O183" s="159">
        <f t="shared" si="46"/>
        <v>0</v>
      </c>
      <c r="P183" s="159">
        <v>0</v>
      </c>
      <c r="Q183" s="159">
        <f t="shared" si="47"/>
        <v>0</v>
      </c>
      <c r="R183" s="160"/>
      <c r="S183" s="160" t="s">
        <v>629</v>
      </c>
      <c r="T183" s="160" t="s">
        <v>205</v>
      </c>
      <c r="U183" s="160">
        <v>0</v>
      </c>
      <c r="V183" s="160">
        <f t="shared" si="48"/>
        <v>0</v>
      </c>
      <c r="W183" s="160"/>
      <c r="X183" s="160" t="s">
        <v>184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931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9">
        <v>135</v>
      </c>
      <c r="B184" s="180" t="s">
        <v>1236</v>
      </c>
      <c r="C184" s="188" t="s">
        <v>1237</v>
      </c>
      <c r="D184" s="181" t="s">
        <v>930</v>
      </c>
      <c r="E184" s="182">
        <v>1</v>
      </c>
      <c r="F184" s="183"/>
      <c r="G184" s="184">
        <f t="shared" si="42"/>
        <v>0</v>
      </c>
      <c r="H184" s="161"/>
      <c r="I184" s="160">
        <f t="shared" si="43"/>
        <v>0</v>
      </c>
      <c r="J184" s="161"/>
      <c r="K184" s="160">
        <f t="shared" si="44"/>
        <v>0</v>
      </c>
      <c r="L184" s="160">
        <v>21</v>
      </c>
      <c r="M184" s="160">
        <f t="shared" si="45"/>
        <v>0</v>
      </c>
      <c r="N184" s="159">
        <v>0</v>
      </c>
      <c r="O184" s="159">
        <f t="shared" si="46"/>
        <v>0</v>
      </c>
      <c r="P184" s="159">
        <v>0</v>
      </c>
      <c r="Q184" s="159">
        <f t="shared" si="47"/>
        <v>0</v>
      </c>
      <c r="R184" s="160"/>
      <c r="S184" s="160" t="s">
        <v>629</v>
      </c>
      <c r="T184" s="160" t="s">
        <v>205</v>
      </c>
      <c r="U184" s="160">
        <v>0</v>
      </c>
      <c r="V184" s="160">
        <f t="shared" si="48"/>
        <v>0</v>
      </c>
      <c r="W184" s="160"/>
      <c r="X184" s="160" t="s">
        <v>184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931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9">
        <v>136</v>
      </c>
      <c r="B185" s="180" t="s">
        <v>1238</v>
      </c>
      <c r="C185" s="188" t="s">
        <v>1239</v>
      </c>
      <c r="D185" s="181" t="s">
        <v>930</v>
      </c>
      <c r="E185" s="182">
        <v>2</v>
      </c>
      <c r="F185" s="183"/>
      <c r="G185" s="184">
        <f t="shared" si="42"/>
        <v>0</v>
      </c>
      <c r="H185" s="161"/>
      <c r="I185" s="160">
        <f t="shared" si="43"/>
        <v>0</v>
      </c>
      <c r="J185" s="161"/>
      <c r="K185" s="160">
        <f t="shared" si="44"/>
        <v>0</v>
      </c>
      <c r="L185" s="160">
        <v>21</v>
      </c>
      <c r="M185" s="160">
        <f t="shared" si="45"/>
        <v>0</v>
      </c>
      <c r="N185" s="159">
        <v>0</v>
      </c>
      <c r="O185" s="159">
        <f t="shared" si="46"/>
        <v>0</v>
      </c>
      <c r="P185" s="159">
        <v>0</v>
      </c>
      <c r="Q185" s="159">
        <f t="shared" si="47"/>
        <v>0</v>
      </c>
      <c r="R185" s="160"/>
      <c r="S185" s="160" t="s">
        <v>629</v>
      </c>
      <c r="T185" s="160" t="s">
        <v>205</v>
      </c>
      <c r="U185" s="160">
        <v>0</v>
      </c>
      <c r="V185" s="160">
        <f t="shared" si="48"/>
        <v>0</v>
      </c>
      <c r="W185" s="160"/>
      <c r="X185" s="160" t="s">
        <v>184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931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9">
        <v>137</v>
      </c>
      <c r="B186" s="180" t="s">
        <v>1240</v>
      </c>
      <c r="C186" s="188" t="s">
        <v>1241</v>
      </c>
      <c r="D186" s="181" t="s">
        <v>930</v>
      </c>
      <c r="E186" s="182">
        <v>24</v>
      </c>
      <c r="F186" s="183"/>
      <c r="G186" s="184">
        <f t="shared" si="42"/>
        <v>0</v>
      </c>
      <c r="H186" s="161"/>
      <c r="I186" s="160">
        <f t="shared" si="43"/>
        <v>0</v>
      </c>
      <c r="J186" s="161"/>
      <c r="K186" s="160">
        <f t="shared" si="44"/>
        <v>0</v>
      </c>
      <c r="L186" s="160">
        <v>21</v>
      </c>
      <c r="M186" s="160">
        <f t="shared" si="45"/>
        <v>0</v>
      </c>
      <c r="N186" s="159">
        <v>0</v>
      </c>
      <c r="O186" s="159">
        <f t="shared" si="46"/>
        <v>0</v>
      </c>
      <c r="P186" s="159">
        <v>0</v>
      </c>
      <c r="Q186" s="159">
        <f t="shared" si="47"/>
        <v>0</v>
      </c>
      <c r="R186" s="160"/>
      <c r="S186" s="160" t="s">
        <v>629</v>
      </c>
      <c r="T186" s="160" t="s">
        <v>205</v>
      </c>
      <c r="U186" s="160">
        <v>0</v>
      </c>
      <c r="V186" s="160">
        <f t="shared" si="48"/>
        <v>0</v>
      </c>
      <c r="W186" s="160"/>
      <c r="X186" s="160" t="s">
        <v>184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931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9">
        <v>138</v>
      </c>
      <c r="B187" s="180" t="s">
        <v>1242</v>
      </c>
      <c r="C187" s="188" t="s">
        <v>1243</v>
      </c>
      <c r="D187" s="181" t="s">
        <v>930</v>
      </c>
      <c r="E187" s="182">
        <v>3</v>
      </c>
      <c r="F187" s="183"/>
      <c r="G187" s="184">
        <f t="shared" si="42"/>
        <v>0</v>
      </c>
      <c r="H187" s="161"/>
      <c r="I187" s="160">
        <f t="shared" si="43"/>
        <v>0</v>
      </c>
      <c r="J187" s="161"/>
      <c r="K187" s="160">
        <f t="shared" si="44"/>
        <v>0</v>
      </c>
      <c r="L187" s="160">
        <v>21</v>
      </c>
      <c r="M187" s="160">
        <f t="shared" si="45"/>
        <v>0</v>
      </c>
      <c r="N187" s="159">
        <v>0</v>
      </c>
      <c r="O187" s="159">
        <f t="shared" si="46"/>
        <v>0</v>
      </c>
      <c r="P187" s="159">
        <v>0</v>
      </c>
      <c r="Q187" s="159">
        <f t="shared" si="47"/>
        <v>0</v>
      </c>
      <c r="R187" s="160"/>
      <c r="S187" s="160" t="s">
        <v>629</v>
      </c>
      <c r="T187" s="160" t="s">
        <v>205</v>
      </c>
      <c r="U187" s="160">
        <v>0</v>
      </c>
      <c r="V187" s="160">
        <f t="shared" si="48"/>
        <v>0</v>
      </c>
      <c r="W187" s="160"/>
      <c r="X187" s="160" t="s">
        <v>184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931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9">
        <v>139</v>
      </c>
      <c r="B188" s="180" t="s">
        <v>1244</v>
      </c>
      <c r="C188" s="188" t="s">
        <v>1245</v>
      </c>
      <c r="D188" s="181" t="s">
        <v>930</v>
      </c>
      <c r="E188" s="182">
        <v>6</v>
      </c>
      <c r="F188" s="183"/>
      <c r="G188" s="184">
        <f t="shared" si="42"/>
        <v>0</v>
      </c>
      <c r="H188" s="161"/>
      <c r="I188" s="160">
        <f t="shared" si="43"/>
        <v>0</v>
      </c>
      <c r="J188" s="161"/>
      <c r="K188" s="160">
        <f t="shared" si="44"/>
        <v>0</v>
      </c>
      <c r="L188" s="160">
        <v>21</v>
      </c>
      <c r="M188" s="160">
        <f t="shared" si="45"/>
        <v>0</v>
      </c>
      <c r="N188" s="159">
        <v>0</v>
      </c>
      <c r="O188" s="159">
        <f t="shared" si="46"/>
        <v>0</v>
      </c>
      <c r="P188" s="159">
        <v>0</v>
      </c>
      <c r="Q188" s="159">
        <f t="shared" si="47"/>
        <v>0</v>
      </c>
      <c r="R188" s="160"/>
      <c r="S188" s="160" t="s">
        <v>629</v>
      </c>
      <c r="T188" s="160" t="s">
        <v>205</v>
      </c>
      <c r="U188" s="160">
        <v>0</v>
      </c>
      <c r="V188" s="160">
        <f t="shared" si="48"/>
        <v>0</v>
      </c>
      <c r="W188" s="160"/>
      <c r="X188" s="160" t="s">
        <v>184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931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79">
        <v>140</v>
      </c>
      <c r="B189" s="180" t="s">
        <v>1246</v>
      </c>
      <c r="C189" s="188" t="s">
        <v>1247</v>
      </c>
      <c r="D189" s="181" t="s">
        <v>930</v>
      </c>
      <c r="E189" s="182">
        <v>2</v>
      </c>
      <c r="F189" s="183"/>
      <c r="G189" s="184">
        <f t="shared" si="42"/>
        <v>0</v>
      </c>
      <c r="H189" s="161"/>
      <c r="I189" s="160">
        <f t="shared" si="43"/>
        <v>0</v>
      </c>
      <c r="J189" s="161"/>
      <c r="K189" s="160">
        <f t="shared" si="44"/>
        <v>0</v>
      </c>
      <c r="L189" s="160">
        <v>21</v>
      </c>
      <c r="M189" s="160">
        <f t="shared" si="45"/>
        <v>0</v>
      </c>
      <c r="N189" s="159">
        <v>0</v>
      </c>
      <c r="O189" s="159">
        <f t="shared" si="46"/>
        <v>0</v>
      </c>
      <c r="P189" s="159">
        <v>0</v>
      </c>
      <c r="Q189" s="159">
        <f t="shared" si="47"/>
        <v>0</v>
      </c>
      <c r="R189" s="160"/>
      <c r="S189" s="160" t="s">
        <v>629</v>
      </c>
      <c r="T189" s="160" t="s">
        <v>205</v>
      </c>
      <c r="U189" s="160">
        <v>0</v>
      </c>
      <c r="V189" s="160">
        <f t="shared" si="48"/>
        <v>0</v>
      </c>
      <c r="W189" s="160"/>
      <c r="X189" s="160" t="s">
        <v>184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931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9">
        <v>141</v>
      </c>
      <c r="B190" s="180" t="s">
        <v>1248</v>
      </c>
      <c r="C190" s="188" t="s">
        <v>1249</v>
      </c>
      <c r="D190" s="181" t="s">
        <v>930</v>
      </c>
      <c r="E190" s="182">
        <v>2</v>
      </c>
      <c r="F190" s="183"/>
      <c r="G190" s="184">
        <f t="shared" si="42"/>
        <v>0</v>
      </c>
      <c r="H190" s="161"/>
      <c r="I190" s="160">
        <f t="shared" si="43"/>
        <v>0</v>
      </c>
      <c r="J190" s="161"/>
      <c r="K190" s="160">
        <f t="shared" si="44"/>
        <v>0</v>
      </c>
      <c r="L190" s="160">
        <v>21</v>
      </c>
      <c r="M190" s="160">
        <f t="shared" si="45"/>
        <v>0</v>
      </c>
      <c r="N190" s="159">
        <v>0</v>
      </c>
      <c r="O190" s="159">
        <f t="shared" si="46"/>
        <v>0</v>
      </c>
      <c r="P190" s="159">
        <v>0</v>
      </c>
      <c r="Q190" s="159">
        <f t="shared" si="47"/>
        <v>0</v>
      </c>
      <c r="R190" s="160"/>
      <c r="S190" s="160" t="s">
        <v>629</v>
      </c>
      <c r="T190" s="160" t="s">
        <v>205</v>
      </c>
      <c r="U190" s="160">
        <v>0</v>
      </c>
      <c r="V190" s="160">
        <f t="shared" si="48"/>
        <v>0</v>
      </c>
      <c r="W190" s="160"/>
      <c r="X190" s="160" t="s">
        <v>184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931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79">
        <v>142</v>
      </c>
      <c r="B191" s="180" t="s">
        <v>1250</v>
      </c>
      <c r="C191" s="188" t="s">
        <v>1251</v>
      </c>
      <c r="D191" s="181" t="s">
        <v>930</v>
      </c>
      <c r="E191" s="182">
        <v>1</v>
      </c>
      <c r="F191" s="183"/>
      <c r="G191" s="184">
        <f t="shared" si="42"/>
        <v>0</v>
      </c>
      <c r="H191" s="161"/>
      <c r="I191" s="160">
        <f t="shared" si="43"/>
        <v>0</v>
      </c>
      <c r="J191" s="161"/>
      <c r="K191" s="160">
        <f t="shared" si="44"/>
        <v>0</v>
      </c>
      <c r="L191" s="160">
        <v>21</v>
      </c>
      <c r="M191" s="160">
        <f t="shared" si="45"/>
        <v>0</v>
      </c>
      <c r="N191" s="159">
        <v>0</v>
      </c>
      <c r="O191" s="159">
        <f t="shared" si="46"/>
        <v>0</v>
      </c>
      <c r="P191" s="159">
        <v>0</v>
      </c>
      <c r="Q191" s="159">
        <f t="shared" si="47"/>
        <v>0</v>
      </c>
      <c r="R191" s="160"/>
      <c r="S191" s="160" t="s">
        <v>629</v>
      </c>
      <c r="T191" s="160" t="s">
        <v>205</v>
      </c>
      <c r="U191" s="160">
        <v>0</v>
      </c>
      <c r="V191" s="160">
        <f t="shared" si="48"/>
        <v>0</v>
      </c>
      <c r="W191" s="160"/>
      <c r="X191" s="160" t="s">
        <v>184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931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9">
        <v>143</v>
      </c>
      <c r="B192" s="180" t="s">
        <v>1252</v>
      </c>
      <c r="C192" s="188" t="s">
        <v>1253</v>
      </c>
      <c r="D192" s="181" t="s">
        <v>930</v>
      </c>
      <c r="E192" s="182">
        <v>1</v>
      </c>
      <c r="F192" s="183"/>
      <c r="G192" s="184">
        <f t="shared" si="42"/>
        <v>0</v>
      </c>
      <c r="H192" s="161"/>
      <c r="I192" s="160">
        <f t="shared" si="43"/>
        <v>0</v>
      </c>
      <c r="J192" s="161"/>
      <c r="K192" s="160">
        <f t="shared" si="44"/>
        <v>0</v>
      </c>
      <c r="L192" s="160">
        <v>21</v>
      </c>
      <c r="M192" s="160">
        <f t="shared" si="45"/>
        <v>0</v>
      </c>
      <c r="N192" s="159">
        <v>0</v>
      </c>
      <c r="O192" s="159">
        <f t="shared" si="46"/>
        <v>0</v>
      </c>
      <c r="P192" s="159">
        <v>0</v>
      </c>
      <c r="Q192" s="159">
        <f t="shared" si="47"/>
        <v>0</v>
      </c>
      <c r="R192" s="160"/>
      <c r="S192" s="160" t="s">
        <v>629</v>
      </c>
      <c r="T192" s="160" t="s">
        <v>205</v>
      </c>
      <c r="U192" s="160">
        <v>0</v>
      </c>
      <c r="V192" s="160">
        <f t="shared" si="48"/>
        <v>0</v>
      </c>
      <c r="W192" s="160"/>
      <c r="X192" s="160" t="s">
        <v>184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931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79">
        <v>144</v>
      </c>
      <c r="B193" s="180" t="s">
        <v>1254</v>
      </c>
      <c r="C193" s="188" t="s">
        <v>1227</v>
      </c>
      <c r="D193" s="181" t="s">
        <v>930</v>
      </c>
      <c r="E193" s="182">
        <v>4</v>
      </c>
      <c r="F193" s="183"/>
      <c r="G193" s="184">
        <f t="shared" si="42"/>
        <v>0</v>
      </c>
      <c r="H193" s="161"/>
      <c r="I193" s="160">
        <f t="shared" si="43"/>
        <v>0</v>
      </c>
      <c r="J193" s="161"/>
      <c r="K193" s="160">
        <f t="shared" si="44"/>
        <v>0</v>
      </c>
      <c r="L193" s="160">
        <v>21</v>
      </c>
      <c r="M193" s="160">
        <f t="shared" si="45"/>
        <v>0</v>
      </c>
      <c r="N193" s="159">
        <v>0</v>
      </c>
      <c r="O193" s="159">
        <f t="shared" si="46"/>
        <v>0</v>
      </c>
      <c r="P193" s="159">
        <v>0</v>
      </c>
      <c r="Q193" s="159">
        <f t="shared" si="47"/>
        <v>0</v>
      </c>
      <c r="R193" s="160"/>
      <c r="S193" s="160" t="s">
        <v>629</v>
      </c>
      <c r="T193" s="160" t="s">
        <v>205</v>
      </c>
      <c r="U193" s="160">
        <v>0</v>
      </c>
      <c r="V193" s="160">
        <f t="shared" si="48"/>
        <v>0</v>
      </c>
      <c r="W193" s="160"/>
      <c r="X193" s="160" t="s">
        <v>184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931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9">
        <v>145</v>
      </c>
      <c r="B194" s="180" t="s">
        <v>1255</v>
      </c>
      <c r="C194" s="188" t="s">
        <v>1229</v>
      </c>
      <c r="D194" s="181" t="s">
        <v>930</v>
      </c>
      <c r="E194" s="182">
        <v>2</v>
      </c>
      <c r="F194" s="183"/>
      <c r="G194" s="184">
        <f t="shared" si="42"/>
        <v>0</v>
      </c>
      <c r="H194" s="161"/>
      <c r="I194" s="160">
        <f t="shared" si="43"/>
        <v>0</v>
      </c>
      <c r="J194" s="161"/>
      <c r="K194" s="160">
        <f t="shared" si="44"/>
        <v>0</v>
      </c>
      <c r="L194" s="160">
        <v>21</v>
      </c>
      <c r="M194" s="160">
        <f t="shared" si="45"/>
        <v>0</v>
      </c>
      <c r="N194" s="159">
        <v>0</v>
      </c>
      <c r="O194" s="159">
        <f t="shared" si="46"/>
        <v>0</v>
      </c>
      <c r="P194" s="159">
        <v>0</v>
      </c>
      <c r="Q194" s="159">
        <f t="shared" si="47"/>
        <v>0</v>
      </c>
      <c r="R194" s="160"/>
      <c r="S194" s="160" t="s">
        <v>629</v>
      </c>
      <c r="T194" s="160" t="s">
        <v>205</v>
      </c>
      <c r="U194" s="160">
        <v>0</v>
      </c>
      <c r="V194" s="160">
        <f t="shared" si="48"/>
        <v>0</v>
      </c>
      <c r="W194" s="160"/>
      <c r="X194" s="160" t="s">
        <v>184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931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9">
        <v>146</v>
      </c>
      <c r="B195" s="180" t="s">
        <v>1256</v>
      </c>
      <c r="C195" s="188" t="s">
        <v>1231</v>
      </c>
      <c r="D195" s="181" t="s">
        <v>930</v>
      </c>
      <c r="E195" s="182">
        <v>2</v>
      </c>
      <c r="F195" s="183"/>
      <c r="G195" s="184">
        <f t="shared" si="42"/>
        <v>0</v>
      </c>
      <c r="H195" s="161"/>
      <c r="I195" s="160">
        <f t="shared" si="43"/>
        <v>0</v>
      </c>
      <c r="J195" s="161"/>
      <c r="K195" s="160">
        <f t="shared" si="44"/>
        <v>0</v>
      </c>
      <c r="L195" s="160">
        <v>21</v>
      </c>
      <c r="M195" s="160">
        <f t="shared" si="45"/>
        <v>0</v>
      </c>
      <c r="N195" s="159">
        <v>0</v>
      </c>
      <c r="O195" s="159">
        <f t="shared" si="46"/>
        <v>0</v>
      </c>
      <c r="P195" s="159">
        <v>0</v>
      </c>
      <c r="Q195" s="159">
        <f t="shared" si="47"/>
        <v>0</v>
      </c>
      <c r="R195" s="160"/>
      <c r="S195" s="160" t="s">
        <v>629</v>
      </c>
      <c r="T195" s="160" t="s">
        <v>205</v>
      </c>
      <c r="U195" s="160">
        <v>0</v>
      </c>
      <c r="V195" s="160">
        <f t="shared" si="48"/>
        <v>0</v>
      </c>
      <c r="W195" s="160"/>
      <c r="X195" s="160" t="s">
        <v>184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931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9">
        <v>147</v>
      </c>
      <c r="B196" s="180" t="s">
        <v>1257</v>
      </c>
      <c r="C196" s="188" t="s">
        <v>1233</v>
      </c>
      <c r="D196" s="181" t="s">
        <v>930</v>
      </c>
      <c r="E196" s="182">
        <v>2</v>
      </c>
      <c r="F196" s="183"/>
      <c r="G196" s="184">
        <f t="shared" si="42"/>
        <v>0</v>
      </c>
      <c r="H196" s="161"/>
      <c r="I196" s="160">
        <f t="shared" si="43"/>
        <v>0</v>
      </c>
      <c r="J196" s="161"/>
      <c r="K196" s="160">
        <f t="shared" si="44"/>
        <v>0</v>
      </c>
      <c r="L196" s="160">
        <v>21</v>
      </c>
      <c r="M196" s="160">
        <f t="shared" si="45"/>
        <v>0</v>
      </c>
      <c r="N196" s="159">
        <v>0</v>
      </c>
      <c r="O196" s="159">
        <f t="shared" si="46"/>
        <v>0</v>
      </c>
      <c r="P196" s="159">
        <v>0</v>
      </c>
      <c r="Q196" s="159">
        <f t="shared" si="47"/>
        <v>0</v>
      </c>
      <c r="R196" s="160"/>
      <c r="S196" s="160" t="s">
        <v>629</v>
      </c>
      <c r="T196" s="160" t="s">
        <v>205</v>
      </c>
      <c r="U196" s="160">
        <v>0</v>
      </c>
      <c r="V196" s="160">
        <f t="shared" si="48"/>
        <v>0</v>
      </c>
      <c r="W196" s="160"/>
      <c r="X196" s="160" t="s">
        <v>184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931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9">
        <v>148</v>
      </c>
      <c r="B197" s="180" t="s">
        <v>1258</v>
      </c>
      <c r="C197" s="188" t="s">
        <v>1235</v>
      </c>
      <c r="D197" s="181" t="s">
        <v>930</v>
      </c>
      <c r="E197" s="182">
        <v>1</v>
      </c>
      <c r="F197" s="183"/>
      <c r="G197" s="184">
        <f t="shared" si="42"/>
        <v>0</v>
      </c>
      <c r="H197" s="161"/>
      <c r="I197" s="160">
        <f t="shared" si="43"/>
        <v>0</v>
      </c>
      <c r="J197" s="161"/>
      <c r="K197" s="160">
        <f t="shared" si="44"/>
        <v>0</v>
      </c>
      <c r="L197" s="160">
        <v>21</v>
      </c>
      <c r="M197" s="160">
        <f t="shared" si="45"/>
        <v>0</v>
      </c>
      <c r="N197" s="159">
        <v>0</v>
      </c>
      <c r="O197" s="159">
        <f t="shared" si="46"/>
        <v>0</v>
      </c>
      <c r="P197" s="159">
        <v>0</v>
      </c>
      <c r="Q197" s="159">
        <f t="shared" si="47"/>
        <v>0</v>
      </c>
      <c r="R197" s="160"/>
      <c r="S197" s="160" t="s">
        <v>629</v>
      </c>
      <c r="T197" s="160" t="s">
        <v>205</v>
      </c>
      <c r="U197" s="160">
        <v>0</v>
      </c>
      <c r="V197" s="160">
        <f t="shared" si="48"/>
        <v>0</v>
      </c>
      <c r="W197" s="160"/>
      <c r="X197" s="160" t="s">
        <v>184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931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9">
        <v>149</v>
      </c>
      <c r="B198" s="180" t="s">
        <v>1259</v>
      </c>
      <c r="C198" s="188" t="s">
        <v>1260</v>
      </c>
      <c r="D198" s="181" t="s">
        <v>930</v>
      </c>
      <c r="E198" s="182">
        <v>1</v>
      </c>
      <c r="F198" s="183"/>
      <c r="G198" s="184">
        <f t="shared" si="42"/>
        <v>0</v>
      </c>
      <c r="H198" s="161"/>
      <c r="I198" s="160">
        <f t="shared" si="43"/>
        <v>0</v>
      </c>
      <c r="J198" s="161"/>
      <c r="K198" s="160">
        <f t="shared" si="44"/>
        <v>0</v>
      </c>
      <c r="L198" s="160">
        <v>21</v>
      </c>
      <c r="M198" s="160">
        <f t="shared" si="45"/>
        <v>0</v>
      </c>
      <c r="N198" s="159">
        <v>0</v>
      </c>
      <c r="O198" s="159">
        <f t="shared" si="46"/>
        <v>0</v>
      </c>
      <c r="P198" s="159">
        <v>0</v>
      </c>
      <c r="Q198" s="159">
        <f t="shared" si="47"/>
        <v>0</v>
      </c>
      <c r="R198" s="160"/>
      <c r="S198" s="160" t="s">
        <v>629</v>
      </c>
      <c r="T198" s="160" t="s">
        <v>205</v>
      </c>
      <c r="U198" s="160">
        <v>0</v>
      </c>
      <c r="V198" s="160">
        <f t="shared" si="48"/>
        <v>0</v>
      </c>
      <c r="W198" s="160"/>
      <c r="X198" s="160" t="s">
        <v>184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931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9">
        <v>150</v>
      </c>
      <c r="B199" s="180" t="s">
        <v>1261</v>
      </c>
      <c r="C199" s="188" t="s">
        <v>1219</v>
      </c>
      <c r="D199" s="181" t="s">
        <v>930</v>
      </c>
      <c r="E199" s="182">
        <v>1</v>
      </c>
      <c r="F199" s="183"/>
      <c r="G199" s="184">
        <f t="shared" si="42"/>
        <v>0</v>
      </c>
      <c r="H199" s="161"/>
      <c r="I199" s="160">
        <f t="shared" si="43"/>
        <v>0</v>
      </c>
      <c r="J199" s="161"/>
      <c r="K199" s="160">
        <f t="shared" si="44"/>
        <v>0</v>
      </c>
      <c r="L199" s="160">
        <v>21</v>
      </c>
      <c r="M199" s="160">
        <f t="shared" si="45"/>
        <v>0</v>
      </c>
      <c r="N199" s="159">
        <v>0</v>
      </c>
      <c r="O199" s="159">
        <f t="shared" si="46"/>
        <v>0</v>
      </c>
      <c r="P199" s="159">
        <v>0</v>
      </c>
      <c r="Q199" s="159">
        <f t="shared" si="47"/>
        <v>0</v>
      </c>
      <c r="R199" s="160"/>
      <c r="S199" s="160" t="s">
        <v>629</v>
      </c>
      <c r="T199" s="160" t="s">
        <v>205</v>
      </c>
      <c r="U199" s="160">
        <v>0</v>
      </c>
      <c r="V199" s="160">
        <f t="shared" si="48"/>
        <v>0</v>
      </c>
      <c r="W199" s="160"/>
      <c r="X199" s="160" t="s">
        <v>184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931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9">
        <v>151</v>
      </c>
      <c r="B200" s="180" t="s">
        <v>1262</v>
      </c>
      <c r="C200" s="188" t="s">
        <v>1241</v>
      </c>
      <c r="D200" s="181" t="s">
        <v>930</v>
      </c>
      <c r="E200" s="182">
        <v>18</v>
      </c>
      <c r="F200" s="183"/>
      <c r="G200" s="184">
        <f t="shared" si="42"/>
        <v>0</v>
      </c>
      <c r="H200" s="161"/>
      <c r="I200" s="160">
        <f t="shared" si="43"/>
        <v>0</v>
      </c>
      <c r="J200" s="161"/>
      <c r="K200" s="160">
        <f t="shared" si="44"/>
        <v>0</v>
      </c>
      <c r="L200" s="160">
        <v>21</v>
      </c>
      <c r="M200" s="160">
        <f t="shared" si="45"/>
        <v>0</v>
      </c>
      <c r="N200" s="159">
        <v>0</v>
      </c>
      <c r="O200" s="159">
        <f t="shared" si="46"/>
        <v>0</v>
      </c>
      <c r="P200" s="159">
        <v>0</v>
      </c>
      <c r="Q200" s="159">
        <f t="shared" si="47"/>
        <v>0</v>
      </c>
      <c r="R200" s="160"/>
      <c r="S200" s="160" t="s">
        <v>629</v>
      </c>
      <c r="T200" s="160" t="s">
        <v>205</v>
      </c>
      <c r="U200" s="160">
        <v>0</v>
      </c>
      <c r="V200" s="160">
        <f t="shared" si="48"/>
        <v>0</v>
      </c>
      <c r="W200" s="160"/>
      <c r="X200" s="160" t="s">
        <v>184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931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9">
        <v>152</v>
      </c>
      <c r="B201" s="180" t="s">
        <v>1263</v>
      </c>
      <c r="C201" s="188" t="s">
        <v>1264</v>
      </c>
      <c r="D201" s="181" t="s">
        <v>930</v>
      </c>
      <c r="E201" s="182">
        <v>2</v>
      </c>
      <c r="F201" s="183"/>
      <c r="G201" s="184">
        <f t="shared" si="42"/>
        <v>0</v>
      </c>
      <c r="H201" s="161"/>
      <c r="I201" s="160">
        <f t="shared" si="43"/>
        <v>0</v>
      </c>
      <c r="J201" s="161"/>
      <c r="K201" s="160">
        <f t="shared" si="44"/>
        <v>0</v>
      </c>
      <c r="L201" s="160">
        <v>21</v>
      </c>
      <c r="M201" s="160">
        <f t="shared" si="45"/>
        <v>0</v>
      </c>
      <c r="N201" s="159">
        <v>0</v>
      </c>
      <c r="O201" s="159">
        <f t="shared" si="46"/>
        <v>0</v>
      </c>
      <c r="P201" s="159">
        <v>0</v>
      </c>
      <c r="Q201" s="159">
        <f t="shared" si="47"/>
        <v>0</v>
      </c>
      <c r="R201" s="160"/>
      <c r="S201" s="160" t="s">
        <v>629</v>
      </c>
      <c r="T201" s="160" t="s">
        <v>205</v>
      </c>
      <c r="U201" s="160">
        <v>0</v>
      </c>
      <c r="V201" s="160">
        <f t="shared" si="48"/>
        <v>0</v>
      </c>
      <c r="W201" s="160"/>
      <c r="X201" s="160" t="s">
        <v>184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931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9">
        <v>153</v>
      </c>
      <c r="B202" s="180" t="s">
        <v>1265</v>
      </c>
      <c r="C202" s="188" t="s">
        <v>1266</v>
      </c>
      <c r="D202" s="181" t="s">
        <v>930</v>
      </c>
      <c r="E202" s="182">
        <v>4</v>
      </c>
      <c r="F202" s="183"/>
      <c r="G202" s="184">
        <f t="shared" si="42"/>
        <v>0</v>
      </c>
      <c r="H202" s="161"/>
      <c r="I202" s="160">
        <f t="shared" si="43"/>
        <v>0</v>
      </c>
      <c r="J202" s="161"/>
      <c r="K202" s="160">
        <f t="shared" si="44"/>
        <v>0</v>
      </c>
      <c r="L202" s="160">
        <v>21</v>
      </c>
      <c r="M202" s="160">
        <f t="shared" si="45"/>
        <v>0</v>
      </c>
      <c r="N202" s="159">
        <v>0</v>
      </c>
      <c r="O202" s="159">
        <f t="shared" si="46"/>
        <v>0</v>
      </c>
      <c r="P202" s="159">
        <v>0</v>
      </c>
      <c r="Q202" s="159">
        <f t="shared" si="47"/>
        <v>0</v>
      </c>
      <c r="R202" s="160"/>
      <c r="S202" s="160" t="s">
        <v>629</v>
      </c>
      <c r="T202" s="160" t="s">
        <v>205</v>
      </c>
      <c r="U202" s="160">
        <v>0</v>
      </c>
      <c r="V202" s="160">
        <f t="shared" si="48"/>
        <v>0</v>
      </c>
      <c r="W202" s="160"/>
      <c r="X202" s="160" t="s">
        <v>184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931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79">
        <v>154</v>
      </c>
      <c r="B203" s="180" t="s">
        <v>1267</v>
      </c>
      <c r="C203" s="188" t="s">
        <v>1268</v>
      </c>
      <c r="D203" s="181" t="s">
        <v>930</v>
      </c>
      <c r="E203" s="182">
        <v>18</v>
      </c>
      <c r="F203" s="183"/>
      <c r="G203" s="184">
        <f t="shared" si="42"/>
        <v>0</v>
      </c>
      <c r="H203" s="161"/>
      <c r="I203" s="160">
        <f t="shared" si="43"/>
        <v>0</v>
      </c>
      <c r="J203" s="161"/>
      <c r="K203" s="160">
        <f t="shared" si="44"/>
        <v>0</v>
      </c>
      <c r="L203" s="160">
        <v>21</v>
      </c>
      <c r="M203" s="160">
        <f t="shared" si="45"/>
        <v>0</v>
      </c>
      <c r="N203" s="159">
        <v>0</v>
      </c>
      <c r="O203" s="159">
        <f t="shared" si="46"/>
        <v>0</v>
      </c>
      <c r="P203" s="159">
        <v>0</v>
      </c>
      <c r="Q203" s="159">
        <f t="shared" si="47"/>
        <v>0</v>
      </c>
      <c r="R203" s="160"/>
      <c r="S203" s="160" t="s">
        <v>629</v>
      </c>
      <c r="T203" s="160" t="s">
        <v>205</v>
      </c>
      <c r="U203" s="160">
        <v>0</v>
      </c>
      <c r="V203" s="160">
        <f t="shared" si="48"/>
        <v>0</v>
      </c>
      <c r="W203" s="160"/>
      <c r="X203" s="160" t="s">
        <v>184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931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9">
        <v>155</v>
      </c>
      <c r="B204" s="180" t="s">
        <v>1269</v>
      </c>
      <c r="C204" s="188" t="s">
        <v>1270</v>
      </c>
      <c r="D204" s="181" t="s">
        <v>930</v>
      </c>
      <c r="E204" s="182">
        <v>1</v>
      </c>
      <c r="F204" s="183"/>
      <c r="G204" s="184">
        <f t="shared" si="42"/>
        <v>0</v>
      </c>
      <c r="H204" s="161"/>
      <c r="I204" s="160">
        <f t="shared" si="43"/>
        <v>0</v>
      </c>
      <c r="J204" s="161"/>
      <c r="K204" s="160">
        <f t="shared" si="44"/>
        <v>0</v>
      </c>
      <c r="L204" s="160">
        <v>21</v>
      </c>
      <c r="M204" s="160">
        <f t="shared" si="45"/>
        <v>0</v>
      </c>
      <c r="N204" s="159">
        <v>0</v>
      </c>
      <c r="O204" s="159">
        <f t="shared" si="46"/>
        <v>0</v>
      </c>
      <c r="P204" s="159">
        <v>0</v>
      </c>
      <c r="Q204" s="159">
        <f t="shared" si="47"/>
        <v>0</v>
      </c>
      <c r="R204" s="160"/>
      <c r="S204" s="160" t="s">
        <v>629</v>
      </c>
      <c r="T204" s="160" t="s">
        <v>205</v>
      </c>
      <c r="U204" s="160">
        <v>0</v>
      </c>
      <c r="V204" s="160">
        <f t="shared" si="48"/>
        <v>0</v>
      </c>
      <c r="W204" s="160"/>
      <c r="X204" s="160" t="s">
        <v>184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931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9">
        <v>156</v>
      </c>
      <c r="B205" s="180" t="s">
        <v>1271</v>
      </c>
      <c r="C205" s="188" t="s">
        <v>1272</v>
      </c>
      <c r="D205" s="181" t="s">
        <v>930</v>
      </c>
      <c r="E205" s="182">
        <v>1</v>
      </c>
      <c r="F205" s="183"/>
      <c r="G205" s="184">
        <f t="shared" si="42"/>
        <v>0</v>
      </c>
      <c r="H205" s="161"/>
      <c r="I205" s="160">
        <f t="shared" si="43"/>
        <v>0</v>
      </c>
      <c r="J205" s="161"/>
      <c r="K205" s="160">
        <f t="shared" si="44"/>
        <v>0</v>
      </c>
      <c r="L205" s="160">
        <v>21</v>
      </c>
      <c r="M205" s="160">
        <f t="shared" si="45"/>
        <v>0</v>
      </c>
      <c r="N205" s="159">
        <v>0</v>
      </c>
      <c r="O205" s="159">
        <f t="shared" si="46"/>
        <v>0</v>
      </c>
      <c r="P205" s="159">
        <v>0</v>
      </c>
      <c r="Q205" s="159">
        <f t="shared" si="47"/>
        <v>0</v>
      </c>
      <c r="R205" s="160"/>
      <c r="S205" s="160" t="s">
        <v>629</v>
      </c>
      <c r="T205" s="160" t="s">
        <v>205</v>
      </c>
      <c r="U205" s="160">
        <v>0</v>
      </c>
      <c r="V205" s="160">
        <f t="shared" si="48"/>
        <v>0</v>
      </c>
      <c r="W205" s="160"/>
      <c r="X205" s="160" t="s">
        <v>184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931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79">
        <v>157</v>
      </c>
      <c r="B206" s="180" t="s">
        <v>1273</v>
      </c>
      <c r="C206" s="188" t="s">
        <v>1227</v>
      </c>
      <c r="D206" s="181" t="s">
        <v>930</v>
      </c>
      <c r="E206" s="182">
        <v>6</v>
      </c>
      <c r="F206" s="183"/>
      <c r="G206" s="184">
        <f t="shared" si="42"/>
        <v>0</v>
      </c>
      <c r="H206" s="161"/>
      <c r="I206" s="160">
        <f t="shared" si="43"/>
        <v>0</v>
      </c>
      <c r="J206" s="161"/>
      <c r="K206" s="160">
        <f t="shared" si="44"/>
        <v>0</v>
      </c>
      <c r="L206" s="160">
        <v>21</v>
      </c>
      <c r="M206" s="160">
        <f t="shared" si="45"/>
        <v>0</v>
      </c>
      <c r="N206" s="159">
        <v>0</v>
      </c>
      <c r="O206" s="159">
        <f t="shared" si="46"/>
        <v>0</v>
      </c>
      <c r="P206" s="159">
        <v>0</v>
      </c>
      <c r="Q206" s="159">
        <f t="shared" si="47"/>
        <v>0</v>
      </c>
      <c r="R206" s="160"/>
      <c r="S206" s="160" t="s">
        <v>629</v>
      </c>
      <c r="T206" s="160" t="s">
        <v>205</v>
      </c>
      <c r="U206" s="160">
        <v>0</v>
      </c>
      <c r="V206" s="160">
        <f t="shared" si="48"/>
        <v>0</v>
      </c>
      <c r="W206" s="160"/>
      <c r="X206" s="160" t="s">
        <v>184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931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9">
        <v>158</v>
      </c>
      <c r="B207" s="180" t="s">
        <v>1274</v>
      </c>
      <c r="C207" s="188" t="s">
        <v>1229</v>
      </c>
      <c r="D207" s="181" t="s">
        <v>930</v>
      </c>
      <c r="E207" s="182">
        <v>4</v>
      </c>
      <c r="F207" s="183"/>
      <c r="G207" s="184">
        <f t="shared" si="42"/>
        <v>0</v>
      </c>
      <c r="H207" s="161"/>
      <c r="I207" s="160">
        <f t="shared" si="43"/>
        <v>0</v>
      </c>
      <c r="J207" s="161"/>
      <c r="K207" s="160">
        <f t="shared" si="44"/>
        <v>0</v>
      </c>
      <c r="L207" s="160">
        <v>21</v>
      </c>
      <c r="M207" s="160">
        <f t="shared" si="45"/>
        <v>0</v>
      </c>
      <c r="N207" s="159">
        <v>0</v>
      </c>
      <c r="O207" s="159">
        <f t="shared" si="46"/>
        <v>0</v>
      </c>
      <c r="P207" s="159">
        <v>0</v>
      </c>
      <c r="Q207" s="159">
        <f t="shared" si="47"/>
        <v>0</v>
      </c>
      <c r="R207" s="160"/>
      <c r="S207" s="160" t="s">
        <v>629</v>
      </c>
      <c r="T207" s="160" t="s">
        <v>205</v>
      </c>
      <c r="U207" s="160">
        <v>0</v>
      </c>
      <c r="V207" s="160">
        <f t="shared" si="48"/>
        <v>0</v>
      </c>
      <c r="W207" s="160"/>
      <c r="X207" s="160" t="s">
        <v>184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931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9">
        <v>159</v>
      </c>
      <c r="B208" s="180" t="s">
        <v>1275</v>
      </c>
      <c r="C208" s="188" t="s">
        <v>1231</v>
      </c>
      <c r="D208" s="181" t="s">
        <v>930</v>
      </c>
      <c r="E208" s="182">
        <v>3</v>
      </c>
      <c r="F208" s="183"/>
      <c r="G208" s="184">
        <f t="shared" si="42"/>
        <v>0</v>
      </c>
      <c r="H208" s="161"/>
      <c r="I208" s="160">
        <f t="shared" si="43"/>
        <v>0</v>
      </c>
      <c r="J208" s="161"/>
      <c r="K208" s="160">
        <f t="shared" si="44"/>
        <v>0</v>
      </c>
      <c r="L208" s="160">
        <v>21</v>
      </c>
      <c r="M208" s="160">
        <f t="shared" si="45"/>
        <v>0</v>
      </c>
      <c r="N208" s="159">
        <v>0</v>
      </c>
      <c r="O208" s="159">
        <f t="shared" si="46"/>
        <v>0</v>
      </c>
      <c r="P208" s="159">
        <v>0</v>
      </c>
      <c r="Q208" s="159">
        <f t="shared" si="47"/>
        <v>0</v>
      </c>
      <c r="R208" s="160"/>
      <c r="S208" s="160" t="s">
        <v>629</v>
      </c>
      <c r="T208" s="160" t="s">
        <v>205</v>
      </c>
      <c r="U208" s="160">
        <v>0</v>
      </c>
      <c r="V208" s="160">
        <f t="shared" si="48"/>
        <v>0</v>
      </c>
      <c r="W208" s="160"/>
      <c r="X208" s="160" t="s">
        <v>184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931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79">
        <v>160</v>
      </c>
      <c r="B209" s="180" t="s">
        <v>1276</v>
      </c>
      <c r="C209" s="188" t="s">
        <v>1233</v>
      </c>
      <c r="D209" s="181" t="s">
        <v>930</v>
      </c>
      <c r="E209" s="182">
        <v>2</v>
      </c>
      <c r="F209" s="183"/>
      <c r="G209" s="184">
        <f t="shared" si="42"/>
        <v>0</v>
      </c>
      <c r="H209" s="161"/>
      <c r="I209" s="160">
        <f t="shared" si="43"/>
        <v>0</v>
      </c>
      <c r="J209" s="161"/>
      <c r="K209" s="160">
        <f t="shared" si="44"/>
        <v>0</v>
      </c>
      <c r="L209" s="160">
        <v>21</v>
      </c>
      <c r="M209" s="160">
        <f t="shared" si="45"/>
        <v>0</v>
      </c>
      <c r="N209" s="159">
        <v>0</v>
      </c>
      <c r="O209" s="159">
        <f t="shared" si="46"/>
        <v>0</v>
      </c>
      <c r="P209" s="159">
        <v>0</v>
      </c>
      <c r="Q209" s="159">
        <f t="shared" si="47"/>
        <v>0</v>
      </c>
      <c r="R209" s="160"/>
      <c r="S209" s="160" t="s">
        <v>629</v>
      </c>
      <c r="T209" s="160" t="s">
        <v>205</v>
      </c>
      <c r="U209" s="160">
        <v>0</v>
      </c>
      <c r="V209" s="160">
        <f t="shared" si="48"/>
        <v>0</v>
      </c>
      <c r="W209" s="160"/>
      <c r="X209" s="160" t="s">
        <v>184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931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9">
        <v>161</v>
      </c>
      <c r="B210" s="180" t="s">
        <v>1277</v>
      </c>
      <c r="C210" s="188" t="s">
        <v>1235</v>
      </c>
      <c r="D210" s="181" t="s">
        <v>930</v>
      </c>
      <c r="E210" s="182">
        <v>1</v>
      </c>
      <c r="F210" s="183"/>
      <c r="G210" s="184">
        <f t="shared" si="42"/>
        <v>0</v>
      </c>
      <c r="H210" s="161"/>
      <c r="I210" s="160">
        <f t="shared" si="43"/>
        <v>0</v>
      </c>
      <c r="J210" s="161"/>
      <c r="K210" s="160">
        <f t="shared" si="44"/>
        <v>0</v>
      </c>
      <c r="L210" s="160">
        <v>21</v>
      </c>
      <c r="M210" s="160">
        <f t="shared" si="45"/>
        <v>0</v>
      </c>
      <c r="N210" s="159">
        <v>0</v>
      </c>
      <c r="O210" s="159">
        <f t="shared" si="46"/>
        <v>0</v>
      </c>
      <c r="P210" s="159">
        <v>0</v>
      </c>
      <c r="Q210" s="159">
        <f t="shared" si="47"/>
        <v>0</v>
      </c>
      <c r="R210" s="160"/>
      <c r="S210" s="160" t="s">
        <v>629</v>
      </c>
      <c r="T210" s="160" t="s">
        <v>205</v>
      </c>
      <c r="U210" s="160">
        <v>0</v>
      </c>
      <c r="V210" s="160">
        <f t="shared" si="48"/>
        <v>0</v>
      </c>
      <c r="W210" s="160"/>
      <c r="X210" s="160" t="s">
        <v>184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931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9">
        <v>162</v>
      </c>
      <c r="B211" s="180" t="s">
        <v>1278</v>
      </c>
      <c r="C211" s="188" t="s">
        <v>1279</v>
      </c>
      <c r="D211" s="181" t="s">
        <v>581</v>
      </c>
      <c r="E211" s="182">
        <v>1</v>
      </c>
      <c r="F211" s="183"/>
      <c r="G211" s="184">
        <f t="shared" si="42"/>
        <v>0</v>
      </c>
      <c r="H211" s="161"/>
      <c r="I211" s="160">
        <f t="shared" si="43"/>
        <v>0</v>
      </c>
      <c r="J211" s="161"/>
      <c r="K211" s="160">
        <f t="shared" si="44"/>
        <v>0</v>
      </c>
      <c r="L211" s="160">
        <v>21</v>
      </c>
      <c r="M211" s="160">
        <f t="shared" si="45"/>
        <v>0</v>
      </c>
      <c r="N211" s="159">
        <v>0</v>
      </c>
      <c r="O211" s="159">
        <f t="shared" si="46"/>
        <v>0</v>
      </c>
      <c r="P211" s="159">
        <v>0</v>
      </c>
      <c r="Q211" s="159">
        <f t="shared" si="47"/>
        <v>0</v>
      </c>
      <c r="R211" s="160"/>
      <c r="S211" s="160" t="s">
        <v>629</v>
      </c>
      <c r="T211" s="160" t="s">
        <v>205</v>
      </c>
      <c r="U211" s="160">
        <v>0</v>
      </c>
      <c r="V211" s="160">
        <f t="shared" si="48"/>
        <v>0</v>
      </c>
      <c r="W211" s="160"/>
      <c r="X211" s="160" t="s">
        <v>184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931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">
      <c r="A212" s="166" t="s">
        <v>178</v>
      </c>
      <c r="B212" s="167" t="s">
        <v>146</v>
      </c>
      <c r="C212" s="185" t="s">
        <v>147</v>
      </c>
      <c r="D212" s="168"/>
      <c r="E212" s="169"/>
      <c r="F212" s="170"/>
      <c r="G212" s="171">
        <f>SUMIF(AG213:AG213,"&lt;&gt;NOR",G213:G213)</f>
        <v>0</v>
      </c>
      <c r="H212" s="165"/>
      <c r="I212" s="165">
        <f>SUM(I213:I213)</f>
        <v>0</v>
      </c>
      <c r="J212" s="165"/>
      <c r="K212" s="165">
        <f>SUM(K213:K213)</f>
        <v>0</v>
      </c>
      <c r="L212" s="165"/>
      <c r="M212" s="165">
        <f>SUM(M213:M213)</f>
        <v>0</v>
      </c>
      <c r="N212" s="164"/>
      <c r="O212" s="164">
        <f>SUM(O213:O213)</f>
        <v>0</v>
      </c>
      <c r="P212" s="164"/>
      <c r="Q212" s="164">
        <f>SUM(Q213:Q213)</f>
        <v>0</v>
      </c>
      <c r="R212" s="165"/>
      <c r="S212" s="165"/>
      <c r="T212" s="165"/>
      <c r="U212" s="165"/>
      <c r="V212" s="165">
        <f>SUM(V213:V213)</f>
        <v>0</v>
      </c>
      <c r="W212" s="165"/>
      <c r="X212" s="165"/>
      <c r="AG212" t="s">
        <v>179</v>
      </c>
    </row>
    <row r="213" spans="1:60" outlineLevel="1" x14ac:dyDescent="0.2">
      <c r="A213" s="173">
        <v>163</v>
      </c>
      <c r="B213" s="174" t="s">
        <v>1280</v>
      </c>
      <c r="C213" s="186" t="s">
        <v>1281</v>
      </c>
      <c r="D213" s="175" t="s">
        <v>334</v>
      </c>
      <c r="E213" s="176">
        <v>104</v>
      </c>
      <c r="F213" s="177"/>
      <c r="G213" s="178">
        <f>ROUND(E213*F213,2)</f>
        <v>0</v>
      </c>
      <c r="H213" s="161"/>
      <c r="I213" s="160">
        <f>ROUND(E213*H213,2)</f>
        <v>0</v>
      </c>
      <c r="J213" s="161"/>
      <c r="K213" s="160">
        <f>ROUND(E213*J213,2)</f>
        <v>0</v>
      </c>
      <c r="L213" s="160">
        <v>21</v>
      </c>
      <c r="M213" s="160">
        <f>G213*(1+L213/100)</f>
        <v>0</v>
      </c>
      <c r="N213" s="159">
        <v>0</v>
      </c>
      <c r="O213" s="159">
        <f>ROUND(E213*N213,2)</f>
        <v>0</v>
      </c>
      <c r="P213" s="159">
        <v>0</v>
      </c>
      <c r="Q213" s="159">
        <f>ROUND(E213*P213,2)</f>
        <v>0</v>
      </c>
      <c r="R213" s="160"/>
      <c r="S213" s="160" t="s">
        <v>629</v>
      </c>
      <c r="T213" s="160" t="s">
        <v>205</v>
      </c>
      <c r="U213" s="160">
        <v>0</v>
      </c>
      <c r="V213" s="160">
        <f>ROUND(E213*U213,2)</f>
        <v>0</v>
      </c>
      <c r="W213" s="160"/>
      <c r="X213" s="160" t="s">
        <v>184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931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x14ac:dyDescent="0.2">
      <c r="A214" s="3"/>
      <c r="B214" s="4"/>
      <c r="C214" s="189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v>15</v>
      </c>
      <c r="AF214">
        <v>21</v>
      </c>
      <c r="AG214" t="s">
        <v>165</v>
      </c>
    </row>
    <row r="215" spans="1:60" x14ac:dyDescent="0.2">
      <c r="A215" s="152"/>
      <c r="B215" s="153" t="s">
        <v>31</v>
      </c>
      <c r="C215" s="190"/>
      <c r="D215" s="154"/>
      <c r="E215" s="155"/>
      <c r="F215" s="155"/>
      <c r="G215" s="172">
        <f>G8+G24+G156+G170+G212</f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AE215">
        <f>SUMIF(L7:L213,AE214,G7:G213)</f>
        <v>0</v>
      </c>
      <c r="AF215">
        <f>SUMIF(L7:L213,AF214,G7:G213)</f>
        <v>0</v>
      </c>
      <c r="AG215" t="s">
        <v>206</v>
      </c>
    </row>
    <row r="216" spans="1:60" x14ac:dyDescent="0.2">
      <c r="A216" s="3"/>
      <c r="B216" s="4"/>
      <c r="C216" s="189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60" x14ac:dyDescent="0.2">
      <c r="A217" s="3"/>
      <c r="B217" s="4"/>
      <c r="C217" s="189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60" x14ac:dyDescent="0.2">
      <c r="A218" s="257" t="s">
        <v>207</v>
      </c>
      <c r="B218" s="257"/>
      <c r="C218" s="258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60" x14ac:dyDescent="0.2">
      <c r="A219" s="259"/>
      <c r="B219" s="260"/>
      <c r="C219" s="261"/>
      <c r="D219" s="260"/>
      <c r="E219" s="260"/>
      <c r="F219" s="260"/>
      <c r="G219" s="26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G219" t="s">
        <v>208</v>
      </c>
    </row>
    <row r="220" spans="1:60" x14ac:dyDescent="0.2">
      <c r="A220" s="263"/>
      <c r="B220" s="264"/>
      <c r="C220" s="265"/>
      <c r="D220" s="264"/>
      <c r="E220" s="264"/>
      <c r="F220" s="264"/>
      <c r="G220" s="26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A221" s="263"/>
      <c r="B221" s="264"/>
      <c r="C221" s="265"/>
      <c r="D221" s="264"/>
      <c r="E221" s="264"/>
      <c r="F221" s="264"/>
      <c r="G221" s="26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">
      <c r="A222" s="263"/>
      <c r="B222" s="264"/>
      <c r="C222" s="265"/>
      <c r="D222" s="264"/>
      <c r="E222" s="264"/>
      <c r="F222" s="264"/>
      <c r="G222" s="26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60" x14ac:dyDescent="0.2">
      <c r="A223" s="267"/>
      <c r="B223" s="268"/>
      <c r="C223" s="269"/>
      <c r="D223" s="268"/>
      <c r="E223" s="268"/>
      <c r="F223" s="268"/>
      <c r="G223" s="27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60" x14ac:dyDescent="0.2">
      <c r="A224" s="3"/>
      <c r="B224" s="4"/>
      <c r="C224" s="189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3:33" x14ac:dyDescent="0.2">
      <c r="C225" s="191"/>
      <c r="D225" s="10"/>
      <c r="AG225" t="s">
        <v>209</v>
      </c>
    </row>
    <row r="226" spans="3:33" x14ac:dyDescent="0.2">
      <c r="D226" s="10"/>
    </row>
    <row r="227" spans="3:33" x14ac:dyDescent="0.2">
      <c r="D227" s="10"/>
    </row>
    <row r="228" spans="3:33" x14ac:dyDescent="0.2">
      <c r="D228" s="10"/>
    </row>
    <row r="229" spans="3:33" x14ac:dyDescent="0.2">
      <c r="D229" s="10"/>
    </row>
    <row r="230" spans="3:33" x14ac:dyDescent="0.2">
      <c r="D230" s="10"/>
    </row>
    <row r="231" spans="3:33" x14ac:dyDescent="0.2">
      <c r="D231" s="10"/>
    </row>
    <row r="232" spans="3:33" x14ac:dyDescent="0.2">
      <c r="D232" s="10"/>
    </row>
    <row r="233" spans="3:33" x14ac:dyDescent="0.2">
      <c r="D233" s="10"/>
    </row>
    <row r="234" spans="3:33" x14ac:dyDescent="0.2">
      <c r="D234" s="10"/>
    </row>
    <row r="235" spans="3:33" x14ac:dyDescent="0.2">
      <c r="D235" s="10"/>
    </row>
    <row r="236" spans="3:33" x14ac:dyDescent="0.2">
      <c r="D236" s="10"/>
    </row>
    <row r="237" spans="3:33" x14ac:dyDescent="0.2">
      <c r="D237" s="10"/>
    </row>
    <row r="238" spans="3:33" x14ac:dyDescent="0.2">
      <c r="D238" s="10"/>
    </row>
    <row r="239" spans="3:33" x14ac:dyDescent="0.2">
      <c r="D239" s="10"/>
    </row>
    <row r="240" spans="3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9:G223"/>
    <mergeCell ref="A1:G1"/>
    <mergeCell ref="C2:G2"/>
    <mergeCell ref="C3:G3"/>
    <mergeCell ref="C4:G4"/>
    <mergeCell ref="A218:C21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2205_01 Pol</vt:lpstr>
      <vt:lpstr>02 2205_02 Pol</vt:lpstr>
      <vt:lpstr>03 2205_03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2205_01 Pol'!Názvy_tisku</vt:lpstr>
      <vt:lpstr>'02 2205_02 Pol'!Názvy_tisku</vt:lpstr>
      <vt:lpstr>'03 2205_03 Pol'!Názvy_tisku</vt:lpstr>
      <vt:lpstr>oadresa</vt:lpstr>
      <vt:lpstr>Stavba!Objednatel</vt:lpstr>
      <vt:lpstr>Stavba!Objekt</vt:lpstr>
      <vt:lpstr>'01 2205_01 Pol'!Oblast_tisku</vt:lpstr>
      <vt:lpstr>'02 2205_02 Pol'!Oblast_tisku</vt:lpstr>
      <vt:lpstr>'03 2205_03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2019-03-19T12:27:02Z</cp:lastPrinted>
  <dcterms:created xsi:type="dcterms:W3CDTF">2009-04-08T07:15:50Z</dcterms:created>
  <dcterms:modified xsi:type="dcterms:W3CDTF">2022-09-26T07:21:10Z</dcterms:modified>
</cp:coreProperties>
</file>