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Tribeč\JOSEPHINA\Príloha č.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<sst xmlns="http://schemas.openxmlformats.org/spreadsheetml/2006/main" count="613" uniqueCount="268">
  <si>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</si>
  <si>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</si>
  <si>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</si>
  <si>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</si>
  <si>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</si>
  <si>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</si>
  <si>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</si>
  <si>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</si>
  <si>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</si>
  <si>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</si>
  <si>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</si>
  <si>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</si>
  <si>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</si>
  <si>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</si>
  <si>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</si>
  <si>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</si>
  <si>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</si>
  <si>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</si>
  <si>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</si>
  <si>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</si>
  <si>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</si>
  <si>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</si>
  <si>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</si>
  <si>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</si>
  <si>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</si>
  <si>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</si>
  <si>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</si>
  <si>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</si>
  <si>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</si>
  <si>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</si>
  <si>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</si>
  <si>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</si>
  <si>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</si>
  <si>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</si>
  <si>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</si>
  <si>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</si>
  <si>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</si>
  <si>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</si>
  <si>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</si>
  <si>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</si>
  <si>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</si>
  <si>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</si>
  <si>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</si>
  <si>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</si>
  <si>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</si>
  <si>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</si>
  <si>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</si>
  <si>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</si>
  <si>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</si>
  <si>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</si>
  <si>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</si>
  <si>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</si>
  <si>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</si>
  <si>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</si>
  <si>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</si>
  <si>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</si>
  <si>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</si>
  <si>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</si>
  <si>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</si>
  <si>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</si>
  <si>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</si>
  <si>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</si>
  <si>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</si>
  <si>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</si>
  <si>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</si>
  <si>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</si>
  <si>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</si>
  <si>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</si>
  <si>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</si>
  <si>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</si>
  <si>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</si>
  <si>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</si>
  <si>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</si>
  <si>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</si>
  <si>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</si>
  <si>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</si>
  <si>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</si>
  <si>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</si>
  <si>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</si>
  <si>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</si>
  <si>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</si>
  <si>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</si>
  <si>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</si>
  <si>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</si>
  <si>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</si>
  <si>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</si>
  <si>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</si>
  <si>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</si>
  <si>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</si>
  <si>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</si>
  <si>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</si>
  <si>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</si>
  <si>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</si>
  <si>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</si>
  <si>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</si>
  <si>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</si>
  <si>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</si>
  <si>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</si>
  <si>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</si>
  <si>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</si>
  <si>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</si>
  <si>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</si>
  <si>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</si>
  <si>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</si>
  <si>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</si>
  <si>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</si>
  <si>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</si>
  <si>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</si>
  <si>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</si>
  <si>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</si>
  <si>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</si>
  <si>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</si>
  <si>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</si>
  <si>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</si>
  <si>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</si>
  <si>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</si>
  <si>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</si>
  <si>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</si>
  <si>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</si>
  <si>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</si>
  <si>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</si>
  <si>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</si>
  <si>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</si>
  <si>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</si>
  <si>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</si>
  <si>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</si>
  <si>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</si>
  <si>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</si>
  <si>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</si>
  <si>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</si>
  <si>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</si>
  <si>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</si>
  <si>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</si>
  <si>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</si>
  <si>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</si>
  <si>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</si>
  <si>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</si>
  <si>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</si>
  <si>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</si>
  <si>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</si>
  <si>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</si>
  <si>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</si>
  <si>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</si>
  <si>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</si>
  <si>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</si>
  <si>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</si>
  <si>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</si>
  <si>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</si>
  <si>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</si>
  <si>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</si>
  <si>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</si>
  <si>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</si>
  <si>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</si>
  <si>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</si>
  <si>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</si>
  <si>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</si>
  <si>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</si>
  <si>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</si>
  <si>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</si>
  <si>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</si>
  <si>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</si>
  <si>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</si>
  <si>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</si>
  <si>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</si>
  <si>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</si>
  <si>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</si>
  <si>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</si>
  <si>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</si>
  <si>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</si>
  <si>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</si>
  <si>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</si>
  <si>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</si>
  <si>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</si>
  <si>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</si>
  <si>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</si>
  <si>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</si>
  <si>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</si>
  <si>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</si>
  <si>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</si>
  <si>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</si>
  <si>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</si>
  <si>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</si>
  <si>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</si>
  <si>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</si>
  <si>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</si>
  <si>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</si>
  <si>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</si>
  <si>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</si>
  <si>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</si>
  <si>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</si>
  <si>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</si>
  <si>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</si>
  <si>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</si>
  <si>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</si>
  <si>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</si>
  <si>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</si>
  <si>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</si>
  <si>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</si>
  <si>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</si>
  <si>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</si>
  <si>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</si>
  <si>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</si>
  <si>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</si>
  <si>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</si>
  <si>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</si>
  <si>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</si>
  <si>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</si>
  <si>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</si>
  <si>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</si>
  <si>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</si>
  <si>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</si>
  <si>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</si>
  <si>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</si>
  <si>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</si>
  <si>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</si>
  <si>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</si>
  <si>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</si>
  <si>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</si>
  <si>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</si>
  <si>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</si>
  <si>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</si>
  <si>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</si>
  <si>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</si>
  <si>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</si>
  <si>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</si>
  <si>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</si>
  <si>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</si>
  <si>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</si>
  <si>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</si>
  <si>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</si>
  <si>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</si>
  <si>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</si>
  <si>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</si>
  <si>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</si>
  <si>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</si>
  <si>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</si>
  <si>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</si>
  <si>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</si>
  <si>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</si>
  <si>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</si>
  <si>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</si>
  <si>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</si>
  <si>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</si>
  <si>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</si>
  <si>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</si>
  <si>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</si>
  <si>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</si>
  <si>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</si>
  <si>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</si>
  <si>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</si>
  <si>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</si>
  <si>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</si>
  <si>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</si>
  <si>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</si>
  <si>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</si>
  <si>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</si>
  <si>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</si>
  <si>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</si>
  <si>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</si>
  <si>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</si>
  <si>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</si>
  <si>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</si>
  <si>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</si>
  <si>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</si>
  <si>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</si>
  <si>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Lesnícke služby v pestovnej činnosti na organizačnej zložke OZ Tribeč na obdobie 2023 - 2026</t>
  </si>
  <si>
    <t>22 osôb</t>
  </si>
  <si>
    <t>VC 9 LS Žiar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</si>
</sst>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0.000"/>
    <numFmt numFmtId="166" formatCode="#,##0.00\ &quot;€&quot;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6" fontId="5" fillId="0" borderId="0" xfId="1" applyNumberFormat="1" applyFont="1"/>
    <xf numFmtId="0" fontId="4" fillId="5" borderId="0" xfId="1" applyFont="1" applyFill="1"/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160</xdr:row>
      <xdr:rowOff>57149</xdr:rowOff>
    </xdr:from>
    <xdr:to>
      <xdr:col>1</xdr:col>
      <xdr:colOff>4581525</xdr:colOff>
      <xdr:row>177</xdr:row>
      <xdr:rowOff>123824</xdr:rowOff>
    </xdr:to>
    <xdr:sp macro="" textlink="">
      <xdr:nvSpPr>
        <xdr:cNvPr id="3" name="BlokTextu 2"/>
        <xdr:cNvSpPr txBox="1"/>
      </xdr:nvSpPr>
      <xdr:spPr>
        <a:xfrm>
          <a:off x="76200" y="55559324"/>
          <a:ext cx="48291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F4" sqref="F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4.25" customHeight="1" x14ac:dyDescent="0.25">
      <c r="A2" s="86" t="s">
        <v>8</v>
      </c>
      <c r="B2" s="86"/>
      <c r="C2" s="85" t="s">
        <v>267</v>
      </c>
      <c r="D2" s="7"/>
      <c r="E2" s="6"/>
      <c r="F2" s="6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86"/>
      <c r="G3" s="86"/>
      <c r="H3" s="71"/>
    </row>
    <row r="4" spans="1:8" s="1" customFormat="1" ht="18.75" customHeight="1" x14ac:dyDescent="0.25">
      <c r="A4" s="86" t="s">
        <v>264</v>
      </c>
      <c r="B4" s="86"/>
      <c r="C4" s="84" t="s">
        <v>266</v>
      </c>
      <c r="D4" s="83"/>
      <c r="E4" s="6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84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1296</v>
      </c>
      <c r="F7" s="79">
        <v>58.55</v>
      </c>
      <c r="G7" s="80">
        <f t="shared" ref="G7:G38" si="0">F7*E7</f>
        <v>75880.800000000003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1382</v>
      </c>
      <c r="F8" s="79">
        <v>64.12</v>
      </c>
      <c r="G8" s="80">
        <f t="shared" si="0"/>
        <v>88613.840000000011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/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0</v>
      </c>
      <c r="F10" s="79"/>
      <c r="G10" s="80">
        <f t="shared" si="0"/>
        <v>0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/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5</v>
      </c>
      <c r="F12" s="79">
        <v>14.79</v>
      </c>
      <c r="G12" s="80">
        <f t="shared" si="0"/>
        <v>73.949999999999989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/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/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/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/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/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/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/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/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/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506</v>
      </c>
      <c r="F22" s="79">
        <v>8.6999999999999993</v>
      </c>
      <c r="G22" s="80">
        <f t="shared" si="0"/>
        <v>4402.2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/>
      <c r="F23" s="79"/>
      <c r="G23" s="80">
        <f t="shared" si="0"/>
        <v>0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/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0</v>
      </c>
      <c r="F25" s="79"/>
      <c r="G25" s="80">
        <f t="shared" si="0"/>
        <v>0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/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/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46</v>
      </c>
      <c r="F28" s="79">
        <v>5.7</v>
      </c>
      <c r="G28" s="80">
        <f t="shared" si="0"/>
        <v>262.2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0</v>
      </c>
      <c r="F29" s="79"/>
      <c r="G29" s="80">
        <f t="shared" si="0"/>
        <v>0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0</v>
      </c>
      <c r="F30" s="79"/>
      <c r="G30" s="80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/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/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/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/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2415</v>
      </c>
      <c r="F35" s="79">
        <v>8.59</v>
      </c>
      <c r="G35" s="80">
        <f t="shared" si="0"/>
        <v>20744.849999999999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/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/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1150</v>
      </c>
      <c r="F38" s="79">
        <v>5.17</v>
      </c>
      <c r="G38" s="80">
        <f t="shared" si="0"/>
        <v>5945.5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/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/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/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8050</v>
      </c>
      <c r="F42" s="79">
        <v>7.63</v>
      </c>
      <c r="G42" s="80">
        <f t="shared" si="1"/>
        <v>61421.5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/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124</v>
      </c>
      <c r="F44" s="79">
        <v>5.25</v>
      </c>
      <c r="G44" s="80">
        <f t="shared" si="1"/>
        <v>651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0</v>
      </c>
      <c r="F45" s="79"/>
      <c r="G45" s="80">
        <f t="shared" si="1"/>
        <v>0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201</v>
      </c>
      <c r="F46" s="79">
        <v>677.82</v>
      </c>
      <c r="G46" s="80">
        <f t="shared" si="1"/>
        <v>136241.82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5</v>
      </c>
      <c r="F47" s="79">
        <v>1228.42</v>
      </c>
      <c r="G47" s="80">
        <f t="shared" si="1"/>
        <v>6142.1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/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690</v>
      </c>
      <c r="F49" s="79">
        <v>9.57</v>
      </c>
      <c r="G49" s="80">
        <f t="shared" si="1"/>
        <v>6603.3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460</v>
      </c>
      <c r="F50" s="79">
        <v>9.57</v>
      </c>
      <c r="G50" s="80">
        <f t="shared" si="1"/>
        <v>4402.2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0</v>
      </c>
      <c r="F51" s="79"/>
      <c r="G51" s="80">
        <f t="shared" si="1"/>
        <v>0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0</v>
      </c>
      <c r="F52" s="79"/>
      <c r="G52" s="80">
        <f t="shared" si="1"/>
        <v>0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0</v>
      </c>
      <c r="F53" s="79"/>
      <c r="G53" s="80">
        <f t="shared" si="1"/>
        <v>0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0</v>
      </c>
      <c r="F54" s="79"/>
      <c r="G54" s="80">
        <f t="shared" si="1"/>
        <v>0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/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0</v>
      </c>
      <c r="F56" s="79"/>
      <c r="G56" s="80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0</v>
      </c>
      <c r="F57" s="79"/>
      <c r="G57" s="80">
        <f t="shared" si="1"/>
        <v>0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942</v>
      </c>
      <c r="F58" s="79">
        <v>12.35</v>
      </c>
      <c r="G58" s="80">
        <f t="shared" si="1"/>
        <v>11633.699999999999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0</v>
      </c>
      <c r="F59" s="79"/>
      <c r="G59" s="80">
        <f t="shared" si="1"/>
        <v>0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/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0</v>
      </c>
      <c r="F61" s="79"/>
      <c r="G61" s="80">
        <f t="shared" si="1"/>
        <v>0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/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/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0</v>
      </c>
      <c r="F64" s="79"/>
      <c r="G64" s="80">
        <f t="shared" si="1"/>
        <v>0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/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7259</v>
      </c>
      <c r="F66" s="79">
        <v>7.58</v>
      </c>
      <c r="G66" s="80">
        <f t="shared" si="1"/>
        <v>55023.22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/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0</v>
      </c>
      <c r="F68" s="79"/>
      <c r="G68" s="80">
        <f t="shared" si="1"/>
        <v>0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4734</v>
      </c>
      <c r="F69" s="79">
        <v>9.25</v>
      </c>
      <c r="G69" s="80">
        <f t="shared" si="1"/>
        <v>43789.5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2937</v>
      </c>
      <c r="F70" s="79">
        <v>13.33</v>
      </c>
      <c r="G70" s="80">
        <f t="shared" si="1"/>
        <v>39150.21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2051</v>
      </c>
      <c r="F71" s="79">
        <v>18.510000000000002</v>
      </c>
      <c r="G71" s="80">
        <f t="shared" ref="G71:G102" si="2">F71*E71</f>
        <v>37964.01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5</v>
      </c>
      <c r="F72" s="79">
        <v>11.24</v>
      </c>
      <c r="G72" s="80">
        <f t="shared" si="2"/>
        <v>56.2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5</v>
      </c>
      <c r="F73" s="79">
        <v>11.24</v>
      </c>
      <c r="G73" s="80">
        <f t="shared" si="2"/>
        <v>56.2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5</v>
      </c>
      <c r="F74" s="79">
        <v>11.24</v>
      </c>
      <c r="G74" s="80">
        <f t="shared" si="2"/>
        <v>56.2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5</v>
      </c>
      <c r="F75" s="79">
        <v>7.79</v>
      </c>
      <c r="G75" s="80">
        <f t="shared" si="2"/>
        <v>38.950000000000003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5</v>
      </c>
      <c r="F76" s="79">
        <v>5.5</v>
      </c>
      <c r="G76" s="80">
        <f t="shared" si="2"/>
        <v>27.5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/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/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5</v>
      </c>
      <c r="F79" s="79">
        <v>0.47</v>
      </c>
      <c r="G79" s="80">
        <f t="shared" si="2"/>
        <v>2.3499999999999996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/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/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/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/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/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/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5</v>
      </c>
      <c r="F86" s="79">
        <v>0.47</v>
      </c>
      <c r="G86" s="80">
        <f t="shared" si="2"/>
        <v>2.3499999999999996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/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/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/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/>
      <c r="F90" s="79"/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/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5980</v>
      </c>
      <c r="F92" s="79">
        <v>8.75</v>
      </c>
      <c r="G92" s="80">
        <f t="shared" si="2"/>
        <v>52325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/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/>
      <c r="F94" s="79"/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/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/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0</v>
      </c>
      <c r="F97" s="79"/>
      <c r="G97" s="80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/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/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/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/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2300</v>
      </c>
      <c r="F102" s="79">
        <v>7</v>
      </c>
      <c r="G102" s="80">
        <f t="shared" si="2"/>
        <v>16100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2300</v>
      </c>
      <c r="F103" s="79">
        <v>9</v>
      </c>
      <c r="G103" s="80">
        <f t="shared" ref="G103:G134" si="3">F103*E103</f>
        <v>20700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/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/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/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920</v>
      </c>
      <c r="F107" s="79">
        <v>9.57</v>
      </c>
      <c r="G107" s="80">
        <f t="shared" si="3"/>
        <v>8804.4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920</v>
      </c>
      <c r="F108" s="79">
        <v>9.57</v>
      </c>
      <c r="G108" s="80">
        <f t="shared" si="3"/>
        <v>8804.4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0</v>
      </c>
      <c r="F109" s="79"/>
      <c r="G109" s="80">
        <f t="shared" si="3"/>
        <v>0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23</v>
      </c>
      <c r="F110" s="79">
        <v>7.95</v>
      </c>
      <c r="G110" s="80">
        <f t="shared" si="3"/>
        <v>182.85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/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0</v>
      </c>
      <c r="F112" s="79"/>
      <c r="G112" s="80">
        <f t="shared" si="3"/>
        <v>0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0</v>
      </c>
      <c r="F113" s="79"/>
      <c r="G113" s="80">
        <f t="shared" si="3"/>
        <v>0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36800</v>
      </c>
      <c r="F114" s="79">
        <v>5.15</v>
      </c>
      <c r="G114" s="80">
        <f t="shared" si="3"/>
        <v>189520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5</v>
      </c>
      <c r="F115" s="79">
        <v>3.26</v>
      </c>
      <c r="G115" s="80">
        <f t="shared" si="3"/>
        <v>16.299999999999997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46</v>
      </c>
      <c r="F116" s="79">
        <v>1.1499999999999999</v>
      </c>
      <c r="G116" s="80">
        <f t="shared" si="3"/>
        <v>52.9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/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/>
      <c r="F118" s="79"/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46</v>
      </c>
      <c r="F119" s="79">
        <v>1.06</v>
      </c>
      <c r="G119" s="80">
        <f t="shared" si="3"/>
        <v>48.760000000000005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/>
      <c r="F120" s="79"/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/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/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/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/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/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/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/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/>
      <c r="F128" s="82"/>
      <c r="G128" s="80">
        <f t="shared" si="3"/>
        <v>0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/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/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/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/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/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/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5</v>
      </c>
      <c r="F135" s="82">
        <v>95.4</v>
      </c>
      <c r="G135" s="80">
        <f t="shared" ref="G135" si="4">F135*E135</f>
        <v>477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0</v>
      </c>
      <c r="F136" s="82"/>
      <c r="G136" s="80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/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/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460</v>
      </c>
      <c r="F139" s="82">
        <v>7.95</v>
      </c>
      <c r="G139" s="80">
        <f t="shared" si="5"/>
        <v>3657</v>
      </c>
      <c r="H139" s="4" t="s">
        <v>256</v>
      </c>
    </row>
    <row r="140" spans="1:10" s="40" customFormat="1" ht="17.25" customHeight="1" x14ac:dyDescent="0.25">
      <c r="A140" s="87" t="s">
        <v>234</v>
      </c>
      <c r="B140" s="87"/>
      <c r="C140" s="41"/>
      <c r="D140" s="42"/>
      <c r="E140" s="43"/>
      <c r="F140" s="44"/>
      <c r="G140" s="73">
        <f>SUM(G7:G139)</f>
        <v>899874.25999999989</v>
      </c>
    </row>
    <row r="141" spans="1:10" ht="26.25" customHeight="1" x14ac:dyDescent="0.2">
      <c r="A141" s="88" t="s">
        <v>196</v>
      </c>
      <c r="B141" s="89"/>
      <c r="C141" s="89"/>
      <c r="D141" s="89"/>
      <c r="E141" s="89"/>
      <c r="F141" s="89"/>
      <c r="G141" s="89"/>
      <c r="H141" s="89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90"/>
      <c r="D143" s="90"/>
      <c r="E143" s="90"/>
      <c r="F143" s="91"/>
      <c r="H143" s="75"/>
      <c r="J143" s="22"/>
    </row>
    <row r="144" spans="1:10" ht="15.75" customHeight="1" x14ac:dyDescent="0.2">
      <c r="B144" s="48" t="s">
        <v>27</v>
      </c>
      <c r="C144" s="92" t="s">
        <v>235</v>
      </c>
      <c r="D144" s="92"/>
      <c r="E144" s="92"/>
      <c r="F144" s="93"/>
      <c r="H144" s="75"/>
      <c r="J144" s="22"/>
    </row>
    <row r="145" spans="2:6" ht="32.25" customHeight="1" x14ac:dyDescent="0.2">
      <c r="B145" s="95"/>
      <c r="C145" s="94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95"/>
      <c r="C146" s="94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8" t="s">
        <v>233</v>
      </c>
      <c r="D165" s="99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96" t="s">
        <v>232</v>
      </c>
      <c r="D166" s="97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513528.87000000005</v>
      </c>
      <c r="F166" s="112"/>
      <c r="G166" s="77">
        <f>ROUND(F166/E166,3)</f>
        <v>0</v>
      </c>
    </row>
    <row r="167" spans="2:7" ht="26.25" customHeight="1" x14ac:dyDescent="0.25">
      <c r="B167"/>
      <c r="C167" s="106" t="s">
        <v>239</v>
      </c>
      <c r="D167" s="107"/>
      <c r="E167" s="108">
        <f>SUBTOTAL(9,G40,G53,G54,G57,G59,G61,G64,G66,G68,G69,G70,G71,G72,G73,G74,G76,G79,G84,G85,G90,G93,G96,G98,G100,G103,G109,G112,G113,G114,G124,G125,G126,G131,G132,G136,G137)</f>
        <v>386345.39</v>
      </c>
      <c r="F167" s="112"/>
      <c r="G167" s="77">
        <f t="shared" ref="G167" si="6">ROUND(F167/E167,3)</f>
        <v>0</v>
      </c>
    </row>
    <row r="168" spans="2:7" ht="15" customHeight="1" x14ac:dyDescent="0.25">
      <c r="B168"/>
      <c r="C168" s="104" t="s">
        <v>240</v>
      </c>
      <c r="D168" s="105"/>
      <c r="E168" s="108">
        <f>SUBTOTAL(9,G15,G16,G24,G26,G27,G33,G34,G77,G80,G87,G94,G101)</f>
        <v>0</v>
      </c>
      <c r="F168" s="112"/>
      <c r="G168" s="77"/>
    </row>
    <row r="169" spans="2:7" ht="15" customHeight="1" x14ac:dyDescent="0.25">
      <c r="B169"/>
      <c r="C169" s="102" t="s">
        <v>241</v>
      </c>
      <c r="D169" s="103"/>
      <c r="E169" s="108">
        <f>SUBTOTAL(9,G118)</f>
        <v>0</v>
      </c>
      <c r="F169" s="112"/>
      <c r="G169" s="77"/>
    </row>
    <row r="170" spans="2:7" ht="15" x14ac:dyDescent="0.25">
      <c r="B170"/>
      <c r="C170" s="100" t="s">
        <v>234</v>
      </c>
      <c r="D170" s="101"/>
      <c r="E170" s="109">
        <f>SUM(E166:E169)</f>
        <v>899874.26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0K54rUX6ICX1/6WGR7y45kaMzu53yDGQHeJ5j1lL9PYyz7Sr65gKBPY1J0y/VsoA5NcM6PKmO+5SzEaynppV1w==" saltValue="l9We2T5KvgF7hbE+VvXpuQ==" spinCount="100000" sheet="1" objects="1" scenarios="1"/>
  <autoFilter ref="A6:J141"/>
  <mergeCells count="27"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A2:B3"/>
    <mergeCell ref="C3:G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2022-11-22T07:06:12Z</cp:lastPrinted>
  <dcterms:created xsi:type="dcterms:W3CDTF">2012-03-14T10:26:47Z</dcterms:created>
  <dcterms:modified xsi:type="dcterms:W3CDTF">2022-11-22T07:06:37Z</dcterms:modified>
</cp:coreProperties>
</file>