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Pestovanie 2023 2026\Súťaž\Josephine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<sst xmlns="http://schemas.openxmlformats.org/spreadsheetml/2006/main" count="612" uniqueCount="267">
  <si>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</si>
  <si>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</si>
  <si>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</si>
  <si>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</si>
  <si>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</si>
  <si>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</si>
  <si>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</si>
  <si>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</si>
  <si>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</si>
  <si>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</si>
  <si>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</si>
  <si>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</si>
  <si>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</si>
  <si>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</si>
  <si>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</si>
  <si>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</si>
  <si>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</si>
  <si>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</si>
  <si>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</si>
  <si>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</si>
  <si>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</si>
  <si>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</si>
  <si>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</si>
  <si>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</si>
  <si>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</si>
  <si>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</si>
  <si>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</si>
  <si>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</si>
  <si>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</si>
  <si>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</si>
  <si>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</si>
  <si>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</si>
  <si>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</si>
  <si>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</si>
  <si>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</si>
  <si>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</si>
  <si>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</si>
  <si>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</si>
  <si>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</si>
  <si>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</si>
  <si>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</si>
  <si>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</si>
  <si>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</si>
  <si>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</si>
  <si>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</si>
  <si>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</si>
  <si>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</si>
  <si>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</si>
  <si>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</si>
  <si>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</si>
  <si>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</si>
  <si>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</si>
  <si>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</si>
  <si>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</si>
  <si>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</si>
  <si>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</si>
  <si>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</si>
  <si>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</si>
  <si>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</si>
  <si>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</si>
  <si>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</si>
  <si>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</si>
  <si>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</si>
  <si>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</si>
  <si>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</si>
  <si>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</si>
  <si>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</si>
  <si>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</si>
  <si>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</si>
  <si>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</si>
  <si>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</si>
  <si>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</si>
  <si>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</si>
  <si>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</si>
  <si>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</si>
  <si>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</si>
  <si>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</si>
  <si>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</si>
  <si>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</si>
  <si>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</si>
  <si>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</si>
  <si>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</si>
  <si>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</si>
  <si>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</si>
  <si>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</si>
  <si>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</si>
  <si>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</si>
  <si>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</si>
  <si>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</si>
  <si>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</si>
  <si>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</si>
  <si>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</si>
  <si>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</si>
  <si>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</si>
  <si>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</si>
  <si>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</si>
  <si>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</si>
  <si>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</si>
  <si>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</si>
  <si>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</si>
  <si>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</si>
  <si>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</si>
  <si>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</si>
  <si>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</si>
  <si>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</si>
  <si>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</si>
  <si>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</si>
  <si>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</si>
  <si>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</si>
  <si>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</si>
  <si>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</si>
  <si>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</si>
  <si>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</si>
  <si>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</si>
  <si>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</si>
  <si>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</si>
  <si>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</si>
  <si>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</si>
  <si>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</si>
  <si>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</si>
  <si>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</si>
  <si>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</si>
  <si>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</si>
  <si>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</si>
  <si>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</si>
  <si>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</si>
  <si>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</si>
  <si>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</si>
  <si>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</si>
  <si>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</si>
  <si>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</si>
  <si>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</si>
  <si>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</si>
  <si>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</si>
  <si>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</si>
  <si>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</si>
  <si>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</si>
  <si>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</si>
  <si>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</si>
  <si>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</si>
  <si>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</si>
  <si>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</si>
  <si>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</si>
  <si>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</si>
  <si>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</si>
  <si>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</si>
  <si>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</si>
  <si>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</si>
  <si>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</si>
  <si>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</si>
  <si>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</si>
  <si>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</si>
  <si>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</si>
  <si>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</si>
  <si>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</si>
  <si>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</si>
  <si>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</si>
  <si>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</si>
  <si>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</si>
  <si>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</si>
  <si>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</si>
  <si>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</si>
  <si>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</si>
  <si>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</si>
  <si>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</si>
  <si>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</si>
  <si>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</si>
  <si>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</si>
  <si>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</si>
  <si>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</si>
  <si>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</si>
  <si>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</si>
  <si>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</si>
  <si>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</si>
  <si>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</si>
  <si>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</si>
  <si>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</si>
  <si>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</si>
  <si>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</si>
  <si>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</si>
  <si>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</si>
  <si>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</si>
  <si>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</si>
  <si>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</si>
  <si>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</si>
  <si>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</si>
  <si>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</si>
  <si>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</si>
  <si>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</si>
  <si>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</si>
  <si>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</si>
  <si>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</si>
  <si>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</si>
  <si>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</si>
  <si>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</si>
  <si>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</si>
  <si>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</si>
  <si>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</si>
  <si>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</si>
  <si>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</si>
  <si>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</si>
  <si>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</si>
  <si>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</si>
  <si>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</si>
  <si>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</si>
  <si>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</si>
  <si>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</si>
  <si>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</si>
  <si>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</si>
  <si>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</si>
  <si>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</si>
  <si>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</si>
  <si>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</si>
  <si>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</si>
  <si>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</si>
  <si>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</si>
  <si>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</si>
  <si>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</si>
  <si>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</si>
  <si>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</si>
  <si>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</si>
  <si>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</si>
  <si>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</si>
  <si>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</si>
  <si>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</si>
  <si>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</si>
  <si>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</si>
  <si>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</si>
  <si>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</si>
  <si>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</si>
  <si>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</si>
  <si>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</si>
  <si>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</si>
  <si>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</si>
  <si>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</si>
  <si>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</si>
  <si>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</si>
  <si>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</si>
  <si>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</si>
  <si>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</si>
  <si>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</si>
  <si>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</si>
  <si>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</si>
  <si>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</si>
  <si>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</si>
  <si>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</si>
  <si>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</si>
  <si>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</si>
  <si>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</si>
  <si>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</si>
  <si>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</si>
  <si>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</si>
  <si>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</si>
  <si>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</si>
  <si>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</si>
  <si>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</si>
  <si>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</si>
  <si>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</si>
  <si>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</si>
  <si>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</si>
  <si>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</si>
  <si>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</si>
  <si>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osôb</t>
  </si>
  <si>
    <t>rozostup kolov 3 m, hĺbka jám 50 cm+, výška pletiva 200 cm</t>
  </si>
  <si>
    <t>Názov predmetu zákazky: Lesnícke služby v pestovnej činnosti na organizačnej zložke OZ Podunajsko na obdobie 2023-2026</t>
  </si>
  <si>
    <t xml:space="preserve">Požadovaná kapacita: </t>
  </si>
  <si>
    <t>VC 3 Pohajská na LS Čifáre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</si>
</sst>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3" fontId="2" fillId="0" borderId="0" xfId="1" applyNumberFormat="1" applyFont="1" applyAlignment="1" applyProtection="1">
      <alignment horizontal="right"/>
    </xf>
    <xf numFmtId="3" fontId="3" fillId="0" borderId="0" xfId="1" applyNumberFormat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center"/>
    </xf>
    <xf numFmtId="3" fontId="5" fillId="0" borderId="0" xfId="1" applyNumberFormat="1" applyFont="1" applyProtection="1"/>
    <xf numFmtId="0" fontId="4" fillId="0" borderId="0" xfId="1" applyFont="1" applyProtection="1"/>
    <xf numFmtId="0" fontId="5" fillId="0" borderId="0" xfId="1" applyFont="1" applyAlignment="1" applyProtection="1">
      <alignment horizontal="left"/>
    </xf>
    <xf numFmtId="0" fontId="7" fillId="0" borderId="0" xfId="1" applyFont="1" applyProtection="1"/>
    <xf numFmtId="0" fontId="9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5" borderId="10" xfId="1" applyFont="1" applyFill="1" applyBorder="1" applyAlignment="1" applyProtection="1">
      <alignment horizontal="center" vertical="center" wrapText="1"/>
    </xf>
    <xf numFmtId="3" fontId="6" fillId="6" borderId="1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3" fontId="17" fillId="0" borderId="5" xfId="1" applyNumberFormat="1" applyFont="1" applyBorder="1" applyAlignment="1" applyProtection="1">
      <alignment horizontal="right"/>
    </xf>
    <xf numFmtId="2" fontId="17" fillId="0" borderId="5" xfId="1" applyNumberFormat="1" applyFont="1" applyBorder="1" applyProtection="1"/>
    <xf numFmtId="4" fontId="17" fillId="6" borderId="5" xfId="1" applyNumberFormat="1" applyFont="1" applyFill="1" applyBorder="1" applyProtection="1"/>
    <xf numFmtId="0" fontId="2" fillId="0" borderId="0" xfId="1" applyProtection="1"/>
    <xf numFmtId="0" fontId="17" fillId="0" borderId="5" xfId="1" applyFont="1" applyBorder="1" applyProtection="1"/>
    <xf numFmtId="0" fontId="6" fillId="0" borderId="5" xfId="1" applyFont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0" fontId="1" fillId="8" borderId="0" xfId="0" applyFont="1" applyFill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 wrapText="1"/>
    </xf>
    <xf numFmtId="3" fontId="17" fillId="0" borderId="5" xfId="1" applyNumberFormat="1" applyFont="1" applyBorder="1" applyProtection="1"/>
    <xf numFmtId="0" fontId="10" fillId="7" borderId="5" xfId="0" applyFont="1" applyFill="1" applyBorder="1" applyAlignment="1" applyProtection="1">
      <alignment wrapText="1"/>
    </xf>
    <xf numFmtId="0" fontId="1" fillId="9" borderId="5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vertical="center" wrapText="1"/>
    </xf>
    <xf numFmtId="0" fontId="10" fillId="8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vertical="center" wrapText="1"/>
    </xf>
    <xf numFmtId="0" fontId="6" fillId="0" borderId="10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1" fillId="10" borderId="5" xfId="0" applyFont="1" applyFill="1" applyBorder="1" applyAlignment="1" applyProtection="1">
      <alignment vertical="center" wrapText="1"/>
    </xf>
    <xf numFmtId="0" fontId="6" fillId="4" borderId="14" xfId="1" applyFont="1" applyFill="1" applyBorder="1" applyAlignment="1" applyProtection="1">
      <alignment vertical="center"/>
    </xf>
    <xf numFmtId="0" fontId="6" fillId="4" borderId="5" xfId="1" applyFont="1" applyFill="1" applyBorder="1" applyAlignment="1" applyProtection="1">
      <alignment horizontal="center" vertical="center"/>
    </xf>
    <xf numFmtId="0" fontId="18" fillId="0" borderId="5" xfId="1" applyFont="1" applyBorder="1" applyProtection="1"/>
    <xf numFmtId="2" fontId="18" fillId="0" borderId="5" xfId="1" applyNumberFormat="1" applyFont="1" applyBorder="1" applyProtection="1"/>
    <xf numFmtId="0" fontId="1" fillId="4" borderId="13" xfId="0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vertical="center" wrapText="1"/>
    </xf>
    <xf numFmtId="0" fontId="1" fillId="7" borderId="5" xfId="0" applyFont="1" applyFill="1" applyBorder="1" applyAlignment="1" applyProtection="1">
      <alignment vertical="center"/>
    </xf>
    <xf numFmtId="0" fontId="6" fillId="0" borderId="5" xfId="1" applyFont="1" applyBorder="1" applyAlignment="1" applyProtection="1">
      <alignment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1" applyFont="1" applyFill="1" applyBorder="1" applyProtection="1"/>
    <xf numFmtId="2" fontId="4" fillId="0" borderId="5" xfId="1" applyNumberFormat="1" applyFont="1" applyFill="1" applyBorder="1" applyProtection="1"/>
    <xf numFmtId="4" fontId="5" fillId="0" borderId="5" xfId="1" applyNumberFormat="1" applyFont="1" applyFill="1" applyBorder="1" applyProtection="1"/>
    <xf numFmtId="0" fontId="4" fillId="0" borderId="0" xfId="1" applyFont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2" fillId="0" borderId="0" xfId="1" applyNumberFormat="1" applyProtection="1"/>
    <xf numFmtId="0" fontId="2" fillId="0" borderId="0" xfId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vertical="center" wrapText="1"/>
    </xf>
    <xf numFmtId="3" fontId="2" fillId="0" borderId="0" xfId="1" applyNumberFormat="1" applyFill="1" applyProtection="1"/>
    <xf numFmtId="0" fontId="6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3" fontId="2" fillId="0" borderId="0" xfId="1" applyNumberFormat="1" applyProtection="1"/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Border="1" applyAlignment="1" applyProtection="1">
      <alignment vertical="center" wrapText="1"/>
    </xf>
    <xf numFmtId="4" fontId="1" fillId="3" borderId="8" xfId="0" applyNumberFormat="1" applyFont="1" applyFill="1" applyBorder="1" applyAlignment="1" applyProtection="1">
      <alignment horizontal="right" vertical="center" wrapText="1"/>
    </xf>
    <xf numFmtId="4" fontId="1" fillId="3" borderId="8" xfId="0" applyNumberFormat="1" applyFont="1" applyFill="1" applyBorder="1" applyAlignment="1" applyProtection="1">
      <alignment horizontal="right" vertical="center"/>
    </xf>
    <xf numFmtId="4" fontId="1" fillId="3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0" xfId="1" applyFont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center" vertical="center"/>
    </xf>
    <xf numFmtId="0" fontId="15" fillId="7" borderId="11" xfId="1" applyFont="1" applyFill="1" applyBorder="1" applyAlignment="1" applyProtection="1">
      <alignment horizontal="left" vertical="center" wrapText="1"/>
    </xf>
    <xf numFmtId="0" fontId="15" fillId="7" borderId="12" xfId="1" applyFont="1" applyFill="1" applyBorder="1" applyAlignment="1" applyProtection="1">
      <alignment horizontal="left" vertical="center" wrapText="1"/>
    </xf>
    <xf numFmtId="4" fontId="2" fillId="0" borderId="5" xfId="1" applyNumberFormat="1" applyBorder="1" applyAlignment="1" applyProtection="1">
      <alignment vertical="center"/>
    </xf>
    <xf numFmtId="164" fontId="4" fillId="0" borderId="5" xfId="1" applyNumberFormat="1" applyFont="1" applyBorder="1" applyAlignment="1" applyProtection="1">
      <alignment vertical="center"/>
    </xf>
    <xf numFmtId="0" fontId="15" fillId="9" borderId="11" xfId="1" applyFont="1" applyFill="1" applyBorder="1" applyAlignment="1" applyProtection="1">
      <alignment horizontal="left" vertical="center" wrapText="1"/>
    </xf>
    <xf numFmtId="0" fontId="15" fillId="9" borderId="12" xfId="1" applyFont="1" applyFill="1" applyBorder="1" applyAlignment="1" applyProtection="1">
      <alignment horizontal="left" vertical="center" wrapText="1"/>
    </xf>
    <xf numFmtId="0" fontId="15" fillId="8" borderId="11" xfId="1" applyFont="1" applyFill="1" applyBorder="1" applyAlignment="1" applyProtection="1">
      <alignment horizontal="left" vertical="center" wrapText="1"/>
    </xf>
    <xf numFmtId="0" fontId="15" fillId="8" borderId="12" xfId="1" applyFont="1" applyFill="1" applyBorder="1" applyAlignment="1" applyProtection="1">
      <alignment horizontal="left" vertical="center" wrapText="1"/>
    </xf>
    <xf numFmtId="0" fontId="15" fillId="10" borderId="11" xfId="1" applyFont="1" applyFill="1" applyBorder="1" applyAlignment="1" applyProtection="1">
      <alignment horizontal="left" vertical="center" wrapText="1"/>
    </xf>
    <xf numFmtId="0" fontId="15" fillId="10" borderId="12" xfId="1" applyFont="1" applyFill="1" applyBorder="1" applyAlignment="1" applyProtection="1">
      <alignment horizontal="left" vertical="center" wrapText="1"/>
    </xf>
    <xf numFmtId="0" fontId="15" fillId="0" borderId="11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left" vertical="center" wrapText="1"/>
    </xf>
    <xf numFmtId="4" fontId="4" fillId="0" borderId="5" xfId="1" applyNumberFormat="1" applyFont="1" applyBorder="1" applyAlignment="1" applyProtection="1">
      <alignment vertical="center"/>
    </xf>
    <xf numFmtId="0" fontId="4" fillId="0" borderId="5" xfId="1" applyFont="1" applyBorder="1" applyAlignment="1" applyProtection="1">
      <alignment vertical="center"/>
    </xf>
    <xf numFmtId="0" fontId="2" fillId="0" borderId="0" xfId="1" applyAlignment="1" applyProtection="1">
      <alignment horizont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B139" zoomScaleNormal="80" zoomScaleSheetLayoutView="100" workbookViewId="0">
      <selection activeCell="B145" sqref="B145:B146"/>
    </sheetView>
  </sheetViews>
  <sheetFormatPr defaultRowHeight="12.75" x14ac:dyDescent="0.2"/>
  <cols>
    <col min="1" max="1" width="4.85546875" style="28" customWidth="1"/>
    <col min="2" max="2" width="69.7109375" style="28" customWidth="1"/>
    <col min="3" max="3" width="48.7109375" style="28" customWidth="1"/>
    <col min="4" max="4" width="13.42578125" style="108" customWidth="1"/>
    <col min="5" max="5" width="14.5703125" style="28" customWidth="1"/>
    <col min="6" max="6" width="15.7109375" style="28" customWidth="1"/>
    <col min="7" max="7" width="18.7109375" style="28" customWidth="1"/>
    <col min="8" max="8" width="18.42578125" style="78" customWidth="1"/>
    <col min="9" max="9" width="17" style="28" customWidth="1"/>
    <col min="10" max="254" width="9.140625" style="28"/>
    <col min="255" max="255" width="10.42578125" style="28" customWidth="1"/>
    <col min="256" max="256" width="57.7109375" style="28" customWidth="1"/>
    <col min="257" max="257" width="46.140625" style="28" customWidth="1"/>
    <col min="258" max="258" width="14" style="28" customWidth="1"/>
    <col min="259" max="259" width="9.140625" style="28"/>
    <col min="260" max="260" width="8.85546875" style="28" customWidth="1"/>
    <col min="261" max="261" width="11.140625" style="28" customWidth="1"/>
    <col min="262" max="262" width="10.7109375" style="28" customWidth="1"/>
    <col min="263" max="510" width="9.140625" style="28"/>
    <col min="511" max="511" width="10.42578125" style="28" customWidth="1"/>
    <col min="512" max="512" width="57.7109375" style="28" customWidth="1"/>
    <col min="513" max="513" width="46.140625" style="28" customWidth="1"/>
    <col min="514" max="514" width="14" style="28" customWidth="1"/>
    <col min="515" max="515" width="9.140625" style="28"/>
    <col min="516" max="516" width="8.85546875" style="28" customWidth="1"/>
    <col min="517" max="517" width="11.140625" style="28" customWidth="1"/>
    <col min="518" max="518" width="10.7109375" style="28" customWidth="1"/>
    <col min="519" max="766" width="9.140625" style="28"/>
    <col min="767" max="767" width="10.42578125" style="28" customWidth="1"/>
    <col min="768" max="768" width="57.7109375" style="28" customWidth="1"/>
    <col min="769" max="769" width="46.140625" style="28" customWidth="1"/>
    <col min="770" max="770" width="14" style="28" customWidth="1"/>
    <col min="771" max="771" width="9.140625" style="28"/>
    <col min="772" max="772" width="8.85546875" style="28" customWidth="1"/>
    <col min="773" max="773" width="11.140625" style="28" customWidth="1"/>
    <col min="774" max="774" width="10.7109375" style="28" customWidth="1"/>
    <col min="775" max="1022" width="9.140625" style="28"/>
    <col min="1023" max="1023" width="10.42578125" style="28" customWidth="1"/>
    <col min="1024" max="1024" width="57.7109375" style="28" customWidth="1"/>
    <col min="1025" max="1025" width="46.140625" style="28" customWidth="1"/>
    <col min="1026" max="1026" width="14" style="28" customWidth="1"/>
    <col min="1027" max="1027" width="9.140625" style="28"/>
    <col min="1028" max="1028" width="8.85546875" style="28" customWidth="1"/>
    <col min="1029" max="1029" width="11.140625" style="28" customWidth="1"/>
    <col min="1030" max="1030" width="10.7109375" style="28" customWidth="1"/>
    <col min="1031" max="1278" width="9.140625" style="28"/>
    <col min="1279" max="1279" width="10.42578125" style="28" customWidth="1"/>
    <col min="1280" max="1280" width="57.7109375" style="28" customWidth="1"/>
    <col min="1281" max="1281" width="46.140625" style="28" customWidth="1"/>
    <col min="1282" max="1282" width="14" style="28" customWidth="1"/>
    <col min="1283" max="1283" width="9.140625" style="28"/>
    <col min="1284" max="1284" width="8.85546875" style="28" customWidth="1"/>
    <col min="1285" max="1285" width="11.140625" style="28" customWidth="1"/>
    <col min="1286" max="1286" width="10.7109375" style="28" customWidth="1"/>
    <col min="1287" max="1534" width="9.140625" style="28"/>
    <col min="1535" max="1535" width="10.42578125" style="28" customWidth="1"/>
    <col min="1536" max="1536" width="57.7109375" style="28" customWidth="1"/>
    <col min="1537" max="1537" width="46.140625" style="28" customWidth="1"/>
    <col min="1538" max="1538" width="14" style="28" customWidth="1"/>
    <col min="1539" max="1539" width="9.140625" style="28"/>
    <col min="1540" max="1540" width="8.85546875" style="28" customWidth="1"/>
    <col min="1541" max="1541" width="11.140625" style="28" customWidth="1"/>
    <col min="1542" max="1542" width="10.7109375" style="28" customWidth="1"/>
    <col min="1543" max="1790" width="9.140625" style="28"/>
    <col min="1791" max="1791" width="10.42578125" style="28" customWidth="1"/>
    <col min="1792" max="1792" width="57.7109375" style="28" customWidth="1"/>
    <col min="1793" max="1793" width="46.140625" style="28" customWidth="1"/>
    <col min="1794" max="1794" width="14" style="28" customWidth="1"/>
    <col min="1795" max="1795" width="9.140625" style="28"/>
    <col min="1796" max="1796" width="8.85546875" style="28" customWidth="1"/>
    <col min="1797" max="1797" width="11.140625" style="28" customWidth="1"/>
    <col min="1798" max="1798" width="10.7109375" style="28" customWidth="1"/>
    <col min="1799" max="2046" width="9.140625" style="28"/>
    <col min="2047" max="2047" width="10.42578125" style="28" customWidth="1"/>
    <col min="2048" max="2048" width="57.7109375" style="28" customWidth="1"/>
    <col min="2049" max="2049" width="46.140625" style="28" customWidth="1"/>
    <col min="2050" max="2050" width="14" style="28" customWidth="1"/>
    <col min="2051" max="2051" width="9.140625" style="28"/>
    <col min="2052" max="2052" width="8.85546875" style="28" customWidth="1"/>
    <col min="2053" max="2053" width="11.140625" style="28" customWidth="1"/>
    <col min="2054" max="2054" width="10.7109375" style="28" customWidth="1"/>
    <col min="2055" max="2302" width="9.140625" style="28"/>
    <col min="2303" max="2303" width="10.42578125" style="28" customWidth="1"/>
    <col min="2304" max="2304" width="57.7109375" style="28" customWidth="1"/>
    <col min="2305" max="2305" width="46.140625" style="28" customWidth="1"/>
    <col min="2306" max="2306" width="14" style="28" customWidth="1"/>
    <col min="2307" max="2307" width="9.140625" style="28"/>
    <col min="2308" max="2308" width="8.85546875" style="28" customWidth="1"/>
    <col min="2309" max="2309" width="11.140625" style="28" customWidth="1"/>
    <col min="2310" max="2310" width="10.7109375" style="28" customWidth="1"/>
    <col min="2311" max="2558" width="9.140625" style="28"/>
    <col min="2559" max="2559" width="10.42578125" style="28" customWidth="1"/>
    <col min="2560" max="2560" width="57.7109375" style="28" customWidth="1"/>
    <col min="2561" max="2561" width="46.140625" style="28" customWidth="1"/>
    <col min="2562" max="2562" width="14" style="28" customWidth="1"/>
    <col min="2563" max="2563" width="9.140625" style="28"/>
    <col min="2564" max="2564" width="8.85546875" style="28" customWidth="1"/>
    <col min="2565" max="2565" width="11.140625" style="28" customWidth="1"/>
    <col min="2566" max="2566" width="10.7109375" style="28" customWidth="1"/>
    <col min="2567" max="2814" width="9.140625" style="28"/>
    <col min="2815" max="2815" width="10.42578125" style="28" customWidth="1"/>
    <col min="2816" max="2816" width="57.7109375" style="28" customWidth="1"/>
    <col min="2817" max="2817" width="46.140625" style="28" customWidth="1"/>
    <col min="2818" max="2818" width="14" style="28" customWidth="1"/>
    <col min="2819" max="2819" width="9.140625" style="28"/>
    <col min="2820" max="2820" width="8.85546875" style="28" customWidth="1"/>
    <col min="2821" max="2821" width="11.140625" style="28" customWidth="1"/>
    <col min="2822" max="2822" width="10.7109375" style="28" customWidth="1"/>
    <col min="2823" max="3070" width="9.140625" style="28"/>
    <col min="3071" max="3071" width="10.42578125" style="28" customWidth="1"/>
    <col min="3072" max="3072" width="57.7109375" style="28" customWidth="1"/>
    <col min="3073" max="3073" width="46.140625" style="28" customWidth="1"/>
    <col min="3074" max="3074" width="14" style="28" customWidth="1"/>
    <col min="3075" max="3075" width="9.140625" style="28"/>
    <col min="3076" max="3076" width="8.85546875" style="28" customWidth="1"/>
    <col min="3077" max="3077" width="11.140625" style="28" customWidth="1"/>
    <col min="3078" max="3078" width="10.7109375" style="28" customWidth="1"/>
    <col min="3079" max="3326" width="9.140625" style="28"/>
    <col min="3327" max="3327" width="10.42578125" style="28" customWidth="1"/>
    <col min="3328" max="3328" width="57.7109375" style="28" customWidth="1"/>
    <col min="3329" max="3329" width="46.140625" style="28" customWidth="1"/>
    <col min="3330" max="3330" width="14" style="28" customWidth="1"/>
    <col min="3331" max="3331" width="9.140625" style="28"/>
    <col min="3332" max="3332" width="8.85546875" style="28" customWidth="1"/>
    <col min="3333" max="3333" width="11.140625" style="28" customWidth="1"/>
    <col min="3334" max="3334" width="10.7109375" style="28" customWidth="1"/>
    <col min="3335" max="3582" width="9.140625" style="28"/>
    <col min="3583" max="3583" width="10.42578125" style="28" customWidth="1"/>
    <col min="3584" max="3584" width="57.7109375" style="28" customWidth="1"/>
    <col min="3585" max="3585" width="46.140625" style="28" customWidth="1"/>
    <col min="3586" max="3586" width="14" style="28" customWidth="1"/>
    <col min="3587" max="3587" width="9.140625" style="28"/>
    <col min="3588" max="3588" width="8.85546875" style="28" customWidth="1"/>
    <col min="3589" max="3589" width="11.140625" style="28" customWidth="1"/>
    <col min="3590" max="3590" width="10.7109375" style="28" customWidth="1"/>
    <col min="3591" max="3838" width="9.140625" style="28"/>
    <col min="3839" max="3839" width="10.42578125" style="28" customWidth="1"/>
    <col min="3840" max="3840" width="57.7109375" style="28" customWidth="1"/>
    <col min="3841" max="3841" width="46.140625" style="28" customWidth="1"/>
    <col min="3842" max="3842" width="14" style="28" customWidth="1"/>
    <col min="3843" max="3843" width="9.140625" style="28"/>
    <col min="3844" max="3844" width="8.85546875" style="28" customWidth="1"/>
    <col min="3845" max="3845" width="11.140625" style="28" customWidth="1"/>
    <col min="3846" max="3846" width="10.7109375" style="28" customWidth="1"/>
    <col min="3847" max="4094" width="9.140625" style="28"/>
    <col min="4095" max="4095" width="10.42578125" style="28" customWidth="1"/>
    <col min="4096" max="4096" width="57.7109375" style="28" customWidth="1"/>
    <col min="4097" max="4097" width="46.140625" style="28" customWidth="1"/>
    <col min="4098" max="4098" width="14" style="28" customWidth="1"/>
    <col min="4099" max="4099" width="9.140625" style="28"/>
    <col min="4100" max="4100" width="8.85546875" style="28" customWidth="1"/>
    <col min="4101" max="4101" width="11.140625" style="28" customWidth="1"/>
    <col min="4102" max="4102" width="10.7109375" style="28" customWidth="1"/>
    <col min="4103" max="4350" width="9.140625" style="28"/>
    <col min="4351" max="4351" width="10.42578125" style="28" customWidth="1"/>
    <col min="4352" max="4352" width="57.7109375" style="28" customWidth="1"/>
    <col min="4353" max="4353" width="46.140625" style="28" customWidth="1"/>
    <col min="4354" max="4354" width="14" style="28" customWidth="1"/>
    <col min="4355" max="4355" width="9.140625" style="28"/>
    <col min="4356" max="4356" width="8.85546875" style="28" customWidth="1"/>
    <col min="4357" max="4357" width="11.140625" style="28" customWidth="1"/>
    <col min="4358" max="4358" width="10.7109375" style="28" customWidth="1"/>
    <col min="4359" max="4606" width="9.140625" style="28"/>
    <col min="4607" max="4607" width="10.42578125" style="28" customWidth="1"/>
    <col min="4608" max="4608" width="57.7109375" style="28" customWidth="1"/>
    <col min="4609" max="4609" width="46.140625" style="28" customWidth="1"/>
    <col min="4610" max="4610" width="14" style="28" customWidth="1"/>
    <col min="4611" max="4611" width="9.140625" style="28"/>
    <col min="4612" max="4612" width="8.85546875" style="28" customWidth="1"/>
    <col min="4613" max="4613" width="11.140625" style="28" customWidth="1"/>
    <col min="4614" max="4614" width="10.7109375" style="28" customWidth="1"/>
    <col min="4615" max="4862" width="9.140625" style="28"/>
    <col min="4863" max="4863" width="10.42578125" style="28" customWidth="1"/>
    <col min="4864" max="4864" width="57.7109375" style="28" customWidth="1"/>
    <col min="4865" max="4865" width="46.140625" style="28" customWidth="1"/>
    <col min="4866" max="4866" width="14" style="28" customWidth="1"/>
    <col min="4867" max="4867" width="9.140625" style="28"/>
    <col min="4868" max="4868" width="8.85546875" style="28" customWidth="1"/>
    <col min="4869" max="4869" width="11.140625" style="28" customWidth="1"/>
    <col min="4870" max="4870" width="10.7109375" style="28" customWidth="1"/>
    <col min="4871" max="5118" width="9.140625" style="28"/>
    <col min="5119" max="5119" width="10.42578125" style="28" customWidth="1"/>
    <col min="5120" max="5120" width="57.7109375" style="28" customWidth="1"/>
    <col min="5121" max="5121" width="46.140625" style="28" customWidth="1"/>
    <col min="5122" max="5122" width="14" style="28" customWidth="1"/>
    <col min="5123" max="5123" width="9.140625" style="28"/>
    <col min="5124" max="5124" width="8.85546875" style="28" customWidth="1"/>
    <col min="5125" max="5125" width="11.140625" style="28" customWidth="1"/>
    <col min="5126" max="5126" width="10.7109375" style="28" customWidth="1"/>
    <col min="5127" max="5374" width="9.140625" style="28"/>
    <col min="5375" max="5375" width="10.42578125" style="28" customWidth="1"/>
    <col min="5376" max="5376" width="57.7109375" style="28" customWidth="1"/>
    <col min="5377" max="5377" width="46.140625" style="28" customWidth="1"/>
    <col min="5378" max="5378" width="14" style="28" customWidth="1"/>
    <col min="5379" max="5379" width="9.140625" style="28"/>
    <col min="5380" max="5380" width="8.85546875" style="28" customWidth="1"/>
    <col min="5381" max="5381" width="11.140625" style="28" customWidth="1"/>
    <col min="5382" max="5382" width="10.7109375" style="28" customWidth="1"/>
    <col min="5383" max="5630" width="9.140625" style="28"/>
    <col min="5631" max="5631" width="10.42578125" style="28" customWidth="1"/>
    <col min="5632" max="5632" width="57.7109375" style="28" customWidth="1"/>
    <col min="5633" max="5633" width="46.140625" style="28" customWidth="1"/>
    <col min="5634" max="5634" width="14" style="28" customWidth="1"/>
    <col min="5635" max="5635" width="9.140625" style="28"/>
    <col min="5636" max="5636" width="8.85546875" style="28" customWidth="1"/>
    <col min="5637" max="5637" width="11.140625" style="28" customWidth="1"/>
    <col min="5638" max="5638" width="10.7109375" style="28" customWidth="1"/>
    <col min="5639" max="5886" width="9.140625" style="28"/>
    <col min="5887" max="5887" width="10.42578125" style="28" customWidth="1"/>
    <col min="5888" max="5888" width="57.7109375" style="28" customWidth="1"/>
    <col min="5889" max="5889" width="46.140625" style="28" customWidth="1"/>
    <col min="5890" max="5890" width="14" style="28" customWidth="1"/>
    <col min="5891" max="5891" width="9.140625" style="28"/>
    <col min="5892" max="5892" width="8.85546875" style="28" customWidth="1"/>
    <col min="5893" max="5893" width="11.140625" style="28" customWidth="1"/>
    <col min="5894" max="5894" width="10.7109375" style="28" customWidth="1"/>
    <col min="5895" max="6142" width="9.140625" style="28"/>
    <col min="6143" max="6143" width="10.42578125" style="28" customWidth="1"/>
    <col min="6144" max="6144" width="57.7109375" style="28" customWidth="1"/>
    <col min="6145" max="6145" width="46.140625" style="28" customWidth="1"/>
    <col min="6146" max="6146" width="14" style="28" customWidth="1"/>
    <col min="6147" max="6147" width="9.140625" style="28"/>
    <col min="6148" max="6148" width="8.85546875" style="28" customWidth="1"/>
    <col min="6149" max="6149" width="11.140625" style="28" customWidth="1"/>
    <col min="6150" max="6150" width="10.7109375" style="28" customWidth="1"/>
    <col min="6151" max="6398" width="9.140625" style="28"/>
    <col min="6399" max="6399" width="10.42578125" style="28" customWidth="1"/>
    <col min="6400" max="6400" width="57.7109375" style="28" customWidth="1"/>
    <col min="6401" max="6401" width="46.140625" style="28" customWidth="1"/>
    <col min="6402" max="6402" width="14" style="28" customWidth="1"/>
    <col min="6403" max="6403" width="9.140625" style="28"/>
    <col min="6404" max="6404" width="8.85546875" style="28" customWidth="1"/>
    <col min="6405" max="6405" width="11.140625" style="28" customWidth="1"/>
    <col min="6406" max="6406" width="10.7109375" style="28" customWidth="1"/>
    <col min="6407" max="6654" width="9.140625" style="28"/>
    <col min="6655" max="6655" width="10.42578125" style="28" customWidth="1"/>
    <col min="6656" max="6656" width="57.7109375" style="28" customWidth="1"/>
    <col min="6657" max="6657" width="46.140625" style="28" customWidth="1"/>
    <col min="6658" max="6658" width="14" style="28" customWidth="1"/>
    <col min="6659" max="6659" width="9.140625" style="28"/>
    <col min="6660" max="6660" width="8.85546875" style="28" customWidth="1"/>
    <col min="6661" max="6661" width="11.140625" style="28" customWidth="1"/>
    <col min="6662" max="6662" width="10.7109375" style="28" customWidth="1"/>
    <col min="6663" max="6910" width="9.140625" style="28"/>
    <col min="6911" max="6911" width="10.42578125" style="28" customWidth="1"/>
    <col min="6912" max="6912" width="57.7109375" style="28" customWidth="1"/>
    <col min="6913" max="6913" width="46.140625" style="28" customWidth="1"/>
    <col min="6914" max="6914" width="14" style="28" customWidth="1"/>
    <col min="6915" max="6915" width="9.140625" style="28"/>
    <col min="6916" max="6916" width="8.85546875" style="28" customWidth="1"/>
    <col min="6917" max="6917" width="11.140625" style="28" customWidth="1"/>
    <col min="6918" max="6918" width="10.7109375" style="28" customWidth="1"/>
    <col min="6919" max="7166" width="9.140625" style="28"/>
    <col min="7167" max="7167" width="10.42578125" style="28" customWidth="1"/>
    <col min="7168" max="7168" width="57.7109375" style="28" customWidth="1"/>
    <col min="7169" max="7169" width="46.140625" style="28" customWidth="1"/>
    <col min="7170" max="7170" width="14" style="28" customWidth="1"/>
    <col min="7171" max="7171" width="9.140625" style="28"/>
    <col min="7172" max="7172" width="8.85546875" style="28" customWidth="1"/>
    <col min="7173" max="7173" width="11.140625" style="28" customWidth="1"/>
    <col min="7174" max="7174" width="10.7109375" style="28" customWidth="1"/>
    <col min="7175" max="7422" width="9.140625" style="28"/>
    <col min="7423" max="7423" width="10.42578125" style="28" customWidth="1"/>
    <col min="7424" max="7424" width="57.7109375" style="28" customWidth="1"/>
    <col min="7425" max="7425" width="46.140625" style="28" customWidth="1"/>
    <col min="7426" max="7426" width="14" style="28" customWidth="1"/>
    <col min="7427" max="7427" width="9.140625" style="28"/>
    <col min="7428" max="7428" width="8.85546875" style="28" customWidth="1"/>
    <col min="7429" max="7429" width="11.140625" style="28" customWidth="1"/>
    <col min="7430" max="7430" width="10.7109375" style="28" customWidth="1"/>
    <col min="7431" max="7678" width="9.140625" style="28"/>
    <col min="7679" max="7679" width="10.42578125" style="28" customWidth="1"/>
    <col min="7680" max="7680" width="57.7109375" style="28" customWidth="1"/>
    <col min="7681" max="7681" width="46.140625" style="28" customWidth="1"/>
    <col min="7682" max="7682" width="14" style="28" customWidth="1"/>
    <col min="7683" max="7683" width="9.140625" style="28"/>
    <col min="7684" max="7684" width="8.85546875" style="28" customWidth="1"/>
    <col min="7685" max="7685" width="11.140625" style="28" customWidth="1"/>
    <col min="7686" max="7686" width="10.7109375" style="28" customWidth="1"/>
    <col min="7687" max="7934" width="9.140625" style="28"/>
    <col min="7935" max="7935" width="10.42578125" style="28" customWidth="1"/>
    <col min="7936" max="7936" width="57.7109375" style="28" customWidth="1"/>
    <col min="7937" max="7937" width="46.140625" style="28" customWidth="1"/>
    <col min="7938" max="7938" width="14" style="28" customWidth="1"/>
    <col min="7939" max="7939" width="9.140625" style="28"/>
    <col min="7940" max="7940" width="8.85546875" style="28" customWidth="1"/>
    <col min="7941" max="7941" width="11.140625" style="28" customWidth="1"/>
    <col min="7942" max="7942" width="10.7109375" style="28" customWidth="1"/>
    <col min="7943" max="8190" width="9.140625" style="28"/>
    <col min="8191" max="8191" width="10.42578125" style="28" customWidth="1"/>
    <col min="8192" max="8192" width="57.7109375" style="28" customWidth="1"/>
    <col min="8193" max="8193" width="46.140625" style="28" customWidth="1"/>
    <col min="8194" max="8194" width="14" style="28" customWidth="1"/>
    <col min="8195" max="8195" width="9.140625" style="28"/>
    <col min="8196" max="8196" width="8.85546875" style="28" customWidth="1"/>
    <col min="8197" max="8197" width="11.140625" style="28" customWidth="1"/>
    <col min="8198" max="8198" width="10.7109375" style="28" customWidth="1"/>
    <col min="8199" max="8446" width="9.140625" style="28"/>
    <col min="8447" max="8447" width="10.42578125" style="28" customWidth="1"/>
    <col min="8448" max="8448" width="57.7109375" style="28" customWidth="1"/>
    <col min="8449" max="8449" width="46.140625" style="28" customWidth="1"/>
    <col min="8450" max="8450" width="14" style="28" customWidth="1"/>
    <col min="8451" max="8451" width="9.140625" style="28"/>
    <col min="8452" max="8452" width="8.85546875" style="28" customWidth="1"/>
    <col min="8453" max="8453" width="11.140625" style="28" customWidth="1"/>
    <col min="8454" max="8454" width="10.7109375" style="28" customWidth="1"/>
    <col min="8455" max="8702" width="9.140625" style="28"/>
    <col min="8703" max="8703" width="10.42578125" style="28" customWidth="1"/>
    <col min="8704" max="8704" width="57.7109375" style="28" customWidth="1"/>
    <col min="8705" max="8705" width="46.140625" style="28" customWidth="1"/>
    <col min="8706" max="8706" width="14" style="28" customWidth="1"/>
    <col min="8707" max="8707" width="9.140625" style="28"/>
    <col min="8708" max="8708" width="8.85546875" style="28" customWidth="1"/>
    <col min="8709" max="8709" width="11.140625" style="28" customWidth="1"/>
    <col min="8710" max="8710" width="10.7109375" style="28" customWidth="1"/>
    <col min="8711" max="8958" width="9.140625" style="28"/>
    <col min="8959" max="8959" width="10.42578125" style="28" customWidth="1"/>
    <col min="8960" max="8960" width="57.7109375" style="28" customWidth="1"/>
    <col min="8961" max="8961" width="46.140625" style="28" customWidth="1"/>
    <col min="8962" max="8962" width="14" style="28" customWidth="1"/>
    <col min="8963" max="8963" width="9.140625" style="28"/>
    <col min="8964" max="8964" width="8.85546875" style="28" customWidth="1"/>
    <col min="8965" max="8965" width="11.140625" style="28" customWidth="1"/>
    <col min="8966" max="8966" width="10.7109375" style="28" customWidth="1"/>
    <col min="8967" max="9214" width="9.140625" style="28"/>
    <col min="9215" max="9215" width="10.42578125" style="28" customWidth="1"/>
    <col min="9216" max="9216" width="57.7109375" style="28" customWidth="1"/>
    <col min="9217" max="9217" width="46.140625" style="28" customWidth="1"/>
    <col min="9218" max="9218" width="14" style="28" customWidth="1"/>
    <col min="9219" max="9219" width="9.140625" style="28"/>
    <col min="9220" max="9220" width="8.85546875" style="28" customWidth="1"/>
    <col min="9221" max="9221" width="11.140625" style="28" customWidth="1"/>
    <col min="9222" max="9222" width="10.7109375" style="28" customWidth="1"/>
    <col min="9223" max="9470" width="9.140625" style="28"/>
    <col min="9471" max="9471" width="10.42578125" style="28" customWidth="1"/>
    <col min="9472" max="9472" width="57.7109375" style="28" customWidth="1"/>
    <col min="9473" max="9473" width="46.140625" style="28" customWidth="1"/>
    <col min="9474" max="9474" width="14" style="28" customWidth="1"/>
    <col min="9475" max="9475" width="9.140625" style="28"/>
    <col min="9476" max="9476" width="8.85546875" style="28" customWidth="1"/>
    <col min="9477" max="9477" width="11.140625" style="28" customWidth="1"/>
    <col min="9478" max="9478" width="10.7109375" style="28" customWidth="1"/>
    <col min="9479" max="9726" width="9.140625" style="28"/>
    <col min="9727" max="9727" width="10.42578125" style="28" customWidth="1"/>
    <col min="9728" max="9728" width="57.7109375" style="28" customWidth="1"/>
    <col min="9729" max="9729" width="46.140625" style="28" customWidth="1"/>
    <col min="9730" max="9730" width="14" style="28" customWidth="1"/>
    <col min="9731" max="9731" width="9.140625" style="28"/>
    <col min="9732" max="9732" width="8.85546875" style="28" customWidth="1"/>
    <col min="9733" max="9733" width="11.140625" style="28" customWidth="1"/>
    <col min="9734" max="9734" width="10.7109375" style="28" customWidth="1"/>
    <col min="9735" max="9982" width="9.140625" style="28"/>
    <col min="9983" max="9983" width="10.42578125" style="28" customWidth="1"/>
    <col min="9984" max="9984" width="57.7109375" style="28" customWidth="1"/>
    <col min="9985" max="9985" width="46.140625" style="28" customWidth="1"/>
    <col min="9986" max="9986" width="14" style="28" customWidth="1"/>
    <col min="9987" max="9987" width="9.140625" style="28"/>
    <col min="9988" max="9988" width="8.85546875" style="28" customWidth="1"/>
    <col min="9989" max="9989" width="11.140625" style="28" customWidth="1"/>
    <col min="9990" max="9990" width="10.7109375" style="28" customWidth="1"/>
    <col min="9991" max="10238" width="9.140625" style="28"/>
    <col min="10239" max="10239" width="10.42578125" style="28" customWidth="1"/>
    <col min="10240" max="10240" width="57.7109375" style="28" customWidth="1"/>
    <col min="10241" max="10241" width="46.140625" style="28" customWidth="1"/>
    <col min="10242" max="10242" width="14" style="28" customWidth="1"/>
    <col min="10243" max="10243" width="9.140625" style="28"/>
    <col min="10244" max="10244" width="8.85546875" style="28" customWidth="1"/>
    <col min="10245" max="10245" width="11.140625" style="28" customWidth="1"/>
    <col min="10246" max="10246" width="10.7109375" style="28" customWidth="1"/>
    <col min="10247" max="10494" width="9.140625" style="28"/>
    <col min="10495" max="10495" width="10.42578125" style="28" customWidth="1"/>
    <col min="10496" max="10496" width="57.7109375" style="28" customWidth="1"/>
    <col min="10497" max="10497" width="46.140625" style="28" customWidth="1"/>
    <col min="10498" max="10498" width="14" style="28" customWidth="1"/>
    <col min="10499" max="10499" width="9.140625" style="28"/>
    <col min="10500" max="10500" width="8.85546875" style="28" customWidth="1"/>
    <col min="10501" max="10501" width="11.140625" style="28" customWidth="1"/>
    <col min="10502" max="10502" width="10.7109375" style="28" customWidth="1"/>
    <col min="10503" max="10750" width="9.140625" style="28"/>
    <col min="10751" max="10751" width="10.42578125" style="28" customWidth="1"/>
    <col min="10752" max="10752" width="57.7109375" style="28" customWidth="1"/>
    <col min="10753" max="10753" width="46.140625" style="28" customWidth="1"/>
    <col min="10754" max="10754" width="14" style="28" customWidth="1"/>
    <col min="10755" max="10755" width="9.140625" style="28"/>
    <col min="10756" max="10756" width="8.85546875" style="28" customWidth="1"/>
    <col min="10757" max="10757" width="11.140625" style="28" customWidth="1"/>
    <col min="10758" max="10758" width="10.7109375" style="28" customWidth="1"/>
    <col min="10759" max="11006" width="9.140625" style="28"/>
    <col min="11007" max="11007" width="10.42578125" style="28" customWidth="1"/>
    <col min="11008" max="11008" width="57.7109375" style="28" customWidth="1"/>
    <col min="11009" max="11009" width="46.140625" style="28" customWidth="1"/>
    <col min="11010" max="11010" width="14" style="28" customWidth="1"/>
    <col min="11011" max="11011" width="9.140625" style="28"/>
    <col min="11012" max="11012" width="8.85546875" style="28" customWidth="1"/>
    <col min="11013" max="11013" width="11.140625" style="28" customWidth="1"/>
    <col min="11014" max="11014" width="10.7109375" style="28" customWidth="1"/>
    <col min="11015" max="11262" width="9.140625" style="28"/>
    <col min="11263" max="11263" width="10.42578125" style="28" customWidth="1"/>
    <col min="11264" max="11264" width="57.7109375" style="28" customWidth="1"/>
    <col min="11265" max="11265" width="46.140625" style="28" customWidth="1"/>
    <col min="11266" max="11266" width="14" style="28" customWidth="1"/>
    <col min="11267" max="11267" width="9.140625" style="28"/>
    <col min="11268" max="11268" width="8.85546875" style="28" customWidth="1"/>
    <col min="11269" max="11269" width="11.140625" style="28" customWidth="1"/>
    <col min="11270" max="11270" width="10.7109375" style="28" customWidth="1"/>
    <col min="11271" max="11518" width="9.140625" style="28"/>
    <col min="11519" max="11519" width="10.42578125" style="28" customWidth="1"/>
    <col min="11520" max="11520" width="57.7109375" style="28" customWidth="1"/>
    <col min="11521" max="11521" width="46.140625" style="28" customWidth="1"/>
    <col min="11522" max="11522" width="14" style="28" customWidth="1"/>
    <col min="11523" max="11523" width="9.140625" style="28"/>
    <col min="11524" max="11524" width="8.85546875" style="28" customWidth="1"/>
    <col min="11525" max="11525" width="11.140625" style="28" customWidth="1"/>
    <col min="11526" max="11526" width="10.7109375" style="28" customWidth="1"/>
    <col min="11527" max="11774" width="9.140625" style="28"/>
    <col min="11775" max="11775" width="10.42578125" style="28" customWidth="1"/>
    <col min="11776" max="11776" width="57.7109375" style="28" customWidth="1"/>
    <col min="11777" max="11777" width="46.140625" style="28" customWidth="1"/>
    <col min="11778" max="11778" width="14" style="28" customWidth="1"/>
    <col min="11779" max="11779" width="9.140625" style="28"/>
    <col min="11780" max="11780" width="8.85546875" style="28" customWidth="1"/>
    <col min="11781" max="11781" width="11.140625" style="28" customWidth="1"/>
    <col min="11782" max="11782" width="10.7109375" style="28" customWidth="1"/>
    <col min="11783" max="12030" width="9.140625" style="28"/>
    <col min="12031" max="12031" width="10.42578125" style="28" customWidth="1"/>
    <col min="12032" max="12032" width="57.7109375" style="28" customWidth="1"/>
    <col min="12033" max="12033" width="46.140625" style="28" customWidth="1"/>
    <col min="12034" max="12034" width="14" style="28" customWidth="1"/>
    <col min="12035" max="12035" width="9.140625" style="28"/>
    <col min="12036" max="12036" width="8.85546875" style="28" customWidth="1"/>
    <col min="12037" max="12037" width="11.140625" style="28" customWidth="1"/>
    <col min="12038" max="12038" width="10.7109375" style="28" customWidth="1"/>
    <col min="12039" max="12286" width="9.140625" style="28"/>
    <col min="12287" max="12287" width="10.42578125" style="28" customWidth="1"/>
    <col min="12288" max="12288" width="57.7109375" style="28" customWidth="1"/>
    <col min="12289" max="12289" width="46.140625" style="28" customWidth="1"/>
    <col min="12290" max="12290" width="14" style="28" customWidth="1"/>
    <col min="12291" max="12291" width="9.140625" style="28"/>
    <col min="12292" max="12292" width="8.85546875" style="28" customWidth="1"/>
    <col min="12293" max="12293" width="11.140625" style="28" customWidth="1"/>
    <col min="12294" max="12294" width="10.7109375" style="28" customWidth="1"/>
    <col min="12295" max="12542" width="9.140625" style="28"/>
    <col min="12543" max="12543" width="10.42578125" style="28" customWidth="1"/>
    <col min="12544" max="12544" width="57.7109375" style="28" customWidth="1"/>
    <col min="12545" max="12545" width="46.140625" style="28" customWidth="1"/>
    <col min="12546" max="12546" width="14" style="28" customWidth="1"/>
    <col min="12547" max="12547" width="9.140625" style="28"/>
    <col min="12548" max="12548" width="8.85546875" style="28" customWidth="1"/>
    <col min="12549" max="12549" width="11.140625" style="28" customWidth="1"/>
    <col min="12550" max="12550" width="10.7109375" style="28" customWidth="1"/>
    <col min="12551" max="12798" width="9.140625" style="28"/>
    <col min="12799" max="12799" width="10.42578125" style="28" customWidth="1"/>
    <col min="12800" max="12800" width="57.7109375" style="28" customWidth="1"/>
    <col min="12801" max="12801" width="46.140625" style="28" customWidth="1"/>
    <col min="12802" max="12802" width="14" style="28" customWidth="1"/>
    <col min="12803" max="12803" width="9.140625" style="28"/>
    <col min="12804" max="12804" width="8.85546875" style="28" customWidth="1"/>
    <col min="12805" max="12805" width="11.140625" style="28" customWidth="1"/>
    <col min="12806" max="12806" width="10.7109375" style="28" customWidth="1"/>
    <col min="12807" max="13054" width="9.140625" style="28"/>
    <col min="13055" max="13055" width="10.42578125" style="28" customWidth="1"/>
    <col min="13056" max="13056" width="57.7109375" style="28" customWidth="1"/>
    <col min="13057" max="13057" width="46.140625" style="28" customWidth="1"/>
    <col min="13058" max="13058" width="14" style="28" customWidth="1"/>
    <col min="13059" max="13059" width="9.140625" style="28"/>
    <col min="13060" max="13060" width="8.85546875" style="28" customWidth="1"/>
    <col min="13061" max="13061" width="11.140625" style="28" customWidth="1"/>
    <col min="13062" max="13062" width="10.7109375" style="28" customWidth="1"/>
    <col min="13063" max="13310" width="9.140625" style="28"/>
    <col min="13311" max="13311" width="10.42578125" style="28" customWidth="1"/>
    <col min="13312" max="13312" width="57.7109375" style="28" customWidth="1"/>
    <col min="13313" max="13313" width="46.140625" style="28" customWidth="1"/>
    <col min="13314" max="13314" width="14" style="28" customWidth="1"/>
    <col min="13315" max="13315" width="9.140625" style="28"/>
    <col min="13316" max="13316" width="8.85546875" style="28" customWidth="1"/>
    <col min="13317" max="13317" width="11.140625" style="28" customWidth="1"/>
    <col min="13318" max="13318" width="10.7109375" style="28" customWidth="1"/>
    <col min="13319" max="13566" width="9.140625" style="28"/>
    <col min="13567" max="13567" width="10.42578125" style="28" customWidth="1"/>
    <col min="13568" max="13568" width="57.7109375" style="28" customWidth="1"/>
    <col min="13569" max="13569" width="46.140625" style="28" customWidth="1"/>
    <col min="13570" max="13570" width="14" style="28" customWidth="1"/>
    <col min="13571" max="13571" width="9.140625" style="28"/>
    <col min="13572" max="13572" width="8.85546875" style="28" customWidth="1"/>
    <col min="13573" max="13573" width="11.140625" style="28" customWidth="1"/>
    <col min="13574" max="13574" width="10.7109375" style="28" customWidth="1"/>
    <col min="13575" max="13822" width="9.140625" style="28"/>
    <col min="13823" max="13823" width="10.42578125" style="28" customWidth="1"/>
    <col min="13824" max="13824" width="57.7109375" style="28" customWidth="1"/>
    <col min="13825" max="13825" width="46.140625" style="28" customWidth="1"/>
    <col min="13826" max="13826" width="14" style="28" customWidth="1"/>
    <col min="13827" max="13827" width="9.140625" style="28"/>
    <col min="13828" max="13828" width="8.85546875" style="28" customWidth="1"/>
    <col min="13829" max="13829" width="11.140625" style="28" customWidth="1"/>
    <col min="13830" max="13830" width="10.7109375" style="28" customWidth="1"/>
    <col min="13831" max="14078" width="9.140625" style="28"/>
    <col min="14079" max="14079" width="10.42578125" style="28" customWidth="1"/>
    <col min="14080" max="14080" width="57.7109375" style="28" customWidth="1"/>
    <col min="14081" max="14081" width="46.140625" style="28" customWidth="1"/>
    <col min="14082" max="14082" width="14" style="28" customWidth="1"/>
    <col min="14083" max="14083" width="9.140625" style="28"/>
    <col min="14084" max="14084" width="8.85546875" style="28" customWidth="1"/>
    <col min="14085" max="14085" width="11.140625" style="28" customWidth="1"/>
    <col min="14086" max="14086" width="10.7109375" style="28" customWidth="1"/>
    <col min="14087" max="14334" width="9.140625" style="28"/>
    <col min="14335" max="14335" width="10.42578125" style="28" customWidth="1"/>
    <col min="14336" max="14336" width="57.7109375" style="28" customWidth="1"/>
    <col min="14337" max="14337" width="46.140625" style="28" customWidth="1"/>
    <col min="14338" max="14338" width="14" style="28" customWidth="1"/>
    <col min="14339" max="14339" width="9.140625" style="28"/>
    <col min="14340" max="14340" width="8.85546875" style="28" customWidth="1"/>
    <col min="14341" max="14341" width="11.140625" style="28" customWidth="1"/>
    <col min="14342" max="14342" width="10.7109375" style="28" customWidth="1"/>
    <col min="14343" max="14590" width="9.140625" style="28"/>
    <col min="14591" max="14591" width="10.42578125" style="28" customWidth="1"/>
    <col min="14592" max="14592" width="57.7109375" style="28" customWidth="1"/>
    <col min="14593" max="14593" width="46.140625" style="28" customWidth="1"/>
    <col min="14594" max="14594" width="14" style="28" customWidth="1"/>
    <col min="14595" max="14595" width="9.140625" style="28"/>
    <col min="14596" max="14596" width="8.85546875" style="28" customWidth="1"/>
    <col min="14597" max="14597" width="11.140625" style="28" customWidth="1"/>
    <col min="14598" max="14598" width="10.7109375" style="28" customWidth="1"/>
    <col min="14599" max="14846" width="9.140625" style="28"/>
    <col min="14847" max="14847" width="10.42578125" style="28" customWidth="1"/>
    <col min="14848" max="14848" width="57.7109375" style="28" customWidth="1"/>
    <col min="14849" max="14849" width="46.140625" style="28" customWidth="1"/>
    <col min="14850" max="14850" width="14" style="28" customWidth="1"/>
    <col min="14851" max="14851" width="9.140625" style="28"/>
    <col min="14852" max="14852" width="8.85546875" style="28" customWidth="1"/>
    <col min="14853" max="14853" width="11.140625" style="28" customWidth="1"/>
    <col min="14854" max="14854" width="10.7109375" style="28" customWidth="1"/>
    <col min="14855" max="15102" width="9.140625" style="28"/>
    <col min="15103" max="15103" width="10.42578125" style="28" customWidth="1"/>
    <col min="15104" max="15104" width="57.7109375" style="28" customWidth="1"/>
    <col min="15105" max="15105" width="46.140625" style="28" customWidth="1"/>
    <col min="15106" max="15106" width="14" style="28" customWidth="1"/>
    <col min="15107" max="15107" width="9.140625" style="28"/>
    <col min="15108" max="15108" width="8.85546875" style="28" customWidth="1"/>
    <col min="15109" max="15109" width="11.140625" style="28" customWidth="1"/>
    <col min="15110" max="15110" width="10.7109375" style="28" customWidth="1"/>
    <col min="15111" max="15358" width="9.140625" style="28"/>
    <col min="15359" max="15359" width="10.42578125" style="28" customWidth="1"/>
    <col min="15360" max="15360" width="57.7109375" style="28" customWidth="1"/>
    <col min="15361" max="15361" width="46.140625" style="28" customWidth="1"/>
    <col min="15362" max="15362" width="14" style="28" customWidth="1"/>
    <col min="15363" max="15363" width="9.140625" style="28"/>
    <col min="15364" max="15364" width="8.85546875" style="28" customWidth="1"/>
    <col min="15365" max="15365" width="11.140625" style="28" customWidth="1"/>
    <col min="15366" max="15366" width="10.7109375" style="28" customWidth="1"/>
    <col min="15367" max="15614" width="9.140625" style="28"/>
    <col min="15615" max="15615" width="10.42578125" style="28" customWidth="1"/>
    <col min="15616" max="15616" width="57.7109375" style="28" customWidth="1"/>
    <col min="15617" max="15617" width="46.140625" style="28" customWidth="1"/>
    <col min="15618" max="15618" width="14" style="28" customWidth="1"/>
    <col min="15619" max="15619" width="9.140625" style="28"/>
    <col min="15620" max="15620" width="8.85546875" style="28" customWidth="1"/>
    <col min="15621" max="15621" width="11.140625" style="28" customWidth="1"/>
    <col min="15622" max="15622" width="10.7109375" style="28" customWidth="1"/>
    <col min="15623" max="15870" width="9.140625" style="28"/>
    <col min="15871" max="15871" width="10.42578125" style="28" customWidth="1"/>
    <col min="15872" max="15872" width="57.7109375" style="28" customWidth="1"/>
    <col min="15873" max="15873" width="46.140625" style="28" customWidth="1"/>
    <col min="15874" max="15874" width="14" style="28" customWidth="1"/>
    <col min="15875" max="15875" width="9.140625" style="28"/>
    <col min="15876" max="15876" width="8.85546875" style="28" customWidth="1"/>
    <col min="15877" max="15877" width="11.140625" style="28" customWidth="1"/>
    <col min="15878" max="15878" width="10.7109375" style="28" customWidth="1"/>
    <col min="15879" max="16126" width="9.140625" style="28"/>
    <col min="16127" max="16127" width="10.42578125" style="28" customWidth="1"/>
    <col min="16128" max="16128" width="57.7109375" style="28" customWidth="1"/>
    <col min="16129" max="16129" width="46.140625" style="28" customWidth="1"/>
    <col min="16130" max="16130" width="14" style="28" customWidth="1"/>
    <col min="16131" max="16131" width="9.140625" style="28"/>
    <col min="16132" max="16132" width="8.85546875" style="28" customWidth="1"/>
    <col min="16133" max="16133" width="11.140625" style="28" customWidth="1"/>
    <col min="16134" max="16134" width="10.7109375" style="28" customWidth="1"/>
    <col min="16135" max="16384" width="9.140625" style="28"/>
  </cols>
  <sheetData>
    <row r="1" spans="1:8" s="5" customFormat="1" ht="15.75" x14ac:dyDescent="0.25">
      <c r="A1" s="5" t="s">
        <v>193</v>
      </c>
      <c r="D1" s="6"/>
      <c r="G1" s="7" t="s">
        <v>261</v>
      </c>
    </row>
    <row r="2" spans="1:8" s="5" customFormat="1" ht="12" customHeight="1" x14ac:dyDescent="0.25">
      <c r="D2" s="6"/>
      <c r="H2" s="8"/>
    </row>
    <row r="3" spans="1:8" s="12" customFormat="1" ht="16.5" customHeight="1" x14ac:dyDescent="0.25">
      <c r="A3" s="9" t="s">
        <v>264</v>
      </c>
      <c r="B3" s="9"/>
      <c r="C3" s="9"/>
      <c r="D3" s="10"/>
      <c r="E3" s="9" t="s">
        <v>266</v>
      </c>
      <c r="F3" s="9"/>
      <c r="G3" s="9"/>
      <c r="H3" s="11"/>
    </row>
    <row r="4" spans="1:8" s="5" customFormat="1" ht="18.75" customHeight="1" x14ac:dyDescent="0.25">
      <c r="A4" s="9" t="s">
        <v>265</v>
      </c>
      <c r="B4" s="9"/>
      <c r="C4" s="9">
        <v>20</v>
      </c>
      <c r="D4" s="13" t="s">
        <v>262</v>
      </c>
      <c r="E4" s="9"/>
      <c r="F4" s="9"/>
      <c r="G4" s="9"/>
      <c r="H4" s="11"/>
    </row>
    <row r="5" spans="1:8" s="12" customFormat="1" ht="18" customHeight="1" x14ac:dyDescent="0.25">
      <c r="A5" s="14" t="s">
        <v>216</v>
      </c>
      <c r="B5" s="9"/>
      <c r="C5" s="9"/>
      <c r="D5" s="10"/>
      <c r="E5" s="9"/>
      <c r="F5" s="9"/>
      <c r="G5" s="9"/>
      <c r="H5" s="11"/>
    </row>
    <row r="6" spans="1:8" s="20" customFormat="1" ht="94.5" x14ac:dyDescent="0.2">
      <c r="A6" s="15" t="s">
        <v>103</v>
      </c>
      <c r="B6" s="16" t="s">
        <v>104</v>
      </c>
      <c r="C6" s="16" t="s">
        <v>105</v>
      </c>
      <c r="D6" s="17" t="s">
        <v>203</v>
      </c>
      <c r="E6" s="18" t="s">
        <v>258</v>
      </c>
      <c r="F6" s="18" t="s">
        <v>260</v>
      </c>
      <c r="G6" s="19" t="s">
        <v>259</v>
      </c>
      <c r="H6" s="20" t="s">
        <v>253</v>
      </c>
    </row>
    <row r="7" spans="1:8" ht="28.5" customHeight="1" x14ac:dyDescent="0.25">
      <c r="A7" s="21">
        <v>1</v>
      </c>
      <c r="B7" s="22" t="s">
        <v>8</v>
      </c>
      <c r="C7" s="23" t="s">
        <v>31</v>
      </c>
      <c r="D7" s="24" t="s">
        <v>9</v>
      </c>
      <c r="E7" s="25">
        <v>425</v>
      </c>
      <c r="F7" s="26">
        <v>49.94</v>
      </c>
      <c r="G7" s="27">
        <f t="shared" ref="G7:G38" si="0">F7*E7</f>
        <v>21224.5</v>
      </c>
      <c r="H7" s="28" t="s">
        <v>254</v>
      </c>
    </row>
    <row r="8" spans="1:8" ht="28.5" customHeight="1" x14ac:dyDescent="0.25">
      <c r="A8" s="21">
        <v>2</v>
      </c>
      <c r="B8" s="22" t="s">
        <v>10</v>
      </c>
      <c r="C8" s="23" t="s">
        <v>32</v>
      </c>
      <c r="D8" s="24" t="s">
        <v>9</v>
      </c>
      <c r="E8" s="29">
        <v>138</v>
      </c>
      <c r="F8" s="26">
        <v>45.68</v>
      </c>
      <c r="G8" s="27">
        <f t="shared" si="0"/>
        <v>6303.84</v>
      </c>
      <c r="H8" s="28" t="s">
        <v>254</v>
      </c>
    </row>
    <row r="9" spans="1:8" ht="28.5" customHeight="1" x14ac:dyDescent="0.25">
      <c r="A9" s="21">
        <v>3</v>
      </c>
      <c r="B9" s="22" t="s">
        <v>11</v>
      </c>
      <c r="C9" s="23" t="s">
        <v>33</v>
      </c>
      <c r="D9" s="24" t="s">
        <v>9</v>
      </c>
      <c r="E9" s="29">
        <v>138</v>
      </c>
      <c r="F9" s="26">
        <v>42.98</v>
      </c>
      <c r="G9" s="27">
        <f t="shared" si="0"/>
        <v>5931.24</v>
      </c>
      <c r="H9" s="28" t="s">
        <v>254</v>
      </c>
    </row>
    <row r="10" spans="1:8" ht="28.5" customHeight="1" x14ac:dyDescent="0.25">
      <c r="A10" s="21">
        <v>4</v>
      </c>
      <c r="B10" s="22" t="s">
        <v>12</v>
      </c>
      <c r="C10" s="23" t="s">
        <v>34</v>
      </c>
      <c r="D10" s="24" t="s">
        <v>9</v>
      </c>
      <c r="E10" s="29">
        <v>138</v>
      </c>
      <c r="F10" s="26">
        <v>37.76</v>
      </c>
      <c r="G10" s="27">
        <f t="shared" si="0"/>
        <v>5210.88</v>
      </c>
      <c r="H10" s="28" t="s">
        <v>254</v>
      </c>
    </row>
    <row r="11" spans="1:8" ht="28.5" customHeight="1" x14ac:dyDescent="0.25">
      <c r="A11" s="21">
        <v>5</v>
      </c>
      <c r="B11" s="22" t="s">
        <v>35</v>
      </c>
      <c r="C11" s="23" t="s">
        <v>36</v>
      </c>
      <c r="D11" s="24" t="s">
        <v>9</v>
      </c>
      <c r="E11" s="29">
        <v>0</v>
      </c>
      <c r="F11" s="26">
        <v>0</v>
      </c>
      <c r="G11" s="27">
        <f t="shared" si="0"/>
        <v>0</v>
      </c>
      <c r="H11" s="28" t="s">
        <v>254</v>
      </c>
    </row>
    <row r="12" spans="1:8" ht="28.5" customHeight="1" x14ac:dyDescent="0.25">
      <c r="A12" s="21">
        <v>6</v>
      </c>
      <c r="B12" s="22" t="s">
        <v>217</v>
      </c>
      <c r="C12" s="23" t="s">
        <v>202</v>
      </c>
      <c r="D12" s="24" t="s">
        <v>9</v>
      </c>
      <c r="E12" s="29">
        <v>138</v>
      </c>
      <c r="F12" s="26">
        <v>15.66</v>
      </c>
      <c r="G12" s="27">
        <f t="shared" si="0"/>
        <v>2161.08</v>
      </c>
      <c r="H12" s="28" t="s">
        <v>254</v>
      </c>
    </row>
    <row r="13" spans="1:8" ht="28.5" customHeight="1" x14ac:dyDescent="0.25">
      <c r="A13" s="21">
        <v>7</v>
      </c>
      <c r="B13" s="22" t="s">
        <v>37</v>
      </c>
      <c r="C13" s="23" t="s">
        <v>38</v>
      </c>
      <c r="D13" s="24" t="s">
        <v>14</v>
      </c>
      <c r="E13" s="29">
        <v>138</v>
      </c>
      <c r="F13" s="26">
        <v>24.36</v>
      </c>
      <c r="G13" s="27">
        <f t="shared" si="0"/>
        <v>3361.68</v>
      </c>
      <c r="H13" s="28" t="s">
        <v>254</v>
      </c>
    </row>
    <row r="14" spans="1:8" ht="28.5" customHeight="1" x14ac:dyDescent="0.25">
      <c r="A14" s="21">
        <v>8</v>
      </c>
      <c r="B14" s="22" t="s">
        <v>39</v>
      </c>
      <c r="C14" s="30" t="s">
        <v>107</v>
      </c>
      <c r="D14" s="24" t="s">
        <v>9</v>
      </c>
      <c r="E14" s="29">
        <v>416</v>
      </c>
      <c r="F14" s="26">
        <v>196.61</v>
      </c>
      <c r="G14" s="27">
        <f t="shared" si="0"/>
        <v>81789.760000000009</v>
      </c>
      <c r="H14" s="28" t="s">
        <v>254</v>
      </c>
    </row>
    <row r="15" spans="1:8" ht="28.5" customHeight="1" x14ac:dyDescent="0.25">
      <c r="A15" s="21" t="s">
        <v>110</v>
      </c>
      <c r="B15" s="31" t="s">
        <v>40</v>
      </c>
      <c r="C15" s="30" t="s">
        <v>41</v>
      </c>
      <c r="D15" s="24" t="s">
        <v>9</v>
      </c>
      <c r="E15" s="29">
        <v>46</v>
      </c>
      <c r="F15" s="26">
        <v>42.16</v>
      </c>
      <c r="G15" s="27">
        <f t="shared" si="0"/>
        <v>1939.36</v>
      </c>
      <c r="H15" s="28" t="s">
        <v>255</v>
      </c>
    </row>
    <row r="16" spans="1:8" ht="28.5" customHeight="1" x14ac:dyDescent="0.25">
      <c r="A16" s="21" t="s">
        <v>111</v>
      </c>
      <c r="B16" s="31" t="s">
        <v>40</v>
      </c>
      <c r="C16" s="30" t="s">
        <v>42</v>
      </c>
      <c r="D16" s="24" t="s">
        <v>9</v>
      </c>
      <c r="E16" s="29">
        <v>0</v>
      </c>
      <c r="F16" s="26">
        <v>0</v>
      </c>
      <c r="G16" s="27">
        <f t="shared" si="0"/>
        <v>0</v>
      </c>
      <c r="H16" s="28" t="s">
        <v>255</v>
      </c>
    </row>
    <row r="17" spans="1:8" ht="28.5" customHeight="1" x14ac:dyDescent="0.25">
      <c r="A17" s="21" t="s">
        <v>200</v>
      </c>
      <c r="B17" s="22" t="s">
        <v>13</v>
      </c>
      <c r="C17" s="30" t="s">
        <v>41</v>
      </c>
      <c r="D17" s="24" t="s">
        <v>9</v>
      </c>
      <c r="E17" s="29">
        <v>46</v>
      </c>
      <c r="F17" s="26">
        <v>101.85</v>
      </c>
      <c r="G17" s="27">
        <f t="shared" si="0"/>
        <v>4685.0999999999995</v>
      </c>
      <c r="H17" s="28" t="s">
        <v>254</v>
      </c>
    </row>
    <row r="18" spans="1:8" ht="28.5" customHeight="1" x14ac:dyDescent="0.25">
      <c r="A18" s="21" t="s">
        <v>201</v>
      </c>
      <c r="B18" s="22" t="s">
        <v>13</v>
      </c>
      <c r="C18" s="30" t="s">
        <v>42</v>
      </c>
      <c r="D18" s="24" t="s">
        <v>9</v>
      </c>
      <c r="E18" s="29">
        <v>0</v>
      </c>
      <c r="F18" s="26">
        <v>0</v>
      </c>
      <c r="G18" s="27">
        <f t="shared" si="0"/>
        <v>0</v>
      </c>
      <c r="H18" s="28" t="s">
        <v>254</v>
      </c>
    </row>
    <row r="19" spans="1:8" ht="28.5" customHeight="1" x14ac:dyDescent="0.25">
      <c r="A19" s="21">
        <v>11</v>
      </c>
      <c r="B19" s="22" t="s">
        <v>43</v>
      </c>
      <c r="C19" s="30" t="s">
        <v>44</v>
      </c>
      <c r="D19" s="24" t="s">
        <v>14</v>
      </c>
      <c r="E19" s="29">
        <v>138</v>
      </c>
      <c r="F19" s="26">
        <v>30.02</v>
      </c>
      <c r="G19" s="27">
        <f t="shared" si="0"/>
        <v>4142.76</v>
      </c>
      <c r="H19" s="28" t="s">
        <v>254</v>
      </c>
    </row>
    <row r="20" spans="1:8" ht="28.5" customHeight="1" x14ac:dyDescent="0.25">
      <c r="A20" s="21">
        <v>12</v>
      </c>
      <c r="B20" s="22" t="s">
        <v>45</v>
      </c>
      <c r="C20" s="23" t="s">
        <v>46</v>
      </c>
      <c r="D20" s="24" t="s">
        <v>14</v>
      </c>
      <c r="E20" s="29">
        <v>0</v>
      </c>
      <c r="F20" s="26">
        <v>0</v>
      </c>
      <c r="G20" s="27">
        <f t="shared" si="0"/>
        <v>0</v>
      </c>
      <c r="H20" s="28" t="s">
        <v>254</v>
      </c>
    </row>
    <row r="21" spans="1:8" ht="28.5" customHeight="1" x14ac:dyDescent="0.25">
      <c r="A21" s="21">
        <v>13</v>
      </c>
      <c r="B21" s="22" t="s">
        <v>47</v>
      </c>
      <c r="C21" s="23" t="s">
        <v>48</v>
      </c>
      <c r="D21" s="24" t="s">
        <v>14</v>
      </c>
      <c r="E21" s="29">
        <v>0</v>
      </c>
      <c r="F21" s="26">
        <v>0</v>
      </c>
      <c r="G21" s="27">
        <f t="shared" si="0"/>
        <v>0</v>
      </c>
      <c r="H21" s="28" t="s">
        <v>254</v>
      </c>
    </row>
    <row r="22" spans="1:8" ht="28.5" customHeight="1" x14ac:dyDescent="0.25">
      <c r="A22" s="21">
        <v>14</v>
      </c>
      <c r="B22" s="22" t="s">
        <v>225</v>
      </c>
      <c r="C22" s="23" t="s">
        <v>49</v>
      </c>
      <c r="D22" s="24" t="s">
        <v>15</v>
      </c>
      <c r="E22" s="29">
        <v>460</v>
      </c>
      <c r="F22" s="26">
        <v>8.6999999999999993</v>
      </c>
      <c r="G22" s="27">
        <f t="shared" si="0"/>
        <v>4001.9999999999995</v>
      </c>
      <c r="H22" s="28" t="s">
        <v>254</v>
      </c>
    </row>
    <row r="23" spans="1:8" ht="28.5" customHeight="1" x14ac:dyDescent="0.25">
      <c r="A23" s="21">
        <v>15</v>
      </c>
      <c r="B23" s="22" t="s">
        <v>50</v>
      </c>
      <c r="C23" s="23" t="s">
        <v>49</v>
      </c>
      <c r="D23" s="24" t="s">
        <v>15</v>
      </c>
      <c r="E23" s="29">
        <v>0</v>
      </c>
      <c r="F23" s="26">
        <v>0</v>
      </c>
      <c r="G23" s="27">
        <f t="shared" si="0"/>
        <v>0</v>
      </c>
      <c r="H23" s="28" t="s">
        <v>254</v>
      </c>
    </row>
    <row r="24" spans="1:8" ht="28.5" customHeight="1" x14ac:dyDescent="0.25">
      <c r="A24" s="21">
        <v>16</v>
      </c>
      <c r="B24" s="32" t="s">
        <v>115</v>
      </c>
      <c r="C24" s="23" t="s">
        <v>112</v>
      </c>
      <c r="D24" s="24" t="s">
        <v>18</v>
      </c>
      <c r="E24" s="29">
        <v>0</v>
      </c>
      <c r="F24" s="26">
        <v>0</v>
      </c>
      <c r="G24" s="27">
        <f t="shared" si="0"/>
        <v>0</v>
      </c>
      <c r="H24" s="28" t="s">
        <v>255</v>
      </c>
    </row>
    <row r="25" spans="1:8" ht="28.5" customHeight="1" x14ac:dyDescent="0.25">
      <c r="A25" s="33">
        <v>17</v>
      </c>
      <c r="B25" s="22" t="s">
        <v>51</v>
      </c>
      <c r="C25" s="34" t="s">
        <v>52</v>
      </c>
      <c r="D25" s="24" t="s">
        <v>14</v>
      </c>
      <c r="E25" s="29">
        <v>0</v>
      </c>
      <c r="F25" s="26">
        <v>0</v>
      </c>
      <c r="G25" s="27">
        <f t="shared" si="0"/>
        <v>0</v>
      </c>
      <c r="H25" s="28" t="s">
        <v>254</v>
      </c>
    </row>
    <row r="26" spans="1:8" ht="28.5" customHeight="1" x14ac:dyDescent="0.25">
      <c r="A26" s="33">
        <v>18</v>
      </c>
      <c r="B26" s="31" t="s">
        <v>146</v>
      </c>
      <c r="C26" s="34" t="s">
        <v>53</v>
      </c>
      <c r="D26" s="24" t="s">
        <v>18</v>
      </c>
      <c r="E26" s="29">
        <v>0</v>
      </c>
      <c r="F26" s="26">
        <v>0</v>
      </c>
      <c r="G26" s="27">
        <f t="shared" si="0"/>
        <v>0</v>
      </c>
      <c r="H26" s="28" t="s">
        <v>255</v>
      </c>
    </row>
    <row r="27" spans="1:8" ht="28.5" customHeight="1" x14ac:dyDescent="0.25">
      <c r="A27" s="33">
        <v>19</v>
      </c>
      <c r="B27" s="31" t="s">
        <v>147</v>
      </c>
      <c r="C27" s="35" t="s">
        <v>54</v>
      </c>
      <c r="D27" s="24" t="s">
        <v>18</v>
      </c>
      <c r="E27" s="29">
        <v>0</v>
      </c>
      <c r="F27" s="26">
        <v>0</v>
      </c>
      <c r="G27" s="27">
        <f t="shared" si="0"/>
        <v>0</v>
      </c>
      <c r="H27" s="28" t="s">
        <v>255</v>
      </c>
    </row>
    <row r="28" spans="1:8" ht="28.5" customHeight="1" x14ac:dyDescent="0.25">
      <c r="A28" s="33">
        <v>20</v>
      </c>
      <c r="B28" s="22" t="s">
        <v>204</v>
      </c>
      <c r="C28" s="34" t="s">
        <v>55</v>
      </c>
      <c r="D28" s="24" t="s">
        <v>21</v>
      </c>
      <c r="E28" s="36">
        <v>6900</v>
      </c>
      <c r="F28" s="26">
        <v>4.32</v>
      </c>
      <c r="G28" s="27">
        <f t="shared" si="0"/>
        <v>29808.000000000004</v>
      </c>
      <c r="H28" s="28" t="s">
        <v>254</v>
      </c>
    </row>
    <row r="29" spans="1:8" ht="28.5" customHeight="1" x14ac:dyDescent="0.25">
      <c r="A29" s="33">
        <v>21</v>
      </c>
      <c r="B29" s="22" t="s">
        <v>56</v>
      </c>
      <c r="C29" s="34" t="s">
        <v>55</v>
      </c>
      <c r="D29" s="24" t="s">
        <v>21</v>
      </c>
      <c r="E29" s="29">
        <v>0</v>
      </c>
      <c r="F29" s="26">
        <v>0</v>
      </c>
      <c r="G29" s="27">
        <f t="shared" si="0"/>
        <v>0</v>
      </c>
      <c r="H29" s="28" t="s">
        <v>254</v>
      </c>
    </row>
    <row r="30" spans="1:8" ht="28.5" customHeight="1" x14ac:dyDescent="0.25">
      <c r="A30" s="21">
        <v>22</v>
      </c>
      <c r="B30" s="37" t="s">
        <v>199</v>
      </c>
      <c r="C30" s="34" t="s">
        <v>55</v>
      </c>
      <c r="D30" s="24" t="s">
        <v>21</v>
      </c>
      <c r="E30" s="29">
        <v>0</v>
      </c>
      <c r="F30" s="26">
        <v>0</v>
      </c>
      <c r="G30" s="27">
        <f t="shared" si="0"/>
        <v>0</v>
      </c>
      <c r="H30" s="28" t="s">
        <v>254</v>
      </c>
    </row>
    <row r="31" spans="1:8" ht="28.5" customHeight="1" x14ac:dyDescent="0.25">
      <c r="A31" s="33">
        <v>23</v>
      </c>
      <c r="B31" s="22" t="s">
        <v>16</v>
      </c>
      <c r="C31" s="34" t="s">
        <v>55</v>
      </c>
      <c r="D31" s="24" t="s">
        <v>21</v>
      </c>
      <c r="E31" s="29">
        <v>0</v>
      </c>
      <c r="F31" s="26">
        <v>0</v>
      </c>
      <c r="G31" s="27">
        <f t="shared" si="0"/>
        <v>0</v>
      </c>
      <c r="H31" s="28" t="s">
        <v>254</v>
      </c>
    </row>
    <row r="32" spans="1:8" ht="28.5" customHeight="1" x14ac:dyDescent="0.25">
      <c r="A32" s="33">
        <v>24</v>
      </c>
      <c r="B32" s="22" t="s">
        <v>17</v>
      </c>
      <c r="C32" s="35" t="s">
        <v>44</v>
      </c>
      <c r="D32" s="24" t="s">
        <v>14</v>
      </c>
      <c r="E32" s="29">
        <v>230</v>
      </c>
      <c r="F32" s="26">
        <v>21.32</v>
      </c>
      <c r="G32" s="27">
        <f t="shared" si="0"/>
        <v>4903.6000000000004</v>
      </c>
      <c r="H32" s="28" t="s">
        <v>254</v>
      </c>
    </row>
    <row r="33" spans="1:8" ht="28.5" customHeight="1" x14ac:dyDescent="0.25">
      <c r="A33" s="33">
        <v>25</v>
      </c>
      <c r="B33" s="31" t="s">
        <v>148</v>
      </c>
      <c r="C33" s="34" t="s">
        <v>53</v>
      </c>
      <c r="D33" s="24" t="s">
        <v>18</v>
      </c>
      <c r="E33" s="29">
        <v>207</v>
      </c>
      <c r="F33" s="26">
        <v>113.47</v>
      </c>
      <c r="G33" s="27">
        <f t="shared" si="0"/>
        <v>23488.29</v>
      </c>
      <c r="H33" s="28" t="s">
        <v>255</v>
      </c>
    </row>
    <row r="34" spans="1:8" ht="28.5" customHeight="1" x14ac:dyDescent="0.25">
      <c r="A34" s="33">
        <v>26</v>
      </c>
      <c r="B34" s="31" t="s">
        <v>149</v>
      </c>
      <c r="C34" s="34" t="s">
        <v>53</v>
      </c>
      <c r="D34" s="24" t="s">
        <v>18</v>
      </c>
      <c r="E34" s="29">
        <v>552</v>
      </c>
      <c r="F34" s="26">
        <v>113.87</v>
      </c>
      <c r="G34" s="27">
        <f t="shared" si="0"/>
        <v>62856.240000000005</v>
      </c>
      <c r="H34" s="28" t="s">
        <v>255</v>
      </c>
    </row>
    <row r="35" spans="1:8" ht="28.5" customHeight="1" x14ac:dyDescent="0.25">
      <c r="A35" s="33">
        <v>27</v>
      </c>
      <c r="B35" s="22" t="s">
        <v>57</v>
      </c>
      <c r="C35" s="35" t="s">
        <v>58</v>
      </c>
      <c r="D35" s="24" t="s">
        <v>14</v>
      </c>
      <c r="E35" s="29">
        <v>0</v>
      </c>
      <c r="F35" s="26">
        <v>0</v>
      </c>
      <c r="G35" s="27">
        <f t="shared" si="0"/>
        <v>0</v>
      </c>
      <c r="H35" s="28" t="s">
        <v>254</v>
      </c>
    </row>
    <row r="36" spans="1:8" ht="28.5" customHeight="1" x14ac:dyDescent="0.25">
      <c r="A36" s="33">
        <v>28</v>
      </c>
      <c r="B36" s="22" t="s">
        <v>59</v>
      </c>
      <c r="C36" s="35" t="s">
        <v>60</v>
      </c>
      <c r="D36" s="24" t="s">
        <v>22</v>
      </c>
      <c r="E36" s="36">
        <v>32876</v>
      </c>
      <c r="F36" s="26">
        <v>7.08</v>
      </c>
      <c r="G36" s="27">
        <f t="shared" si="0"/>
        <v>232762.08000000002</v>
      </c>
      <c r="H36" s="28" t="s">
        <v>254</v>
      </c>
    </row>
    <row r="37" spans="1:8" ht="28.5" customHeight="1" x14ac:dyDescent="0.25">
      <c r="A37" s="33">
        <v>29</v>
      </c>
      <c r="B37" s="22" t="s">
        <v>61</v>
      </c>
      <c r="C37" s="35" t="s">
        <v>62</v>
      </c>
      <c r="D37" s="24" t="s">
        <v>22</v>
      </c>
      <c r="E37" s="36">
        <v>18138</v>
      </c>
      <c r="F37" s="26">
        <v>9.14</v>
      </c>
      <c r="G37" s="27">
        <f t="shared" si="0"/>
        <v>165781.32</v>
      </c>
      <c r="H37" s="28" t="s">
        <v>254</v>
      </c>
    </row>
    <row r="38" spans="1:8" ht="28.5" customHeight="1" x14ac:dyDescent="0.25">
      <c r="A38" s="33">
        <v>30</v>
      </c>
      <c r="B38" s="22" t="s">
        <v>63</v>
      </c>
      <c r="C38" s="35" t="s">
        <v>64</v>
      </c>
      <c r="D38" s="24" t="s">
        <v>14</v>
      </c>
      <c r="E38" s="29">
        <v>0</v>
      </c>
      <c r="F38" s="26">
        <v>0</v>
      </c>
      <c r="G38" s="27">
        <f t="shared" si="0"/>
        <v>0</v>
      </c>
      <c r="H38" s="28" t="s">
        <v>254</v>
      </c>
    </row>
    <row r="39" spans="1:8" ht="28.5" customHeight="1" x14ac:dyDescent="0.25">
      <c r="A39" s="21" t="s">
        <v>206</v>
      </c>
      <c r="B39" s="22" t="s">
        <v>65</v>
      </c>
      <c r="C39" s="30" t="s">
        <v>66</v>
      </c>
      <c r="D39" s="24" t="s">
        <v>22</v>
      </c>
      <c r="E39" s="36">
        <v>4600</v>
      </c>
      <c r="F39" s="26">
        <v>0.84</v>
      </c>
      <c r="G39" s="27">
        <f t="shared" ref="G39:G70" si="1">F39*E39</f>
        <v>3864</v>
      </c>
      <c r="H39" s="28" t="s">
        <v>254</v>
      </c>
    </row>
    <row r="40" spans="1:8" ht="28.5" customHeight="1" x14ac:dyDescent="0.25">
      <c r="A40" s="21" t="s">
        <v>205</v>
      </c>
      <c r="B40" s="38" t="s">
        <v>65</v>
      </c>
      <c r="C40" s="30" t="s">
        <v>67</v>
      </c>
      <c r="D40" s="24" t="s">
        <v>22</v>
      </c>
      <c r="E40" s="29">
        <v>0</v>
      </c>
      <c r="F40" s="26">
        <v>0</v>
      </c>
      <c r="G40" s="27">
        <f t="shared" si="1"/>
        <v>0</v>
      </c>
      <c r="H40" s="28" t="s">
        <v>256</v>
      </c>
    </row>
    <row r="41" spans="1:8" ht="28.5" customHeight="1" x14ac:dyDescent="0.25">
      <c r="A41" s="21">
        <v>32</v>
      </c>
      <c r="B41" s="22" t="s">
        <v>68</v>
      </c>
      <c r="C41" s="30" t="s">
        <v>69</v>
      </c>
      <c r="D41" s="24" t="s">
        <v>9</v>
      </c>
      <c r="E41" s="29">
        <v>46</v>
      </c>
      <c r="F41" s="26">
        <v>14.39</v>
      </c>
      <c r="G41" s="27">
        <f t="shared" si="1"/>
        <v>661.94</v>
      </c>
      <c r="H41" s="28" t="s">
        <v>254</v>
      </c>
    </row>
    <row r="42" spans="1:8" ht="28.5" customHeight="1" x14ac:dyDescent="0.25">
      <c r="A42" s="21">
        <v>33</v>
      </c>
      <c r="B42" s="22" t="s">
        <v>70</v>
      </c>
      <c r="C42" s="30" t="s">
        <v>71</v>
      </c>
      <c r="D42" s="24" t="s">
        <v>9</v>
      </c>
      <c r="E42" s="29">
        <v>0</v>
      </c>
      <c r="F42" s="26">
        <v>0</v>
      </c>
      <c r="G42" s="27">
        <f t="shared" si="1"/>
        <v>0</v>
      </c>
      <c r="H42" s="28" t="s">
        <v>254</v>
      </c>
    </row>
    <row r="43" spans="1:8" ht="28.5" customHeight="1" x14ac:dyDescent="0.25">
      <c r="A43" s="21">
        <v>34</v>
      </c>
      <c r="B43" s="22" t="s">
        <v>72</v>
      </c>
      <c r="C43" s="30" t="s">
        <v>71</v>
      </c>
      <c r="D43" s="24" t="s">
        <v>9</v>
      </c>
      <c r="E43" s="29">
        <v>51</v>
      </c>
      <c r="F43" s="26">
        <v>78.47</v>
      </c>
      <c r="G43" s="27">
        <f t="shared" si="1"/>
        <v>4001.97</v>
      </c>
      <c r="H43" s="28" t="s">
        <v>254</v>
      </c>
    </row>
    <row r="44" spans="1:8" ht="28.5" customHeight="1" x14ac:dyDescent="0.25">
      <c r="A44" s="21">
        <v>35</v>
      </c>
      <c r="B44" s="22" t="s">
        <v>73</v>
      </c>
      <c r="C44" s="30" t="s">
        <v>71</v>
      </c>
      <c r="D44" s="24" t="s">
        <v>9</v>
      </c>
      <c r="E44" s="36">
        <v>1260</v>
      </c>
      <c r="F44" s="26">
        <v>5.01</v>
      </c>
      <c r="G44" s="27">
        <f t="shared" si="1"/>
        <v>6312.5999999999995</v>
      </c>
      <c r="H44" s="28" t="s">
        <v>254</v>
      </c>
    </row>
    <row r="45" spans="1:8" ht="28.5" customHeight="1" x14ac:dyDescent="0.25">
      <c r="A45" s="21">
        <v>36</v>
      </c>
      <c r="B45" s="22" t="s">
        <v>74</v>
      </c>
      <c r="C45" s="30" t="s">
        <v>198</v>
      </c>
      <c r="D45" s="24" t="s">
        <v>9</v>
      </c>
      <c r="E45" s="29">
        <v>0</v>
      </c>
      <c r="F45" s="26">
        <v>0</v>
      </c>
      <c r="G45" s="27">
        <f t="shared" si="1"/>
        <v>0</v>
      </c>
      <c r="H45" s="28" t="s">
        <v>254</v>
      </c>
    </row>
    <row r="46" spans="1:8" ht="48" customHeight="1" x14ac:dyDescent="0.25">
      <c r="A46" s="21">
        <v>37</v>
      </c>
      <c r="B46" s="22" t="s">
        <v>219</v>
      </c>
      <c r="C46" s="30" t="s">
        <v>263</v>
      </c>
      <c r="D46" s="24" t="s">
        <v>220</v>
      </c>
      <c r="E46" s="29">
        <v>46</v>
      </c>
      <c r="F46" s="26">
        <v>359.48</v>
      </c>
      <c r="G46" s="27">
        <f t="shared" si="1"/>
        <v>16536.080000000002</v>
      </c>
      <c r="H46" s="28" t="s">
        <v>254</v>
      </c>
    </row>
    <row r="47" spans="1:8" ht="28.5" customHeight="1" x14ac:dyDescent="0.25">
      <c r="A47" s="21">
        <v>38</v>
      </c>
      <c r="B47" s="22" t="s">
        <v>221</v>
      </c>
      <c r="C47" s="30" t="s">
        <v>222</v>
      </c>
      <c r="D47" s="24" t="s">
        <v>220</v>
      </c>
      <c r="E47" s="29">
        <v>0</v>
      </c>
      <c r="F47" s="26">
        <v>0</v>
      </c>
      <c r="G47" s="27">
        <f t="shared" si="1"/>
        <v>0</v>
      </c>
      <c r="H47" s="28" t="s">
        <v>254</v>
      </c>
    </row>
    <row r="48" spans="1:8" ht="28.5" customHeight="1" x14ac:dyDescent="0.25">
      <c r="A48" s="21">
        <v>39</v>
      </c>
      <c r="B48" s="22" t="s">
        <v>223</v>
      </c>
      <c r="C48" s="30" t="s">
        <v>224</v>
      </c>
      <c r="D48" s="24" t="s">
        <v>220</v>
      </c>
      <c r="E48" s="29">
        <v>0</v>
      </c>
      <c r="F48" s="26">
        <v>0</v>
      </c>
      <c r="G48" s="27">
        <f t="shared" si="1"/>
        <v>0</v>
      </c>
      <c r="H48" s="28" t="s">
        <v>254</v>
      </c>
    </row>
    <row r="49" spans="1:8" ht="28.5" customHeight="1" x14ac:dyDescent="0.25">
      <c r="A49" s="21">
        <v>40</v>
      </c>
      <c r="B49" s="22" t="s">
        <v>75</v>
      </c>
      <c r="C49" s="23" t="s">
        <v>49</v>
      </c>
      <c r="D49" s="24" t="s">
        <v>15</v>
      </c>
      <c r="E49" s="29">
        <v>690</v>
      </c>
      <c r="F49" s="26">
        <v>8.44</v>
      </c>
      <c r="G49" s="27">
        <f t="shared" si="1"/>
        <v>5823.5999999999995</v>
      </c>
      <c r="H49" s="28" t="s">
        <v>254</v>
      </c>
    </row>
    <row r="50" spans="1:8" ht="28.5" customHeight="1" x14ac:dyDescent="0.25">
      <c r="A50" s="21">
        <v>41</v>
      </c>
      <c r="B50" s="22" t="s">
        <v>76</v>
      </c>
      <c r="C50" s="23" t="s">
        <v>49</v>
      </c>
      <c r="D50" s="24" t="s">
        <v>15</v>
      </c>
      <c r="E50" s="29">
        <v>920</v>
      </c>
      <c r="F50" s="26">
        <v>8.61</v>
      </c>
      <c r="G50" s="27">
        <f t="shared" si="1"/>
        <v>7921.2</v>
      </c>
      <c r="H50" s="28" t="s">
        <v>254</v>
      </c>
    </row>
    <row r="51" spans="1:8" ht="28.5" customHeight="1" x14ac:dyDescent="0.25">
      <c r="A51" s="21">
        <v>42</v>
      </c>
      <c r="B51" s="22" t="s">
        <v>77</v>
      </c>
      <c r="C51" s="23" t="s">
        <v>49</v>
      </c>
      <c r="D51" s="24" t="s">
        <v>15</v>
      </c>
      <c r="E51" s="29">
        <v>0</v>
      </c>
      <c r="F51" s="26">
        <v>0</v>
      </c>
      <c r="G51" s="27">
        <f t="shared" si="1"/>
        <v>0</v>
      </c>
      <c r="H51" s="28" t="s">
        <v>254</v>
      </c>
    </row>
    <row r="52" spans="1:8" ht="28.5" customHeight="1" x14ac:dyDescent="0.25">
      <c r="A52" s="21" t="s">
        <v>155</v>
      </c>
      <c r="B52" s="22" t="s">
        <v>157</v>
      </c>
      <c r="C52" s="30" t="s">
        <v>194</v>
      </c>
      <c r="D52" s="24" t="s">
        <v>19</v>
      </c>
      <c r="E52" s="29">
        <v>0</v>
      </c>
      <c r="F52" s="26">
        <v>0</v>
      </c>
      <c r="G52" s="27">
        <f t="shared" si="1"/>
        <v>0</v>
      </c>
      <c r="H52" s="28" t="s">
        <v>254</v>
      </c>
    </row>
    <row r="53" spans="1:8" ht="28.5" customHeight="1" x14ac:dyDescent="0.25">
      <c r="A53" s="21" t="s">
        <v>156</v>
      </c>
      <c r="B53" s="38" t="s">
        <v>158</v>
      </c>
      <c r="C53" s="30" t="s">
        <v>194</v>
      </c>
      <c r="D53" s="24" t="s">
        <v>19</v>
      </c>
      <c r="E53" s="36">
        <v>3680</v>
      </c>
      <c r="F53" s="26">
        <v>10</v>
      </c>
      <c r="G53" s="27">
        <f t="shared" si="1"/>
        <v>36800</v>
      </c>
      <c r="H53" s="28" t="s">
        <v>256</v>
      </c>
    </row>
    <row r="54" spans="1:8" ht="28.5" customHeight="1" x14ac:dyDescent="0.25">
      <c r="A54" s="21">
        <v>44</v>
      </c>
      <c r="B54" s="38" t="s">
        <v>78</v>
      </c>
      <c r="C54" s="30" t="s">
        <v>194</v>
      </c>
      <c r="D54" s="24" t="s">
        <v>19</v>
      </c>
      <c r="E54" s="29">
        <v>0</v>
      </c>
      <c r="F54" s="26">
        <v>0</v>
      </c>
      <c r="G54" s="27">
        <f t="shared" si="1"/>
        <v>0</v>
      </c>
      <c r="H54" s="28" t="s">
        <v>256</v>
      </c>
    </row>
    <row r="55" spans="1:8" ht="28.5" customHeight="1" x14ac:dyDescent="0.25">
      <c r="A55" s="21">
        <v>45</v>
      </c>
      <c r="B55" s="22" t="s">
        <v>79</v>
      </c>
      <c r="C55" s="30" t="s">
        <v>194</v>
      </c>
      <c r="D55" s="24" t="s">
        <v>22</v>
      </c>
      <c r="E55" s="29">
        <v>460</v>
      </c>
      <c r="F55" s="26">
        <v>3.45</v>
      </c>
      <c r="G55" s="27">
        <f t="shared" si="1"/>
        <v>1587</v>
      </c>
      <c r="H55" s="28" t="s">
        <v>254</v>
      </c>
    </row>
    <row r="56" spans="1:8" ht="28.5" customHeight="1" x14ac:dyDescent="0.25">
      <c r="A56" s="21" t="s">
        <v>159</v>
      </c>
      <c r="B56" s="22" t="s">
        <v>161</v>
      </c>
      <c r="C56" s="30" t="s">
        <v>194</v>
      </c>
      <c r="D56" s="24" t="s">
        <v>19</v>
      </c>
      <c r="E56" s="29">
        <v>230</v>
      </c>
      <c r="F56" s="26">
        <v>7.74</v>
      </c>
      <c r="G56" s="27">
        <f t="shared" si="1"/>
        <v>1780.2</v>
      </c>
      <c r="H56" s="28" t="s">
        <v>254</v>
      </c>
    </row>
    <row r="57" spans="1:8" ht="28.5" customHeight="1" x14ac:dyDescent="0.25">
      <c r="A57" s="21" t="s">
        <v>160</v>
      </c>
      <c r="B57" s="38" t="s">
        <v>162</v>
      </c>
      <c r="C57" s="30" t="s">
        <v>194</v>
      </c>
      <c r="D57" s="24" t="s">
        <v>19</v>
      </c>
      <c r="E57" s="29">
        <v>230</v>
      </c>
      <c r="F57" s="26">
        <v>6.43</v>
      </c>
      <c r="G57" s="27">
        <f t="shared" si="1"/>
        <v>1478.8999999999999</v>
      </c>
      <c r="H57" s="28" t="s">
        <v>256</v>
      </c>
    </row>
    <row r="58" spans="1:8" ht="28.5" customHeight="1" x14ac:dyDescent="0.25">
      <c r="A58" s="21" t="s">
        <v>163</v>
      </c>
      <c r="B58" s="22" t="s">
        <v>165</v>
      </c>
      <c r="C58" s="30" t="s">
        <v>194</v>
      </c>
      <c r="D58" s="24" t="s">
        <v>19</v>
      </c>
      <c r="E58" s="29">
        <v>230</v>
      </c>
      <c r="F58" s="26">
        <v>8.9600000000000009</v>
      </c>
      <c r="G58" s="27">
        <f t="shared" si="1"/>
        <v>2060.8000000000002</v>
      </c>
      <c r="H58" s="28" t="s">
        <v>254</v>
      </c>
    </row>
    <row r="59" spans="1:8" ht="28.5" customHeight="1" x14ac:dyDescent="0.25">
      <c r="A59" s="21" t="s">
        <v>164</v>
      </c>
      <c r="B59" s="38" t="s">
        <v>168</v>
      </c>
      <c r="C59" s="30" t="s">
        <v>194</v>
      </c>
      <c r="D59" s="24" t="s">
        <v>19</v>
      </c>
      <c r="E59" s="29">
        <v>230</v>
      </c>
      <c r="F59" s="26">
        <v>6.72</v>
      </c>
      <c r="G59" s="27">
        <f t="shared" si="1"/>
        <v>1545.6</v>
      </c>
      <c r="H59" s="28" t="s">
        <v>256</v>
      </c>
    </row>
    <row r="60" spans="1:8" ht="28.5" customHeight="1" x14ac:dyDescent="0.25">
      <c r="A60" s="21" t="s">
        <v>169</v>
      </c>
      <c r="B60" s="22" t="s">
        <v>167</v>
      </c>
      <c r="C60" s="30" t="s">
        <v>194</v>
      </c>
      <c r="D60" s="24" t="s">
        <v>19</v>
      </c>
      <c r="E60" s="29">
        <v>230</v>
      </c>
      <c r="F60" s="26">
        <v>9.83</v>
      </c>
      <c r="G60" s="27">
        <f t="shared" si="1"/>
        <v>2260.9</v>
      </c>
      <c r="H60" s="28" t="s">
        <v>254</v>
      </c>
    </row>
    <row r="61" spans="1:8" ht="28.5" customHeight="1" x14ac:dyDescent="0.25">
      <c r="A61" s="21" t="s">
        <v>170</v>
      </c>
      <c r="B61" s="38" t="s">
        <v>166</v>
      </c>
      <c r="C61" s="30" t="s">
        <v>194</v>
      </c>
      <c r="D61" s="24" t="s">
        <v>19</v>
      </c>
      <c r="E61" s="29">
        <v>230</v>
      </c>
      <c r="F61" s="26">
        <v>7.49</v>
      </c>
      <c r="G61" s="27">
        <f t="shared" si="1"/>
        <v>1722.7</v>
      </c>
      <c r="H61" s="28" t="s">
        <v>256</v>
      </c>
    </row>
    <row r="62" spans="1:8" ht="28.5" customHeight="1" x14ac:dyDescent="0.25">
      <c r="A62" s="21">
        <v>49</v>
      </c>
      <c r="B62" s="22" t="s">
        <v>80</v>
      </c>
      <c r="C62" s="30" t="s">
        <v>194</v>
      </c>
      <c r="D62" s="24" t="s">
        <v>22</v>
      </c>
      <c r="E62" s="29">
        <v>0</v>
      </c>
      <c r="F62" s="26">
        <v>0</v>
      </c>
      <c r="G62" s="27">
        <f t="shared" si="1"/>
        <v>0</v>
      </c>
      <c r="H62" s="28" t="s">
        <v>254</v>
      </c>
    </row>
    <row r="63" spans="1:8" ht="28.5" customHeight="1" x14ac:dyDescent="0.25">
      <c r="A63" s="21" t="s">
        <v>171</v>
      </c>
      <c r="B63" s="22" t="s">
        <v>177</v>
      </c>
      <c r="C63" s="30" t="s">
        <v>71</v>
      </c>
      <c r="D63" s="24" t="s">
        <v>19</v>
      </c>
      <c r="E63" s="29">
        <v>230</v>
      </c>
      <c r="F63" s="26">
        <v>10.79</v>
      </c>
      <c r="G63" s="27">
        <f t="shared" si="1"/>
        <v>2481.6999999999998</v>
      </c>
      <c r="H63" s="28" t="s">
        <v>254</v>
      </c>
    </row>
    <row r="64" spans="1:8" ht="28.5" customHeight="1" x14ac:dyDescent="0.25">
      <c r="A64" s="21" t="s">
        <v>172</v>
      </c>
      <c r="B64" s="38" t="s">
        <v>178</v>
      </c>
      <c r="C64" s="30" t="s">
        <v>71</v>
      </c>
      <c r="D64" s="24" t="s">
        <v>19</v>
      </c>
      <c r="E64" s="29">
        <v>230</v>
      </c>
      <c r="F64" s="26">
        <v>6.72</v>
      </c>
      <c r="G64" s="27">
        <f t="shared" si="1"/>
        <v>1545.6</v>
      </c>
      <c r="H64" s="28" t="s">
        <v>256</v>
      </c>
    </row>
    <row r="65" spans="1:8" ht="28.5" customHeight="1" x14ac:dyDescent="0.25">
      <c r="A65" s="21" t="s">
        <v>173</v>
      </c>
      <c r="B65" s="22" t="s">
        <v>181</v>
      </c>
      <c r="C65" s="30" t="s">
        <v>71</v>
      </c>
      <c r="D65" s="24" t="s">
        <v>19</v>
      </c>
      <c r="E65" s="29">
        <v>230</v>
      </c>
      <c r="F65" s="26">
        <v>11.57</v>
      </c>
      <c r="G65" s="27">
        <f t="shared" si="1"/>
        <v>2661.1</v>
      </c>
      <c r="H65" s="28" t="s">
        <v>254</v>
      </c>
    </row>
    <row r="66" spans="1:8" ht="28.5" customHeight="1" x14ac:dyDescent="0.25">
      <c r="A66" s="21" t="s">
        <v>174</v>
      </c>
      <c r="B66" s="38" t="s">
        <v>179</v>
      </c>
      <c r="C66" s="30" t="s">
        <v>71</v>
      </c>
      <c r="D66" s="24" t="s">
        <v>19</v>
      </c>
      <c r="E66" s="36">
        <v>7820</v>
      </c>
      <c r="F66" s="26">
        <v>7.78</v>
      </c>
      <c r="G66" s="27">
        <f t="shared" si="1"/>
        <v>60839.6</v>
      </c>
      <c r="H66" s="28" t="s">
        <v>256</v>
      </c>
    </row>
    <row r="67" spans="1:8" ht="28.5" customHeight="1" x14ac:dyDescent="0.25">
      <c r="A67" s="21" t="s">
        <v>175</v>
      </c>
      <c r="B67" s="22" t="s">
        <v>182</v>
      </c>
      <c r="C67" s="30" t="s">
        <v>71</v>
      </c>
      <c r="D67" s="24" t="s">
        <v>19</v>
      </c>
      <c r="E67" s="29">
        <v>230</v>
      </c>
      <c r="F67" s="26">
        <v>12.27</v>
      </c>
      <c r="G67" s="27">
        <f t="shared" si="1"/>
        <v>2822.1</v>
      </c>
      <c r="H67" s="28" t="s">
        <v>254</v>
      </c>
    </row>
    <row r="68" spans="1:8" ht="28.5" customHeight="1" x14ac:dyDescent="0.25">
      <c r="A68" s="21" t="s">
        <v>176</v>
      </c>
      <c r="B68" s="38" t="s">
        <v>180</v>
      </c>
      <c r="C68" s="30" t="s">
        <v>71</v>
      </c>
      <c r="D68" s="24" t="s">
        <v>19</v>
      </c>
      <c r="E68" s="29">
        <v>230</v>
      </c>
      <c r="F68" s="26">
        <v>9.1199999999999992</v>
      </c>
      <c r="G68" s="27">
        <f t="shared" si="1"/>
        <v>2097.6</v>
      </c>
      <c r="H68" s="28" t="s">
        <v>256</v>
      </c>
    </row>
    <row r="69" spans="1:8" ht="28.5" customHeight="1" x14ac:dyDescent="0.25">
      <c r="A69" s="21">
        <v>53</v>
      </c>
      <c r="B69" s="38" t="s">
        <v>27</v>
      </c>
      <c r="C69" s="30" t="s">
        <v>71</v>
      </c>
      <c r="D69" s="24" t="s">
        <v>19</v>
      </c>
      <c r="E69" s="29">
        <v>230</v>
      </c>
      <c r="F69" s="26">
        <v>12.54</v>
      </c>
      <c r="G69" s="27">
        <f t="shared" si="1"/>
        <v>2884.2</v>
      </c>
      <c r="H69" s="28" t="s">
        <v>256</v>
      </c>
    </row>
    <row r="70" spans="1:8" ht="28.5" customHeight="1" x14ac:dyDescent="0.25">
      <c r="A70" s="21">
        <v>54</v>
      </c>
      <c r="B70" s="38" t="s">
        <v>28</v>
      </c>
      <c r="C70" s="30" t="s">
        <v>71</v>
      </c>
      <c r="D70" s="24" t="s">
        <v>19</v>
      </c>
      <c r="E70" s="29">
        <v>500</v>
      </c>
      <c r="F70" s="26">
        <v>13.83</v>
      </c>
      <c r="G70" s="27">
        <f t="shared" si="1"/>
        <v>6915</v>
      </c>
      <c r="H70" s="28" t="s">
        <v>256</v>
      </c>
    </row>
    <row r="71" spans="1:8" ht="28.5" customHeight="1" x14ac:dyDescent="0.25">
      <c r="A71" s="21">
        <v>55</v>
      </c>
      <c r="B71" s="38" t="s">
        <v>29</v>
      </c>
      <c r="C71" s="30" t="s">
        <v>71</v>
      </c>
      <c r="D71" s="24" t="s">
        <v>19</v>
      </c>
      <c r="E71" s="29">
        <v>283</v>
      </c>
      <c r="F71" s="26">
        <v>16.72</v>
      </c>
      <c r="G71" s="27">
        <f t="shared" ref="G71:G102" si="2">F71*E71</f>
        <v>4731.7599999999993</v>
      </c>
      <c r="H71" s="28" t="s">
        <v>256</v>
      </c>
    </row>
    <row r="72" spans="1:8" ht="28.5" customHeight="1" x14ac:dyDescent="0.25">
      <c r="A72" s="21">
        <v>56</v>
      </c>
      <c r="B72" s="38" t="s">
        <v>81</v>
      </c>
      <c r="C72" s="30" t="s">
        <v>71</v>
      </c>
      <c r="D72" s="24" t="s">
        <v>19</v>
      </c>
      <c r="E72" s="29">
        <v>0</v>
      </c>
      <c r="F72" s="26">
        <v>0</v>
      </c>
      <c r="G72" s="27">
        <f t="shared" si="2"/>
        <v>0</v>
      </c>
      <c r="H72" s="28" t="s">
        <v>256</v>
      </c>
    </row>
    <row r="73" spans="1:8" ht="28.5" customHeight="1" x14ac:dyDescent="0.25">
      <c r="A73" s="21">
        <v>57</v>
      </c>
      <c r="B73" s="38" t="s">
        <v>82</v>
      </c>
      <c r="C73" s="30" t="s">
        <v>71</v>
      </c>
      <c r="D73" s="24" t="s">
        <v>19</v>
      </c>
      <c r="E73" s="29">
        <v>0</v>
      </c>
      <c r="F73" s="26">
        <v>0</v>
      </c>
      <c r="G73" s="27">
        <f t="shared" si="2"/>
        <v>0</v>
      </c>
      <c r="H73" s="28" t="s">
        <v>256</v>
      </c>
    </row>
    <row r="74" spans="1:8" ht="28.5" customHeight="1" x14ac:dyDescent="0.25">
      <c r="A74" s="21">
        <v>58</v>
      </c>
      <c r="B74" s="38" t="s">
        <v>83</v>
      </c>
      <c r="C74" s="30" t="s">
        <v>71</v>
      </c>
      <c r="D74" s="24" t="s">
        <v>19</v>
      </c>
      <c r="E74" s="29">
        <v>0</v>
      </c>
      <c r="F74" s="26">
        <v>0</v>
      </c>
      <c r="G74" s="27">
        <f t="shared" si="2"/>
        <v>0</v>
      </c>
      <c r="H74" s="28" t="s">
        <v>256</v>
      </c>
    </row>
    <row r="75" spans="1:8" ht="28.5" customHeight="1" x14ac:dyDescent="0.25">
      <c r="A75" s="39">
        <v>69</v>
      </c>
      <c r="B75" s="22" t="s">
        <v>84</v>
      </c>
      <c r="C75" s="30" t="s">
        <v>85</v>
      </c>
      <c r="D75" s="24" t="s">
        <v>22</v>
      </c>
      <c r="E75" s="29">
        <v>460</v>
      </c>
      <c r="F75" s="26">
        <v>7.79</v>
      </c>
      <c r="G75" s="27">
        <f t="shared" si="2"/>
        <v>3583.4</v>
      </c>
      <c r="H75" s="28" t="s">
        <v>254</v>
      </c>
    </row>
    <row r="76" spans="1:8" ht="28.5" customHeight="1" x14ac:dyDescent="0.25">
      <c r="A76" s="39">
        <v>70</v>
      </c>
      <c r="B76" s="40" t="s">
        <v>150</v>
      </c>
      <c r="C76" s="30" t="s">
        <v>85</v>
      </c>
      <c r="D76" s="24" t="s">
        <v>22</v>
      </c>
      <c r="E76" s="29">
        <v>460</v>
      </c>
      <c r="F76" s="26">
        <v>4.99</v>
      </c>
      <c r="G76" s="27">
        <f t="shared" si="2"/>
        <v>2295.4</v>
      </c>
      <c r="H76" s="28" t="s">
        <v>256</v>
      </c>
    </row>
    <row r="77" spans="1:8" ht="28.5" customHeight="1" x14ac:dyDescent="0.25">
      <c r="A77" s="39">
        <v>71</v>
      </c>
      <c r="B77" s="41" t="s">
        <v>86</v>
      </c>
      <c r="C77" s="23" t="s">
        <v>53</v>
      </c>
      <c r="D77" s="24" t="s">
        <v>18</v>
      </c>
      <c r="E77" s="29">
        <v>0</v>
      </c>
      <c r="F77" s="26">
        <v>0</v>
      </c>
      <c r="G77" s="27">
        <f t="shared" si="2"/>
        <v>0</v>
      </c>
      <c r="H77" s="28" t="s">
        <v>255</v>
      </c>
    </row>
    <row r="78" spans="1:8" ht="28.5" customHeight="1" x14ac:dyDescent="0.25">
      <c r="A78" s="39" t="s">
        <v>240</v>
      </c>
      <c r="B78" s="42" t="s">
        <v>87</v>
      </c>
      <c r="C78" s="30" t="s">
        <v>88</v>
      </c>
      <c r="D78" s="24" t="s">
        <v>22</v>
      </c>
      <c r="E78" s="29">
        <v>460</v>
      </c>
      <c r="F78" s="26">
        <v>0.46</v>
      </c>
      <c r="G78" s="27">
        <f t="shared" si="2"/>
        <v>211.60000000000002</v>
      </c>
      <c r="H78" s="28" t="s">
        <v>254</v>
      </c>
    </row>
    <row r="79" spans="1:8" ht="28.5" customHeight="1" x14ac:dyDescent="0.25">
      <c r="A79" s="39" t="s">
        <v>241</v>
      </c>
      <c r="B79" s="40" t="s">
        <v>87</v>
      </c>
      <c r="C79" s="30" t="s">
        <v>89</v>
      </c>
      <c r="D79" s="24" t="s">
        <v>22</v>
      </c>
      <c r="E79" s="29">
        <v>460</v>
      </c>
      <c r="F79" s="26">
        <v>0.44</v>
      </c>
      <c r="G79" s="27">
        <f t="shared" si="2"/>
        <v>202.4</v>
      </c>
      <c r="H79" s="28" t="s">
        <v>256</v>
      </c>
    </row>
    <row r="80" spans="1:8" ht="28.5" customHeight="1" x14ac:dyDescent="0.25">
      <c r="A80" s="39">
        <v>73</v>
      </c>
      <c r="B80" s="41" t="s">
        <v>90</v>
      </c>
      <c r="C80" s="30" t="s">
        <v>88</v>
      </c>
      <c r="D80" s="24" t="s">
        <v>15</v>
      </c>
      <c r="E80" s="29">
        <v>0</v>
      </c>
      <c r="F80" s="26">
        <v>0</v>
      </c>
      <c r="G80" s="27">
        <f t="shared" si="2"/>
        <v>0</v>
      </c>
      <c r="H80" s="28" t="s">
        <v>255</v>
      </c>
    </row>
    <row r="81" spans="1:8" ht="28.5" customHeight="1" x14ac:dyDescent="0.25">
      <c r="A81" s="39">
        <v>74</v>
      </c>
      <c r="B81" s="42" t="s">
        <v>91</v>
      </c>
      <c r="C81" s="23" t="s">
        <v>49</v>
      </c>
      <c r="D81" s="24" t="s">
        <v>15</v>
      </c>
      <c r="E81" s="29">
        <v>46</v>
      </c>
      <c r="F81" s="26">
        <v>7.95</v>
      </c>
      <c r="G81" s="27">
        <f t="shared" si="2"/>
        <v>365.7</v>
      </c>
      <c r="H81" s="28" t="s">
        <v>254</v>
      </c>
    </row>
    <row r="82" spans="1:8" ht="28.5" customHeight="1" x14ac:dyDescent="0.25">
      <c r="A82" s="39">
        <v>75</v>
      </c>
      <c r="B82" s="42" t="s">
        <v>92</v>
      </c>
      <c r="C82" s="23" t="s">
        <v>49</v>
      </c>
      <c r="D82" s="24" t="s">
        <v>15</v>
      </c>
      <c r="E82" s="29">
        <v>46</v>
      </c>
      <c r="F82" s="26">
        <v>7.95</v>
      </c>
      <c r="G82" s="27">
        <f t="shared" si="2"/>
        <v>365.7</v>
      </c>
      <c r="H82" s="28" t="s">
        <v>254</v>
      </c>
    </row>
    <row r="83" spans="1:8" ht="28.5" customHeight="1" x14ac:dyDescent="0.25">
      <c r="A83" s="39" t="s">
        <v>242</v>
      </c>
      <c r="B83" s="42" t="s">
        <v>183</v>
      </c>
      <c r="C83" s="23" t="s">
        <v>116</v>
      </c>
      <c r="D83" s="24" t="s">
        <v>19</v>
      </c>
      <c r="E83" s="29">
        <v>23</v>
      </c>
      <c r="F83" s="26">
        <v>44.04</v>
      </c>
      <c r="G83" s="27">
        <f t="shared" si="2"/>
        <v>1012.92</v>
      </c>
      <c r="H83" s="28" t="s">
        <v>254</v>
      </c>
    </row>
    <row r="84" spans="1:8" ht="28.5" customHeight="1" x14ac:dyDescent="0.25">
      <c r="A84" s="39" t="s">
        <v>243</v>
      </c>
      <c r="B84" s="40" t="s">
        <v>184</v>
      </c>
      <c r="C84" s="23" t="s">
        <v>116</v>
      </c>
      <c r="D84" s="24" t="s">
        <v>19</v>
      </c>
      <c r="E84" s="29">
        <v>23</v>
      </c>
      <c r="F84" s="26">
        <v>21.17</v>
      </c>
      <c r="G84" s="27">
        <f t="shared" si="2"/>
        <v>486.91</v>
      </c>
      <c r="H84" s="28" t="s">
        <v>256</v>
      </c>
    </row>
    <row r="85" spans="1:8" ht="28.5" customHeight="1" x14ac:dyDescent="0.25">
      <c r="A85" s="39">
        <v>77</v>
      </c>
      <c r="B85" s="40" t="s">
        <v>109</v>
      </c>
      <c r="C85" s="23" t="s">
        <v>116</v>
      </c>
      <c r="D85" s="24" t="s">
        <v>19</v>
      </c>
      <c r="E85" s="29">
        <v>23</v>
      </c>
      <c r="F85" s="26">
        <v>30.18</v>
      </c>
      <c r="G85" s="27">
        <f t="shared" si="2"/>
        <v>694.14</v>
      </c>
      <c r="H85" s="28" t="s">
        <v>256</v>
      </c>
    </row>
    <row r="86" spans="1:8" ht="28.5" customHeight="1" x14ac:dyDescent="0.25">
      <c r="A86" s="39">
        <v>78</v>
      </c>
      <c r="B86" s="42" t="s">
        <v>93</v>
      </c>
      <c r="C86" s="23" t="s">
        <v>49</v>
      </c>
      <c r="D86" s="24" t="s">
        <v>22</v>
      </c>
      <c r="E86" s="29">
        <v>0</v>
      </c>
      <c r="F86" s="26">
        <v>0</v>
      </c>
      <c r="G86" s="27">
        <f t="shared" si="2"/>
        <v>0</v>
      </c>
      <c r="H86" s="28" t="s">
        <v>254</v>
      </c>
    </row>
    <row r="87" spans="1:8" ht="28.5" customHeight="1" x14ac:dyDescent="0.25">
      <c r="A87" s="39">
        <v>79</v>
      </c>
      <c r="B87" s="41" t="s">
        <v>94</v>
      </c>
      <c r="C87" s="23" t="s">
        <v>49</v>
      </c>
      <c r="D87" s="24" t="s">
        <v>15</v>
      </c>
      <c r="E87" s="29">
        <v>0</v>
      </c>
      <c r="F87" s="26">
        <v>0</v>
      </c>
      <c r="G87" s="27">
        <f t="shared" si="2"/>
        <v>0</v>
      </c>
      <c r="H87" s="28" t="s">
        <v>255</v>
      </c>
    </row>
    <row r="88" spans="1:8" ht="28.5" customHeight="1" x14ac:dyDescent="0.25">
      <c r="A88" s="39">
        <v>80</v>
      </c>
      <c r="B88" s="42" t="s">
        <v>95</v>
      </c>
      <c r="C88" s="23" t="s">
        <v>49</v>
      </c>
      <c r="D88" s="24" t="s">
        <v>15</v>
      </c>
      <c r="E88" s="29">
        <v>46</v>
      </c>
      <c r="F88" s="26">
        <v>8.85</v>
      </c>
      <c r="G88" s="27">
        <f t="shared" si="2"/>
        <v>407.09999999999997</v>
      </c>
      <c r="H88" s="28" t="s">
        <v>254</v>
      </c>
    </row>
    <row r="89" spans="1:8" ht="28.5" customHeight="1" x14ac:dyDescent="0.25">
      <c r="A89" s="39">
        <v>81</v>
      </c>
      <c r="B89" s="42" t="s">
        <v>96</v>
      </c>
      <c r="C89" s="23" t="s">
        <v>49</v>
      </c>
      <c r="D89" s="24" t="s">
        <v>15</v>
      </c>
      <c r="E89" s="29">
        <v>46</v>
      </c>
      <c r="F89" s="26">
        <v>8.85</v>
      </c>
      <c r="G89" s="27">
        <f t="shared" si="2"/>
        <v>407.09999999999997</v>
      </c>
      <c r="H89" s="28" t="s">
        <v>254</v>
      </c>
    </row>
    <row r="90" spans="1:8" ht="28.5" customHeight="1" x14ac:dyDescent="0.25">
      <c r="A90" s="39">
        <v>82</v>
      </c>
      <c r="B90" s="40" t="s">
        <v>20</v>
      </c>
      <c r="C90" s="30" t="s">
        <v>106</v>
      </c>
      <c r="D90" s="24" t="s">
        <v>97</v>
      </c>
      <c r="E90" s="36">
        <v>2760</v>
      </c>
      <c r="F90" s="26">
        <v>0.72</v>
      </c>
      <c r="G90" s="27">
        <f t="shared" si="2"/>
        <v>1987.1999999999998</v>
      </c>
      <c r="H90" s="28" t="s">
        <v>256</v>
      </c>
    </row>
    <row r="91" spans="1:8" ht="28.5" customHeight="1" x14ac:dyDescent="0.25">
      <c r="A91" s="39">
        <v>83</v>
      </c>
      <c r="B91" s="42" t="s">
        <v>98</v>
      </c>
      <c r="C91" s="23" t="s">
        <v>38</v>
      </c>
      <c r="D91" s="24" t="s">
        <v>14</v>
      </c>
      <c r="E91" s="29">
        <v>0</v>
      </c>
      <c r="F91" s="26">
        <v>0</v>
      </c>
      <c r="G91" s="27">
        <f t="shared" si="2"/>
        <v>0</v>
      </c>
      <c r="H91" s="28" t="s">
        <v>254</v>
      </c>
    </row>
    <row r="92" spans="1:8" ht="28.5" customHeight="1" x14ac:dyDescent="0.25">
      <c r="A92" s="39">
        <v>84</v>
      </c>
      <c r="B92" s="22" t="s">
        <v>113</v>
      </c>
      <c r="C92" s="23" t="s">
        <v>49</v>
      </c>
      <c r="D92" s="24" t="s">
        <v>15</v>
      </c>
      <c r="E92" s="29">
        <v>920</v>
      </c>
      <c r="F92" s="26">
        <v>7.95</v>
      </c>
      <c r="G92" s="27">
        <f t="shared" si="2"/>
        <v>7314</v>
      </c>
      <c r="H92" s="28" t="s">
        <v>254</v>
      </c>
    </row>
    <row r="93" spans="1:8" ht="28.5" customHeight="1" x14ac:dyDescent="0.25">
      <c r="A93" s="39">
        <v>85</v>
      </c>
      <c r="B93" s="38" t="s">
        <v>114</v>
      </c>
      <c r="C93" s="23" t="s">
        <v>49</v>
      </c>
      <c r="D93" s="24" t="s">
        <v>15</v>
      </c>
      <c r="E93" s="29">
        <v>230</v>
      </c>
      <c r="F93" s="26">
        <v>9.8000000000000007</v>
      </c>
      <c r="G93" s="27">
        <f t="shared" si="2"/>
        <v>2254</v>
      </c>
      <c r="H93" s="28" t="s">
        <v>256</v>
      </c>
    </row>
    <row r="94" spans="1:8" ht="28.5" customHeight="1" x14ac:dyDescent="0.25">
      <c r="A94" s="39">
        <v>86</v>
      </c>
      <c r="B94" s="31" t="s">
        <v>108</v>
      </c>
      <c r="C94" s="23" t="s">
        <v>49</v>
      </c>
      <c r="D94" s="24" t="s">
        <v>15</v>
      </c>
      <c r="E94" s="29">
        <v>230</v>
      </c>
      <c r="F94" s="26">
        <v>19.7</v>
      </c>
      <c r="G94" s="27">
        <f t="shared" si="2"/>
        <v>4531</v>
      </c>
      <c r="H94" s="28" t="s">
        <v>255</v>
      </c>
    </row>
    <row r="95" spans="1:8" ht="28.5" customHeight="1" x14ac:dyDescent="0.25">
      <c r="A95" s="39" t="s">
        <v>244</v>
      </c>
      <c r="B95" s="22" t="s">
        <v>185</v>
      </c>
      <c r="C95" s="23" t="s">
        <v>49</v>
      </c>
      <c r="D95" s="24" t="s">
        <v>15</v>
      </c>
      <c r="E95" s="29">
        <v>0</v>
      </c>
      <c r="F95" s="26">
        <v>0</v>
      </c>
      <c r="G95" s="27">
        <f t="shared" si="2"/>
        <v>0</v>
      </c>
      <c r="H95" s="28" t="s">
        <v>254</v>
      </c>
    </row>
    <row r="96" spans="1:8" ht="28.5" customHeight="1" x14ac:dyDescent="0.25">
      <c r="A96" s="39" t="s">
        <v>245</v>
      </c>
      <c r="B96" s="38" t="s">
        <v>186</v>
      </c>
      <c r="C96" s="23" t="s">
        <v>49</v>
      </c>
      <c r="D96" s="24" t="s">
        <v>15</v>
      </c>
      <c r="E96" s="29">
        <v>0</v>
      </c>
      <c r="F96" s="26">
        <v>0</v>
      </c>
      <c r="G96" s="27">
        <f t="shared" si="2"/>
        <v>0</v>
      </c>
      <c r="H96" s="28" t="s">
        <v>256</v>
      </c>
    </row>
    <row r="97" spans="1:8" ht="28.5" customHeight="1" x14ac:dyDescent="0.25">
      <c r="A97" s="39" t="s">
        <v>246</v>
      </c>
      <c r="B97" s="22" t="s">
        <v>189</v>
      </c>
      <c r="C97" s="23" t="s">
        <v>49</v>
      </c>
      <c r="D97" s="24" t="s">
        <v>15</v>
      </c>
      <c r="E97" s="29">
        <v>0</v>
      </c>
      <c r="F97" s="26">
        <v>0</v>
      </c>
      <c r="G97" s="27">
        <f t="shared" si="2"/>
        <v>0</v>
      </c>
      <c r="H97" s="28" t="s">
        <v>254</v>
      </c>
    </row>
    <row r="98" spans="1:8" ht="28.5" customHeight="1" x14ac:dyDescent="0.25">
      <c r="A98" s="39" t="s">
        <v>247</v>
      </c>
      <c r="B98" s="38" t="s">
        <v>190</v>
      </c>
      <c r="C98" s="23" t="s">
        <v>49</v>
      </c>
      <c r="D98" s="24" t="s">
        <v>15</v>
      </c>
      <c r="E98" s="29">
        <v>0</v>
      </c>
      <c r="F98" s="26">
        <v>0</v>
      </c>
      <c r="G98" s="27">
        <f t="shared" si="2"/>
        <v>0</v>
      </c>
      <c r="H98" s="28" t="s">
        <v>256</v>
      </c>
    </row>
    <row r="99" spans="1:8" ht="28.5" customHeight="1" x14ac:dyDescent="0.25">
      <c r="A99" s="39" t="s">
        <v>248</v>
      </c>
      <c r="B99" s="22" t="s">
        <v>191</v>
      </c>
      <c r="C99" s="23" t="s">
        <v>49</v>
      </c>
      <c r="D99" s="24" t="s">
        <v>15</v>
      </c>
      <c r="E99" s="29">
        <v>0</v>
      </c>
      <c r="F99" s="26">
        <v>0</v>
      </c>
      <c r="G99" s="27">
        <f t="shared" si="2"/>
        <v>0</v>
      </c>
      <c r="H99" s="28" t="s">
        <v>254</v>
      </c>
    </row>
    <row r="100" spans="1:8" ht="28.5" customHeight="1" x14ac:dyDescent="0.25">
      <c r="A100" s="39" t="s">
        <v>249</v>
      </c>
      <c r="B100" s="38" t="s">
        <v>192</v>
      </c>
      <c r="C100" s="23" t="s">
        <v>49</v>
      </c>
      <c r="D100" s="24" t="s">
        <v>15</v>
      </c>
      <c r="E100" s="29">
        <v>0</v>
      </c>
      <c r="F100" s="26">
        <v>0</v>
      </c>
      <c r="G100" s="27">
        <f t="shared" si="2"/>
        <v>0</v>
      </c>
      <c r="H100" s="28" t="s">
        <v>256</v>
      </c>
    </row>
    <row r="101" spans="1:8" ht="28.5" customHeight="1" x14ac:dyDescent="0.25">
      <c r="A101" s="43">
        <v>90</v>
      </c>
      <c r="B101" s="32" t="s">
        <v>187</v>
      </c>
      <c r="C101" s="23" t="s">
        <v>99</v>
      </c>
      <c r="D101" s="24" t="s">
        <v>18</v>
      </c>
      <c r="E101" s="29">
        <v>0</v>
      </c>
      <c r="F101" s="26">
        <v>0</v>
      </c>
      <c r="G101" s="27">
        <f t="shared" si="2"/>
        <v>0</v>
      </c>
      <c r="H101" s="28" t="s">
        <v>255</v>
      </c>
    </row>
    <row r="102" spans="1:8" ht="28.5" customHeight="1" x14ac:dyDescent="0.25">
      <c r="A102" s="43">
        <v>91</v>
      </c>
      <c r="B102" s="22" t="s">
        <v>30</v>
      </c>
      <c r="C102" s="23" t="s">
        <v>49</v>
      </c>
      <c r="D102" s="24" t="s">
        <v>15</v>
      </c>
      <c r="E102" s="29">
        <v>46</v>
      </c>
      <c r="F102" s="26">
        <v>7.95</v>
      </c>
      <c r="G102" s="27">
        <f t="shared" si="2"/>
        <v>365.7</v>
      </c>
      <c r="H102" s="28" t="s">
        <v>254</v>
      </c>
    </row>
    <row r="103" spans="1:8" ht="29.25" customHeight="1" x14ac:dyDescent="0.25">
      <c r="A103" s="43">
        <v>92</v>
      </c>
      <c r="B103" s="38" t="s">
        <v>188</v>
      </c>
      <c r="C103" s="23" t="s">
        <v>49</v>
      </c>
      <c r="D103" s="24" t="s">
        <v>15</v>
      </c>
      <c r="E103" s="29">
        <v>230</v>
      </c>
      <c r="F103" s="26">
        <v>9.8000000000000007</v>
      </c>
      <c r="G103" s="27">
        <f t="shared" ref="G103:G134" si="3">F103*E103</f>
        <v>2254</v>
      </c>
      <c r="H103" s="28" t="s">
        <v>256</v>
      </c>
    </row>
    <row r="104" spans="1:8" ht="29.25" customHeight="1" x14ac:dyDescent="0.25">
      <c r="A104" s="43">
        <v>93</v>
      </c>
      <c r="B104" s="22" t="s">
        <v>100</v>
      </c>
      <c r="C104" s="23" t="s">
        <v>49</v>
      </c>
      <c r="D104" s="24" t="s">
        <v>15</v>
      </c>
      <c r="E104" s="29">
        <v>0</v>
      </c>
      <c r="F104" s="26">
        <v>0</v>
      </c>
      <c r="G104" s="27">
        <f t="shared" si="3"/>
        <v>0</v>
      </c>
      <c r="H104" s="28" t="s">
        <v>254</v>
      </c>
    </row>
    <row r="105" spans="1:8" ht="29.25" customHeight="1" x14ac:dyDescent="0.25">
      <c r="A105" s="43">
        <v>94</v>
      </c>
      <c r="B105" s="22" t="s">
        <v>101</v>
      </c>
      <c r="C105" s="23" t="s">
        <v>49</v>
      </c>
      <c r="D105" s="24" t="s">
        <v>15</v>
      </c>
      <c r="E105" s="29">
        <v>0</v>
      </c>
      <c r="F105" s="26">
        <v>0</v>
      </c>
      <c r="G105" s="27">
        <f t="shared" si="3"/>
        <v>0</v>
      </c>
      <c r="H105" s="28" t="s">
        <v>254</v>
      </c>
    </row>
    <row r="106" spans="1:8" ht="29.25" customHeight="1" x14ac:dyDescent="0.25">
      <c r="A106" s="44">
        <v>95</v>
      </c>
      <c r="B106" s="45" t="s">
        <v>102</v>
      </c>
      <c r="C106" s="46" t="s">
        <v>49</v>
      </c>
      <c r="D106" s="47" t="s">
        <v>15</v>
      </c>
      <c r="E106" s="29">
        <v>0</v>
      </c>
      <c r="F106" s="26">
        <v>0</v>
      </c>
      <c r="G106" s="27">
        <f t="shared" si="3"/>
        <v>0</v>
      </c>
      <c r="H106" s="28" t="s">
        <v>254</v>
      </c>
    </row>
    <row r="107" spans="1:8" ht="29.25" customHeight="1" x14ac:dyDescent="0.25">
      <c r="A107" s="39">
        <v>96</v>
      </c>
      <c r="B107" s="22" t="s">
        <v>117</v>
      </c>
      <c r="C107" s="48" t="s">
        <v>49</v>
      </c>
      <c r="D107" s="24" t="s">
        <v>137</v>
      </c>
      <c r="E107" s="29">
        <v>0</v>
      </c>
      <c r="F107" s="26">
        <v>0</v>
      </c>
      <c r="G107" s="27">
        <f t="shared" si="3"/>
        <v>0</v>
      </c>
      <c r="H107" s="28" t="s">
        <v>254</v>
      </c>
    </row>
    <row r="108" spans="1:8" ht="29.25" customHeight="1" x14ac:dyDescent="0.25">
      <c r="A108" s="39">
        <v>97</v>
      </c>
      <c r="B108" s="22" t="s">
        <v>226</v>
      </c>
      <c r="C108" s="48" t="s">
        <v>49</v>
      </c>
      <c r="D108" s="24" t="s">
        <v>137</v>
      </c>
      <c r="E108" s="29">
        <v>0</v>
      </c>
      <c r="F108" s="26">
        <v>0</v>
      </c>
      <c r="G108" s="27">
        <f t="shared" si="3"/>
        <v>0</v>
      </c>
      <c r="H108" s="28" t="s">
        <v>254</v>
      </c>
    </row>
    <row r="109" spans="1:8" ht="29.25" customHeight="1" x14ac:dyDescent="0.25">
      <c r="A109" s="39">
        <v>98</v>
      </c>
      <c r="B109" s="38" t="s">
        <v>118</v>
      </c>
      <c r="C109" s="48" t="s">
        <v>49</v>
      </c>
      <c r="D109" s="24" t="s">
        <v>139</v>
      </c>
      <c r="E109" s="29">
        <v>0</v>
      </c>
      <c r="F109" s="26">
        <v>0</v>
      </c>
      <c r="G109" s="27">
        <f t="shared" si="3"/>
        <v>0</v>
      </c>
      <c r="H109" s="28" t="s">
        <v>256</v>
      </c>
    </row>
    <row r="110" spans="1:8" ht="29.25" customHeight="1" x14ac:dyDescent="0.25">
      <c r="A110" s="39">
        <v>99</v>
      </c>
      <c r="B110" s="22" t="s">
        <v>119</v>
      </c>
      <c r="C110" s="48" t="s">
        <v>49</v>
      </c>
      <c r="D110" s="24" t="s">
        <v>137</v>
      </c>
      <c r="E110" s="29">
        <v>0</v>
      </c>
      <c r="F110" s="26">
        <v>0</v>
      </c>
      <c r="G110" s="27">
        <f t="shared" si="3"/>
        <v>0</v>
      </c>
      <c r="H110" s="28" t="s">
        <v>254</v>
      </c>
    </row>
    <row r="111" spans="1:8" ht="29.25" customHeight="1" x14ac:dyDescent="0.25">
      <c r="A111" s="39">
        <v>100</v>
      </c>
      <c r="B111" s="22" t="s">
        <v>120</v>
      </c>
      <c r="C111" s="48" t="s">
        <v>49</v>
      </c>
      <c r="D111" s="24" t="s">
        <v>137</v>
      </c>
      <c r="E111" s="29">
        <v>0</v>
      </c>
      <c r="F111" s="26">
        <v>0</v>
      </c>
      <c r="G111" s="27">
        <f t="shared" si="3"/>
        <v>0</v>
      </c>
      <c r="H111" s="28" t="s">
        <v>254</v>
      </c>
    </row>
    <row r="112" spans="1:8" ht="29.25" customHeight="1" x14ac:dyDescent="0.25">
      <c r="A112" s="39">
        <v>101</v>
      </c>
      <c r="B112" s="38" t="s">
        <v>121</v>
      </c>
      <c r="C112" s="48" t="s">
        <v>49</v>
      </c>
      <c r="D112" s="24" t="s">
        <v>139</v>
      </c>
      <c r="E112" s="29">
        <v>0</v>
      </c>
      <c r="F112" s="26">
        <v>0</v>
      </c>
      <c r="G112" s="27">
        <f t="shared" si="3"/>
        <v>0</v>
      </c>
      <c r="H112" s="28" t="s">
        <v>256</v>
      </c>
    </row>
    <row r="113" spans="1:8" ht="29.25" customHeight="1" x14ac:dyDescent="0.25">
      <c r="A113" s="39">
        <v>102</v>
      </c>
      <c r="B113" s="38" t="s">
        <v>122</v>
      </c>
      <c r="C113" s="48" t="s">
        <v>207</v>
      </c>
      <c r="D113" s="24" t="s">
        <v>139</v>
      </c>
      <c r="E113" s="29">
        <v>0</v>
      </c>
      <c r="F113" s="26">
        <v>0</v>
      </c>
      <c r="G113" s="27">
        <f t="shared" si="3"/>
        <v>0</v>
      </c>
      <c r="H113" s="28" t="s">
        <v>256</v>
      </c>
    </row>
    <row r="114" spans="1:8" ht="29.25" customHeight="1" x14ac:dyDescent="0.25">
      <c r="A114" s="39">
        <v>103</v>
      </c>
      <c r="B114" s="38" t="s">
        <v>123</v>
      </c>
      <c r="C114" s="48" t="s">
        <v>49</v>
      </c>
      <c r="D114" s="24" t="s">
        <v>21</v>
      </c>
      <c r="E114" s="29">
        <v>46</v>
      </c>
      <c r="F114" s="26">
        <v>7.82</v>
      </c>
      <c r="G114" s="27">
        <f t="shared" si="3"/>
        <v>359.72</v>
      </c>
      <c r="H114" s="28" t="s">
        <v>256</v>
      </c>
    </row>
    <row r="115" spans="1:8" ht="29.25" customHeight="1" x14ac:dyDescent="0.25">
      <c r="A115" s="39">
        <v>104</v>
      </c>
      <c r="B115" s="22" t="s">
        <v>124</v>
      </c>
      <c r="C115" s="48" t="s">
        <v>49</v>
      </c>
      <c r="D115" s="24" t="s">
        <v>21</v>
      </c>
      <c r="E115" s="29">
        <v>0</v>
      </c>
      <c r="F115" s="26">
        <v>0</v>
      </c>
      <c r="G115" s="27">
        <f t="shared" si="3"/>
        <v>0</v>
      </c>
      <c r="H115" s="28" t="s">
        <v>254</v>
      </c>
    </row>
    <row r="116" spans="1:8" ht="29.25" customHeight="1" x14ac:dyDescent="0.25">
      <c r="A116" s="39">
        <v>105</v>
      </c>
      <c r="B116" s="22" t="s">
        <v>125</v>
      </c>
      <c r="C116" s="48" t="s">
        <v>49</v>
      </c>
      <c r="D116" s="24" t="s">
        <v>21</v>
      </c>
      <c r="E116" s="29">
        <v>0</v>
      </c>
      <c r="F116" s="26">
        <v>0</v>
      </c>
      <c r="G116" s="27">
        <f t="shared" si="3"/>
        <v>0</v>
      </c>
      <c r="H116" s="28" t="s">
        <v>254</v>
      </c>
    </row>
    <row r="117" spans="1:8" ht="29.25" customHeight="1" x14ac:dyDescent="0.25">
      <c r="A117" s="39">
        <v>106</v>
      </c>
      <c r="B117" s="22" t="s">
        <v>126</v>
      </c>
      <c r="C117" s="48" t="s">
        <v>207</v>
      </c>
      <c r="D117" s="24" t="s">
        <v>139</v>
      </c>
      <c r="E117" s="29">
        <v>0</v>
      </c>
      <c r="F117" s="26">
        <v>0</v>
      </c>
      <c r="G117" s="27">
        <f t="shared" si="3"/>
        <v>0</v>
      </c>
      <c r="H117" s="28" t="s">
        <v>254</v>
      </c>
    </row>
    <row r="118" spans="1:8" ht="29.25" customHeight="1" x14ac:dyDescent="0.25">
      <c r="A118" s="39">
        <v>107</v>
      </c>
      <c r="B118" s="49" t="s">
        <v>252</v>
      </c>
      <c r="C118" s="48" t="s">
        <v>49</v>
      </c>
      <c r="D118" s="24" t="s">
        <v>21</v>
      </c>
      <c r="E118" s="29">
        <v>0</v>
      </c>
      <c r="F118" s="26">
        <v>0</v>
      </c>
      <c r="G118" s="27">
        <f t="shared" si="3"/>
        <v>0</v>
      </c>
      <c r="H118" s="28" t="s">
        <v>257</v>
      </c>
    </row>
    <row r="119" spans="1:8" ht="29.25" customHeight="1" x14ac:dyDescent="0.25">
      <c r="A119" s="39">
        <v>108</v>
      </c>
      <c r="B119" s="22" t="s">
        <v>151</v>
      </c>
      <c r="C119" s="48" t="s">
        <v>49</v>
      </c>
      <c r="D119" s="24" t="s">
        <v>139</v>
      </c>
      <c r="E119" s="29">
        <v>0</v>
      </c>
      <c r="F119" s="26">
        <v>0</v>
      </c>
      <c r="G119" s="27">
        <f t="shared" si="3"/>
        <v>0</v>
      </c>
      <c r="H119" s="28" t="s">
        <v>254</v>
      </c>
    </row>
    <row r="120" spans="1:8" ht="29.25" customHeight="1" x14ac:dyDescent="0.25">
      <c r="A120" s="39">
        <v>109</v>
      </c>
      <c r="B120" s="22" t="s">
        <v>152</v>
      </c>
      <c r="C120" s="48" t="s">
        <v>207</v>
      </c>
      <c r="D120" s="24" t="s">
        <v>139</v>
      </c>
      <c r="E120" s="29">
        <v>0</v>
      </c>
      <c r="F120" s="26">
        <v>0</v>
      </c>
      <c r="G120" s="27">
        <f t="shared" si="3"/>
        <v>0</v>
      </c>
      <c r="H120" s="28" t="s">
        <v>254</v>
      </c>
    </row>
    <row r="121" spans="1:8" ht="29.25" customHeight="1" x14ac:dyDescent="0.25">
      <c r="A121" s="39">
        <v>110</v>
      </c>
      <c r="B121" s="22" t="s">
        <v>127</v>
      </c>
      <c r="C121" s="48" t="s">
        <v>141</v>
      </c>
      <c r="D121" s="24" t="s">
        <v>140</v>
      </c>
      <c r="E121" s="29">
        <v>0</v>
      </c>
      <c r="F121" s="26">
        <v>0</v>
      </c>
      <c r="G121" s="27">
        <f t="shared" si="3"/>
        <v>0</v>
      </c>
      <c r="H121" s="28" t="s">
        <v>254</v>
      </c>
    </row>
    <row r="122" spans="1:8" ht="29.25" customHeight="1" x14ac:dyDescent="0.25">
      <c r="A122" s="39">
        <v>111</v>
      </c>
      <c r="B122" s="22" t="s">
        <v>128</v>
      </c>
      <c r="C122" s="48" t="s">
        <v>49</v>
      </c>
      <c r="D122" s="24" t="s">
        <v>137</v>
      </c>
      <c r="E122" s="29">
        <v>0</v>
      </c>
      <c r="F122" s="26">
        <v>0</v>
      </c>
      <c r="G122" s="27">
        <f t="shared" si="3"/>
        <v>0</v>
      </c>
      <c r="H122" s="28" t="s">
        <v>254</v>
      </c>
    </row>
    <row r="123" spans="1:8" ht="29.25" customHeight="1" x14ac:dyDescent="0.25">
      <c r="A123" s="39" t="s">
        <v>250</v>
      </c>
      <c r="B123" s="22" t="s">
        <v>227</v>
      </c>
      <c r="C123" s="50" t="s">
        <v>49</v>
      </c>
      <c r="D123" s="51" t="s">
        <v>137</v>
      </c>
      <c r="E123" s="29">
        <v>0</v>
      </c>
      <c r="F123" s="26">
        <v>0</v>
      </c>
      <c r="G123" s="27">
        <f t="shared" si="3"/>
        <v>0</v>
      </c>
      <c r="H123" s="28" t="s">
        <v>254</v>
      </c>
    </row>
    <row r="124" spans="1:8" ht="29.25" customHeight="1" x14ac:dyDescent="0.25">
      <c r="A124" s="39" t="s">
        <v>251</v>
      </c>
      <c r="B124" s="38" t="s">
        <v>228</v>
      </c>
      <c r="C124" s="50" t="s">
        <v>49</v>
      </c>
      <c r="D124" s="51" t="s">
        <v>137</v>
      </c>
      <c r="E124" s="29">
        <v>0</v>
      </c>
      <c r="F124" s="26">
        <v>0</v>
      </c>
      <c r="G124" s="27">
        <f t="shared" si="3"/>
        <v>0</v>
      </c>
      <c r="H124" s="28" t="s">
        <v>256</v>
      </c>
    </row>
    <row r="125" spans="1:8" ht="29.25" customHeight="1" x14ac:dyDescent="0.25">
      <c r="A125" s="39">
        <v>113</v>
      </c>
      <c r="B125" s="38" t="s">
        <v>129</v>
      </c>
      <c r="C125" s="48" t="s">
        <v>49</v>
      </c>
      <c r="D125" s="24" t="s">
        <v>137</v>
      </c>
      <c r="E125" s="52">
        <v>0</v>
      </c>
      <c r="F125" s="53">
        <v>0</v>
      </c>
      <c r="G125" s="27">
        <f t="shared" si="3"/>
        <v>0</v>
      </c>
      <c r="H125" s="28" t="s">
        <v>256</v>
      </c>
    </row>
    <row r="126" spans="1:8" ht="29.25" customHeight="1" x14ac:dyDescent="0.25">
      <c r="A126" s="54">
        <v>114</v>
      </c>
      <c r="B126" s="38" t="s">
        <v>130</v>
      </c>
      <c r="C126" s="48" t="s">
        <v>49</v>
      </c>
      <c r="D126" s="24" t="s">
        <v>140</v>
      </c>
      <c r="E126" s="52">
        <v>0</v>
      </c>
      <c r="F126" s="53">
        <v>0</v>
      </c>
      <c r="G126" s="27">
        <f t="shared" si="3"/>
        <v>0</v>
      </c>
      <c r="H126" s="28" t="s">
        <v>256</v>
      </c>
    </row>
    <row r="127" spans="1:8" ht="29.25" customHeight="1" x14ac:dyDescent="0.25">
      <c r="A127" s="39">
        <v>115</v>
      </c>
      <c r="B127" s="22" t="s">
        <v>131</v>
      </c>
      <c r="C127" s="48" t="s">
        <v>143</v>
      </c>
      <c r="D127" s="24" t="s">
        <v>97</v>
      </c>
      <c r="E127" s="52">
        <v>0</v>
      </c>
      <c r="F127" s="53">
        <v>0</v>
      </c>
      <c r="G127" s="27">
        <f t="shared" si="3"/>
        <v>0</v>
      </c>
      <c r="H127" s="28" t="s">
        <v>254</v>
      </c>
    </row>
    <row r="128" spans="1:8" ht="29.25" customHeight="1" x14ac:dyDescent="0.25">
      <c r="A128" s="39">
        <v>116</v>
      </c>
      <c r="B128" s="22" t="s">
        <v>132</v>
      </c>
      <c r="C128" s="55" t="s">
        <v>142</v>
      </c>
      <c r="D128" s="24" t="s">
        <v>97</v>
      </c>
      <c r="E128" s="52">
        <v>460</v>
      </c>
      <c r="F128" s="53">
        <v>1.59</v>
      </c>
      <c r="G128" s="27">
        <f t="shared" si="3"/>
        <v>731.40000000000009</v>
      </c>
      <c r="H128" s="28" t="s">
        <v>254</v>
      </c>
    </row>
    <row r="129" spans="1:10" ht="29.25" customHeight="1" x14ac:dyDescent="0.25">
      <c r="A129" s="39">
        <v>117</v>
      </c>
      <c r="B129" s="22" t="s">
        <v>133</v>
      </c>
      <c r="C129" s="48" t="s">
        <v>49</v>
      </c>
      <c r="D129" s="24" t="s">
        <v>97</v>
      </c>
      <c r="E129" s="52">
        <v>0</v>
      </c>
      <c r="F129" s="53">
        <v>0</v>
      </c>
      <c r="G129" s="27">
        <f t="shared" si="3"/>
        <v>0</v>
      </c>
      <c r="H129" s="28" t="s">
        <v>254</v>
      </c>
    </row>
    <row r="130" spans="1:10" ht="29.25" customHeight="1" x14ac:dyDescent="0.25">
      <c r="A130" s="39">
        <v>118</v>
      </c>
      <c r="B130" s="22" t="s">
        <v>208</v>
      </c>
      <c r="C130" s="48" t="s">
        <v>49</v>
      </c>
      <c r="D130" s="24" t="s">
        <v>137</v>
      </c>
      <c r="E130" s="52">
        <v>46</v>
      </c>
      <c r="F130" s="53">
        <v>7.95</v>
      </c>
      <c r="G130" s="27">
        <f t="shared" si="3"/>
        <v>365.7</v>
      </c>
      <c r="H130" s="28" t="s">
        <v>254</v>
      </c>
    </row>
    <row r="131" spans="1:10" ht="29.25" customHeight="1" x14ac:dyDescent="0.25">
      <c r="A131" s="39">
        <v>119</v>
      </c>
      <c r="B131" s="38" t="s">
        <v>153</v>
      </c>
      <c r="C131" s="48" t="s">
        <v>49</v>
      </c>
      <c r="D131" s="24" t="s">
        <v>18</v>
      </c>
      <c r="E131" s="52">
        <v>0</v>
      </c>
      <c r="F131" s="53">
        <v>0</v>
      </c>
      <c r="G131" s="27">
        <f t="shared" si="3"/>
        <v>0</v>
      </c>
      <c r="H131" s="28" t="s">
        <v>256</v>
      </c>
    </row>
    <row r="132" spans="1:10" ht="29.25" customHeight="1" x14ac:dyDescent="0.25">
      <c r="A132" s="39">
        <v>120</v>
      </c>
      <c r="B132" s="38" t="s">
        <v>154</v>
      </c>
      <c r="C132" s="48" t="s">
        <v>49</v>
      </c>
      <c r="D132" s="24" t="s">
        <v>139</v>
      </c>
      <c r="E132" s="52">
        <v>0</v>
      </c>
      <c r="F132" s="53">
        <v>0</v>
      </c>
      <c r="G132" s="27">
        <f t="shared" si="3"/>
        <v>0</v>
      </c>
      <c r="H132" s="28" t="s">
        <v>256</v>
      </c>
    </row>
    <row r="133" spans="1:10" ht="29.25" customHeight="1" x14ac:dyDescent="0.25">
      <c r="A133" s="39">
        <v>121</v>
      </c>
      <c r="B133" s="22" t="s">
        <v>134</v>
      </c>
      <c r="C133" s="34" t="s">
        <v>49</v>
      </c>
      <c r="D133" s="24" t="s">
        <v>18</v>
      </c>
      <c r="E133" s="52">
        <v>0</v>
      </c>
      <c r="F133" s="53">
        <v>0</v>
      </c>
      <c r="G133" s="27">
        <f t="shared" si="3"/>
        <v>0</v>
      </c>
      <c r="H133" s="28" t="s">
        <v>254</v>
      </c>
    </row>
    <row r="134" spans="1:10" ht="29.25" customHeight="1" x14ac:dyDescent="0.25">
      <c r="A134" s="39">
        <v>122</v>
      </c>
      <c r="B134" s="22" t="s">
        <v>135</v>
      </c>
      <c r="C134" s="34" t="s">
        <v>49</v>
      </c>
      <c r="D134" s="24" t="s">
        <v>139</v>
      </c>
      <c r="E134" s="52">
        <v>0</v>
      </c>
      <c r="F134" s="53">
        <v>0</v>
      </c>
      <c r="G134" s="27">
        <f t="shared" si="3"/>
        <v>0</v>
      </c>
      <c r="H134" s="28" t="s">
        <v>254</v>
      </c>
    </row>
    <row r="135" spans="1:10" ht="29.25" customHeight="1" x14ac:dyDescent="0.25">
      <c r="A135" s="39">
        <v>123</v>
      </c>
      <c r="B135" s="22" t="s">
        <v>144</v>
      </c>
      <c r="C135" s="34" t="s">
        <v>145</v>
      </c>
      <c r="D135" s="24" t="s">
        <v>138</v>
      </c>
      <c r="E135" s="52">
        <v>0</v>
      </c>
      <c r="F135" s="53">
        <v>0</v>
      </c>
      <c r="G135" s="27">
        <f t="shared" ref="G135" si="4">F135*E135</f>
        <v>0</v>
      </c>
      <c r="H135" s="28" t="s">
        <v>254</v>
      </c>
    </row>
    <row r="136" spans="1:10" ht="29.25" customHeight="1" x14ac:dyDescent="0.25">
      <c r="A136" s="39">
        <v>124</v>
      </c>
      <c r="B136" s="38" t="s">
        <v>229</v>
      </c>
      <c r="C136" s="34" t="s">
        <v>145</v>
      </c>
      <c r="D136" s="24" t="s">
        <v>138</v>
      </c>
      <c r="E136" s="52">
        <v>0</v>
      </c>
      <c r="F136" s="53">
        <v>0</v>
      </c>
      <c r="G136" s="27">
        <f t="shared" ref="G136:G139" si="5">F136*E136</f>
        <v>0</v>
      </c>
      <c r="H136" s="28" t="s">
        <v>256</v>
      </c>
    </row>
    <row r="137" spans="1:10" ht="29.25" customHeight="1" x14ac:dyDescent="0.25">
      <c r="A137" s="39">
        <v>125</v>
      </c>
      <c r="B137" s="38" t="s">
        <v>218</v>
      </c>
      <c r="C137" s="34" t="s">
        <v>145</v>
      </c>
      <c r="D137" s="24" t="s">
        <v>138</v>
      </c>
      <c r="E137" s="52">
        <v>0</v>
      </c>
      <c r="F137" s="53">
        <v>0</v>
      </c>
      <c r="G137" s="27">
        <f t="shared" si="5"/>
        <v>0</v>
      </c>
      <c r="H137" s="28" t="s">
        <v>256</v>
      </c>
    </row>
    <row r="138" spans="1:10" ht="27.75" customHeight="1" x14ac:dyDescent="0.25">
      <c r="A138" s="43">
        <v>126</v>
      </c>
      <c r="B138" s="56" t="s">
        <v>196</v>
      </c>
      <c r="C138" s="57" t="s">
        <v>197</v>
      </c>
      <c r="D138" s="24" t="s">
        <v>138</v>
      </c>
      <c r="E138" s="52">
        <v>0</v>
      </c>
      <c r="F138" s="53">
        <v>0</v>
      </c>
      <c r="G138" s="27">
        <f t="shared" si="5"/>
        <v>0</v>
      </c>
      <c r="H138" s="28" t="s">
        <v>254</v>
      </c>
    </row>
    <row r="139" spans="1:10" ht="27.75" customHeight="1" x14ac:dyDescent="0.25">
      <c r="A139" s="39">
        <v>127</v>
      </c>
      <c r="B139" s="22" t="s">
        <v>136</v>
      </c>
      <c r="C139" s="34" t="s">
        <v>49</v>
      </c>
      <c r="D139" s="24" t="s">
        <v>137</v>
      </c>
      <c r="E139" s="52">
        <v>92</v>
      </c>
      <c r="F139" s="53">
        <v>7.95</v>
      </c>
      <c r="G139" s="27">
        <f t="shared" si="5"/>
        <v>731.4</v>
      </c>
      <c r="H139" s="28" t="s">
        <v>254</v>
      </c>
    </row>
    <row r="140" spans="1:10" s="64" customFormat="1" ht="17.25" customHeight="1" x14ac:dyDescent="0.25">
      <c r="A140" s="58" t="s">
        <v>232</v>
      </c>
      <c r="B140" s="58"/>
      <c r="C140" s="59"/>
      <c r="D140" s="60"/>
      <c r="E140" s="61"/>
      <c r="F140" s="62"/>
      <c r="G140" s="63">
        <f>SUM(G7:G139)</f>
        <v>872614.36999999941</v>
      </c>
    </row>
    <row r="141" spans="1:10" ht="26.25" customHeight="1" x14ac:dyDescent="0.2">
      <c r="A141" s="65" t="s">
        <v>195</v>
      </c>
      <c r="B141" s="66"/>
      <c r="C141" s="66"/>
      <c r="D141" s="66"/>
      <c r="E141" s="66"/>
      <c r="F141" s="66"/>
      <c r="G141" s="66"/>
      <c r="H141" s="66"/>
      <c r="I141" s="67"/>
      <c r="J141" s="68"/>
    </row>
    <row r="142" spans="1:10" ht="13.5" thickBot="1" x14ac:dyDescent="0.25">
      <c r="A142" s="69"/>
      <c r="B142" s="70"/>
      <c r="C142" s="70"/>
      <c r="D142" s="70"/>
      <c r="E142" s="70"/>
      <c r="F142" s="70"/>
      <c r="G142" s="70"/>
      <c r="H142" s="71"/>
      <c r="J142" s="68"/>
    </row>
    <row r="143" spans="1:10" ht="15.75" customHeight="1" thickTop="1" x14ac:dyDescent="0.2">
      <c r="B143" s="72" t="s">
        <v>2</v>
      </c>
      <c r="C143" s="1"/>
      <c r="D143" s="1"/>
      <c r="E143" s="1"/>
      <c r="F143" s="2"/>
      <c r="H143" s="73"/>
      <c r="J143" s="68"/>
    </row>
    <row r="144" spans="1:10" ht="15.75" customHeight="1" x14ac:dyDescent="0.2">
      <c r="B144" s="74" t="s">
        <v>26</v>
      </c>
      <c r="C144" s="3" t="s">
        <v>233</v>
      </c>
      <c r="D144" s="3"/>
      <c r="E144" s="3"/>
      <c r="F144" s="4"/>
      <c r="H144" s="73"/>
      <c r="J144" s="68"/>
    </row>
    <row r="145" spans="2:6" ht="32.25" customHeight="1" x14ac:dyDescent="0.2">
      <c r="B145" s="75"/>
      <c r="C145" s="76"/>
      <c r="D145" s="21" t="s">
        <v>0</v>
      </c>
      <c r="E145" s="21" t="s">
        <v>7</v>
      </c>
      <c r="F145" s="77" t="s">
        <v>1</v>
      </c>
    </row>
    <row r="146" spans="2:6" ht="15.75" customHeight="1" x14ac:dyDescent="0.2">
      <c r="B146" s="75"/>
      <c r="C146" s="76"/>
      <c r="D146" s="21" t="s">
        <v>4</v>
      </c>
      <c r="E146" s="21" t="s">
        <v>5</v>
      </c>
      <c r="F146" s="77" t="s">
        <v>5</v>
      </c>
    </row>
    <row r="147" spans="2:6" ht="16.5" thickBot="1" x14ac:dyDescent="0.25">
      <c r="B147" s="79"/>
      <c r="C147" s="80" t="s">
        <v>6</v>
      </c>
      <c r="D147" s="81">
        <f>SUM(F170)</f>
        <v>0</v>
      </c>
      <c r="E147" s="82">
        <f>IF(C144="áno",D147*0.2,0)</f>
        <v>0</v>
      </c>
      <c r="F147" s="83">
        <f>D147+E147</f>
        <v>0</v>
      </c>
    </row>
    <row r="148" spans="2:6" ht="15.75" customHeight="1" thickTop="1" x14ac:dyDescent="0.25">
      <c r="B148" s="84"/>
      <c r="C148" s="84"/>
      <c r="D148" s="84"/>
      <c r="E148" s="84"/>
      <c r="F148" s="84"/>
    </row>
    <row r="149" spans="2:6" ht="15.75" x14ac:dyDescent="0.25">
      <c r="B149" s="85" t="s">
        <v>2</v>
      </c>
      <c r="C149" s="109"/>
      <c r="D149" s="110"/>
      <c r="E149" s="86"/>
      <c r="F149" s="86"/>
    </row>
    <row r="150" spans="2:6" ht="15.75" x14ac:dyDescent="0.25">
      <c r="B150" s="87" t="s">
        <v>3</v>
      </c>
      <c r="C150" s="111"/>
      <c r="D150" s="112"/>
      <c r="E150" s="86"/>
      <c r="F150" s="86"/>
    </row>
    <row r="151" spans="2:6" ht="15.75" customHeight="1" x14ac:dyDescent="0.25">
      <c r="B151" s="85" t="s">
        <v>24</v>
      </c>
      <c r="C151" s="109"/>
      <c r="D151" s="110"/>
      <c r="E151" s="86"/>
      <c r="F151" s="86"/>
    </row>
    <row r="152" spans="2:6" ht="15.75" customHeight="1" x14ac:dyDescent="0.25">
      <c r="B152" s="88" t="s">
        <v>211</v>
      </c>
      <c r="C152" s="111"/>
      <c r="D152" s="112"/>
      <c r="E152" s="86"/>
      <c r="F152" s="86"/>
    </row>
    <row r="153" spans="2:6" ht="15.75" customHeight="1" x14ac:dyDescent="0.25">
      <c r="B153" s="88" t="s">
        <v>212</v>
      </c>
      <c r="C153" s="111"/>
      <c r="D153" s="112"/>
      <c r="E153" s="86"/>
      <c r="F153" s="86"/>
    </row>
    <row r="154" spans="2:6" ht="15.75" customHeight="1" x14ac:dyDescent="0.25">
      <c r="B154" s="88" t="s">
        <v>213</v>
      </c>
      <c r="C154" s="111"/>
      <c r="D154" s="112"/>
      <c r="E154" s="86"/>
      <c r="F154" s="86"/>
    </row>
    <row r="155" spans="2:6" ht="15.75" customHeight="1" x14ac:dyDescent="0.25">
      <c r="B155" s="88" t="s">
        <v>214</v>
      </c>
      <c r="C155" s="111"/>
      <c r="D155" s="112"/>
      <c r="E155" s="86"/>
      <c r="F155" s="86"/>
    </row>
    <row r="156" spans="2:6" ht="15.75" customHeight="1" x14ac:dyDescent="0.25">
      <c r="B156" s="88" t="s">
        <v>209</v>
      </c>
      <c r="C156" s="111"/>
      <c r="D156" s="112"/>
      <c r="E156" s="86"/>
      <c r="F156" s="86"/>
    </row>
    <row r="157" spans="2:6" ht="15.75" customHeight="1" x14ac:dyDescent="0.25">
      <c r="B157" s="88" t="s">
        <v>210</v>
      </c>
      <c r="C157" s="111"/>
      <c r="D157" s="112"/>
      <c r="E157" s="86"/>
      <c r="F157" s="86"/>
    </row>
    <row r="158" spans="2:6" ht="15.75" customHeight="1" x14ac:dyDescent="0.25">
      <c r="B158" s="88" t="s">
        <v>215</v>
      </c>
      <c r="C158" s="111"/>
      <c r="D158" s="112"/>
      <c r="E158" s="86"/>
      <c r="F158" s="86"/>
    </row>
    <row r="159" spans="2:6" ht="15.75" customHeight="1" x14ac:dyDescent="0.25">
      <c r="B159" s="85" t="s">
        <v>23</v>
      </c>
      <c r="C159" s="111"/>
      <c r="D159" s="112"/>
      <c r="E159" s="86"/>
      <c r="F159" s="86"/>
    </row>
    <row r="160" spans="2:6" ht="15.75" x14ac:dyDescent="0.25">
      <c r="B160" s="85" t="s">
        <v>25</v>
      </c>
      <c r="C160" s="109"/>
      <c r="D160" s="110"/>
      <c r="E160" s="86"/>
      <c r="F160" s="86"/>
    </row>
    <row r="161" spans="2:7" ht="15" x14ac:dyDescent="0.25">
      <c r="B161" s="89"/>
      <c r="C161" s="89"/>
      <c r="D161" s="89"/>
      <c r="E161" s="89"/>
      <c r="F161" s="89"/>
    </row>
    <row r="162" spans="2:7" ht="15" x14ac:dyDescent="0.25">
      <c r="B162" s="89"/>
      <c r="C162" s="89"/>
      <c r="D162" s="89"/>
      <c r="E162" s="90"/>
      <c r="F162" s="89"/>
    </row>
    <row r="163" spans="2:7" ht="15" x14ac:dyDescent="0.25">
      <c r="B163" s="89"/>
      <c r="C163" s="89"/>
      <c r="D163" s="89"/>
      <c r="E163" s="89"/>
      <c r="F163" s="89"/>
    </row>
    <row r="164" spans="2:7" ht="15" x14ac:dyDescent="0.25">
      <c r="B164" s="89"/>
      <c r="C164" s="89"/>
      <c r="D164" s="89"/>
      <c r="E164" s="89"/>
      <c r="F164" s="89"/>
    </row>
    <row r="165" spans="2:7" ht="15" x14ac:dyDescent="0.25">
      <c r="B165" s="89"/>
      <c r="C165" s="91" t="s">
        <v>231</v>
      </c>
      <c r="D165" s="92"/>
      <c r="E165" s="93" t="s">
        <v>234</v>
      </c>
      <c r="F165" s="93" t="s">
        <v>235</v>
      </c>
      <c r="G165" s="93" t="s">
        <v>236</v>
      </c>
    </row>
    <row r="166" spans="2:7" ht="15" customHeight="1" x14ac:dyDescent="0.25">
      <c r="B166" s="89"/>
      <c r="C166" s="94" t="s">
        <v>230</v>
      </c>
      <c r="D166" s="95"/>
      <c r="E166" s="96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648704.74999999965</v>
      </c>
      <c r="F166" s="113"/>
      <c r="G166" s="97">
        <f>ROUND(F166/E166,3)</f>
        <v>0</v>
      </c>
    </row>
    <row r="167" spans="2:7" ht="26.25" customHeight="1" x14ac:dyDescent="0.25">
      <c r="B167" s="89"/>
      <c r="C167" s="98" t="s">
        <v>237</v>
      </c>
      <c r="D167" s="99"/>
      <c r="E167" s="96">
        <f>SUBTOTAL(9,G40,G53,G54,G57,G59,G61,G64,G66,G68,G69,G70,G71,G72,G73,G74,G76,G79,G84,G85,G90,G93,G96,G98,G100,G103,G109,G112,G113,G114,G124,G125,G126,G131,G132,G136,G137)</f>
        <v>131094.72999999998</v>
      </c>
      <c r="F167" s="113"/>
      <c r="G167" s="97">
        <f t="shared" ref="G167:G169" si="6">ROUND(F167/E167,3)</f>
        <v>0</v>
      </c>
    </row>
    <row r="168" spans="2:7" ht="15" customHeight="1" x14ac:dyDescent="0.25">
      <c r="B168" s="89"/>
      <c r="C168" s="100" t="s">
        <v>238</v>
      </c>
      <c r="D168" s="101"/>
      <c r="E168" s="96">
        <f>SUBTOTAL(9,G15,G16,G24,G26,G27,G33,G34,G77,G80,G87,G94,G101)</f>
        <v>92814.890000000014</v>
      </c>
      <c r="F168" s="113"/>
      <c r="G168" s="97">
        <f t="shared" si="6"/>
        <v>0</v>
      </c>
    </row>
    <row r="169" spans="2:7" ht="15" customHeight="1" x14ac:dyDescent="0.25">
      <c r="B169" s="89"/>
      <c r="C169" s="102" t="s">
        <v>239</v>
      </c>
      <c r="D169" s="103"/>
      <c r="E169" s="96">
        <f>SUBTOTAL(9,G118)</f>
        <v>0</v>
      </c>
      <c r="F169" s="113"/>
      <c r="G169" s="97" t="e">
        <f t="shared" si="6"/>
        <v>#DIV/0!</v>
      </c>
    </row>
    <row r="170" spans="2:7" ht="15" x14ac:dyDescent="0.25">
      <c r="B170" s="89"/>
      <c r="C170" s="104" t="s">
        <v>232</v>
      </c>
      <c r="D170" s="105"/>
      <c r="E170" s="106">
        <f>SUM(E166:E169)</f>
        <v>872614.36999999965</v>
      </c>
      <c r="F170" s="106">
        <f>SUM(F166:F169)</f>
        <v>0</v>
      </c>
      <c r="G170" s="107"/>
    </row>
    <row r="171" spans="2:7" ht="15" x14ac:dyDescent="0.25">
      <c r="B171" s="89"/>
      <c r="C171" s="89"/>
      <c r="D171" s="89"/>
      <c r="E171" s="89"/>
      <c r="F171" s="89"/>
    </row>
    <row r="172" spans="2:7" ht="15" x14ac:dyDescent="0.25">
      <c r="B172" s="89"/>
      <c r="C172" s="89"/>
      <c r="D172" s="89"/>
      <c r="E172" s="89"/>
      <c r="F172" s="89"/>
    </row>
    <row r="173" spans="2:7" ht="15" x14ac:dyDescent="0.25">
      <c r="B173" s="89"/>
      <c r="C173" s="89"/>
      <c r="D173" s="89"/>
      <c r="E173" s="89"/>
      <c r="F173" s="89"/>
    </row>
    <row r="174" spans="2:7" ht="15" x14ac:dyDescent="0.25">
      <c r="B174" s="89"/>
      <c r="C174" s="89"/>
    </row>
  </sheetData>
  <sheetProtection algorithmName="SHA-512" hashValue="MxybG5kVd+9DRPT9bt02CwGxkKFLBDPEojrlSAw46CSEvry0nhL4t+YHevzzu5pA0ciTxEPzG69gHTImo1XaIA==" saltValue="Q+aBBZIaLA3z0uALjSjhUA==" spinCount="100000" sheet="1" objects="1" scenarios="1"/>
  <autoFilter ref="A6:J141"/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2022-10-24T13:17:08Z</cp:lastPrinted>
  <dcterms:created xsi:type="dcterms:W3CDTF">2012-03-14T10:26:47Z</dcterms:created>
  <dcterms:modified xsi:type="dcterms:W3CDTF">2022-11-25T09:34:04Z</dcterms:modified>
</cp:coreProperties>
</file>