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iltakova\Documents\SÚŤAŽE\Licencie_SAP_DNS\Výzva_4\"/>
    </mc:Choice>
  </mc:AlternateContent>
  <bookViews>
    <workbookView xWindow="0" yWindow="0" windowWidth="28800" windowHeight="135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C30" i="1"/>
  <c r="C31" i="1"/>
  <c r="C28" i="1"/>
  <c r="G23" i="1" l="1"/>
  <c r="I23" i="1" s="1"/>
  <c r="G22" i="1"/>
  <c r="I22" i="1" s="1"/>
  <c r="G21" i="1"/>
  <c r="I21" i="1" s="1"/>
  <c r="G20" i="1"/>
  <c r="I20" i="1" s="1"/>
  <c r="G19" i="1"/>
  <c r="I19" i="1" s="1"/>
  <c r="J23" i="1" l="1"/>
  <c r="K23" i="1"/>
  <c r="K22" i="1"/>
  <c r="J22" i="1"/>
  <c r="K21" i="1"/>
  <c r="J21" i="1"/>
  <c r="K20" i="1"/>
  <c r="J20" i="1"/>
  <c r="K19" i="1"/>
  <c r="J19" i="1"/>
  <c r="D31" i="1"/>
  <c r="D29" i="1"/>
  <c r="D30" i="1"/>
  <c r="G15" i="1"/>
  <c r="I15" i="1" s="1"/>
  <c r="G17" i="1"/>
  <c r="I17" i="1" s="1"/>
  <c r="J17" i="1" l="1"/>
  <c r="K17" i="1"/>
  <c r="K15" i="1"/>
  <c r="J15" i="1"/>
  <c r="E30" i="1"/>
  <c r="F30" i="1" s="1"/>
  <c r="N17" i="1"/>
  <c r="F29" i="1" l="1"/>
  <c r="E31" i="1"/>
  <c r="F31" i="1" s="1"/>
  <c r="G16" i="1"/>
  <c r="I16" i="1" s="1"/>
  <c r="J16" i="1" l="1"/>
  <c r="K16" i="1"/>
  <c r="I24" i="1"/>
  <c r="E29" i="1"/>
  <c r="K24" i="1" l="1"/>
  <c r="J24" i="1"/>
  <c r="N15" i="1"/>
  <c r="D28" i="1" l="1"/>
  <c r="N16" i="1" l="1"/>
  <c r="D32" i="1" l="1"/>
  <c r="C32" i="1"/>
  <c r="E28" i="1" l="1"/>
  <c r="E32" i="1" s="1"/>
  <c r="F28" i="1" l="1"/>
  <c r="F32" i="1" s="1"/>
</calcChain>
</file>

<file path=xl/sharedStrings.xml><?xml version="1.0" encoding="utf-8"?>
<sst xmlns="http://schemas.openxmlformats.org/spreadsheetml/2006/main" count="70" uniqueCount="55">
  <si>
    <t xml:space="preserve">Položka </t>
  </si>
  <si>
    <t>N/A</t>
  </si>
  <si>
    <t>Platnosť licencie (požadované obdobie)</t>
  </si>
  <si>
    <t>Množstvo</t>
  </si>
  <si>
    <t xml:space="preserve">Jednotka </t>
  </si>
  <si>
    <t>Položka</t>
  </si>
  <si>
    <t>Príloha č. 2 Výzvy na predloženie ponuky  – Návrh na plnenie kritéria + Harmonogram platieb</t>
  </si>
  <si>
    <t>Uchádzač zadáva len hodnoty podfarbené modrou, ostatné sa prepočítava automaticky</t>
  </si>
  <si>
    <t>* nehodiace preškrtúť</t>
  </si>
  <si>
    <t>..................................................................................................</t>
  </si>
  <si>
    <t>(uviesť miesto a dátum podpisu)</t>
  </si>
  <si>
    <t>DPH 20%</t>
  </si>
  <si>
    <t>Jednotková cena v EUR bez DPH za požadované obdobie</t>
  </si>
  <si>
    <t>Štandardný software</t>
  </si>
  <si>
    <t>Názov dynamického nákupného systému : "Obstaranie licencií a súvisiacich služieb štandardnej podpory"</t>
  </si>
  <si>
    <t>Som platca DPH*</t>
  </si>
  <si>
    <t xml:space="preserve">Obchodné meno uchádzača: </t>
  </si>
  <si>
    <t xml:space="preserve">Sídlo alebo miesto podnikania uchádzača: </t>
  </si>
  <si>
    <t xml:space="preserve">IČO: </t>
  </si>
  <si>
    <t xml:space="preserve">Právna forma: </t>
  </si>
  <si>
    <t>Názov zákazky: "Nákup licencií SAP a súvisiacich služieb - výzva č. 4"</t>
  </si>
  <si>
    <t>Cena celkom v EUR s DPH</t>
  </si>
  <si>
    <t>SAP Application Professional User</t>
  </si>
  <si>
    <t>SAP S/4HANA Enterprise Management for ERP customers</t>
  </si>
  <si>
    <t>Support</t>
  </si>
  <si>
    <t>Users</t>
  </si>
  <si>
    <t>Launchpad service</t>
  </si>
  <si>
    <t>Flat Fee</t>
  </si>
  <si>
    <t>User /month</t>
  </si>
  <si>
    <t>Connection/month</t>
  </si>
  <si>
    <t>Počet (mesiacov)</t>
  </si>
  <si>
    <t>Support 19 % z ceny licencie</t>
  </si>
  <si>
    <t>Cloudové služby</t>
  </si>
  <si>
    <t>SAP Application Limited Professional Users</t>
  </si>
  <si>
    <t>SAP Process Automation, standard</t>
  </si>
  <si>
    <t>SAP Process Automation, advanced</t>
  </si>
  <si>
    <t>SAP Process Automation, attended automations</t>
  </si>
  <si>
    <t>SAP Process Automation, unattended automations</t>
  </si>
  <si>
    <t>HARMONOGRAM PLATIEB</t>
  </si>
  <si>
    <t>Spolu bez DPH</t>
  </si>
  <si>
    <t>DPH</t>
  </si>
  <si>
    <t>Spolu s DPH</t>
  </si>
  <si>
    <t>Súčet</t>
  </si>
  <si>
    <t xml:space="preserve">Jednotková cena v EUR bez DPH </t>
  </si>
  <si>
    <t>Cena celkom za položku v EUR bez DPH</t>
  </si>
  <si>
    <t>Celková cena predmetu zákazky v EUR</t>
  </si>
  <si>
    <t>1.1.2023 - 31.12.2025</t>
  </si>
  <si>
    <t>Štandardný software (N/A)</t>
  </si>
  <si>
    <t>Cloudové služby - 1.1.2023 - 31.12.2023 (12 mesiacov)</t>
  </si>
  <si>
    <t>Cloudové služby - 1.1.2024 - 31.12.2024 (12 mesiacov)</t>
  </si>
  <si>
    <t>Cloudové služby - 1.1.2025 - 31.12.2025 (12 mesiacov)</t>
  </si>
  <si>
    <t>Položka a obdobie</t>
  </si>
  <si>
    <t>Navrhovaná cena musí byť zaokrúhlená najviac na 2 desatinné miesta.</t>
  </si>
  <si>
    <t>V ............................. dňa ................................</t>
  </si>
  <si>
    <t xml:space="preserve">uviesť meno, priezvisko, funkciu oprávnenej osoby
a podpis oprávnenej osoby konať za uchádzača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</si>
</sst>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Calibri (Body)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1" fillId="0" borderId="0" xfId="0" applyFont="1"/>
    <xf numFmtId="0" fontId="2" fillId="2" borderId="0" xfId="0" applyFont="1" applyFill="1"/>
    <xf numFmtId="0" fontId="5" fillId="0" borderId="0" xfId="0" applyFont="1"/>
    <xf numFmtId="164" fontId="0" fillId="0" borderId="0" xfId="0" applyNumberFormat="1" applyFont="1"/>
    <xf numFmtId="0" fontId="0" fillId="0" borderId="1" xfId="0" applyFont="1" applyBorder="1"/>
    <xf numFmtId="164" fontId="0" fillId="0" borderId="1" xfId="0" applyNumberFormat="1" applyFont="1" applyBorder="1"/>
    <xf numFmtId="0" fontId="1" fillId="0" borderId="4" xfId="0" applyFont="1" applyBorder="1"/>
    <xf numFmtId="0" fontId="1" fillId="0" borderId="1" xfId="0" applyFont="1" applyBorder="1"/>
    <xf numFmtId="9" fontId="0" fillId="0" borderId="1" xfId="0" applyNumberFormat="1" applyFont="1" applyBorder="1"/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164" fontId="0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164" fontId="0" fillId="0" borderId="0" xfId="0" applyNumberFormat="1" applyFont="1" applyBorder="1"/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right"/>
    </xf>
    <xf numFmtId="164" fontId="0" fillId="0" borderId="0" xfId="0" applyNumberFormat="1" applyFont="1" applyFill="1" applyBorder="1"/>
    <xf numFmtId="0" fontId="0" fillId="0" borderId="0" xfId="0" applyFont="1" applyAlignment="1">
      <alignment horizontal="right"/>
    </xf>
    <xf numFmtId="0" fontId="6" fillId="0" borderId="2" xfId="0" applyFont="1" applyBorder="1" applyAlignment="1">
      <alignment wrapText="1"/>
    </xf>
    <xf numFmtId="0" fontId="0" fillId="0" borderId="7" xfId="0" applyFont="1" applyBorder="1" applyAlignment="1">
      <alignment horizontal="center" vertical="center"/>
    </xf>
    <xf numFmtId="9" fontId="1" fillId="0" borderId="1" xfId="0" applyNumberFormat="1" applyFont="1" applyBorder="1"/>
    <xf numFmtId="3" fontId="0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0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164" fontId="0" fillId="0" borderId="3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0" fillId="0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7C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zoomScaleNormal="100" workbookViewId="0">
      <selection activeCell="B43" sqref="B43"/>
    </sheetView>
  </sheetViews>
  <sheetFormatPr defaultColWidth="9.140625" defaultRowHeight="15"/>
  <cols>
    <col min="1" max="1" width="9.140625" style="1"/>
    <col min="2" max="2" width="58.7109375" style="1" bestFit="1" customWidth="1"/>
    <col min="3" max="3" width="21" style="1" customWidth="1"/>
    <col min="4" max="4" width="18.28515625" style="1" customWidth="1"/>
    <col min="5" max="5" width="19.5703125" style="1" bestFit="1" customWidth="1"/>
    <col min="6" max="6" width="14.42578125" style="3" customWidth="1"/>
    <col min="7" max="7" width="23.28515625" style="1" bestFit="1" customWidth="1"/>
    <col min="8" max="8" width="11.5703125" style="1" customWidth="1"/>
    <col min="9" max="9" width="16.85546875" style="1" customWidth="1"/>
    <col min="10" max="10" width="19.28515625" style="1" customWidth="1"/>
    <col min="11" max="11" width="16" style="1" customWidth="1"/>
    <col min="12" max="12" width="8" style="1" hidden="1" customWidth="1"/>
    <col min="13" max="13" width="7.7109375" style="1" hidden="1" customWidth="1"/>
    <col min="14" max="14" width="18" style="1" hidden="1" customWidth="1"/>
    <col min="15" max="16384" width="9.140625" style="1"/>
  </cols>
  <sheetData>
    <row r="1" spans="1:14" s="3" customFormat="1">
      <c r="A1" s="43" t="s">
        <v>6</v>
      </c>
      <c r="B1" s="43"/>
      <c r="C1" s="43"/>
    </row>
    <row r="2" spans="1:14" s="3" customFormat="1" ht="9" customHeight="1">
      <c r="A2" s="43"/>
      <c r="B2" s="43"/>
      <c r="C2" s="43"/>
    </row>
    <row r="3" spans="1:14" s="3" customFormat="1" ht="20.25" customHeight="1">
      <c r="A3" s="3" t="s">
        <v>14</v>
      </c>
      <c r="B3" s="44"/>
    </row>
    <row r="4" spans="1:14" s="3" customFormat="1"/>
    <row r="5" spans="1:14" s="3" customFormat="1">
      <c r="A5" s="43" t="s">
        <v>20</v>
      </c>
      <c r="B5" s="43"/>
      <c r="C5" s="43"/>
    </row>
    <row r="7" spans="1:14">
      <c r="A7" s="5" t="s">
        <v>16</v>
      </c>
      <c r="B7" s="5"/>
    </row>
    <row r="8" spans="1:14">
      <c r="A8" s="5" t="s">
        <v>17</v>
      </c>
      <c r="B8" s="5"/>
    </row>
    <row r="9" spans="1:14">
      <c r="A9" s="5" t="s">
        <v>18</v>
      </c>
      <c r="B9" s="5"/>
    </row>
    <row r="10" spans="1:14">
      <c r="A10" s="5" t="s">
        <v>19</v>
      </c>
      <c r="B10" s="5"/>
    </row>
    <row r="11" spans="1:14" ht="15.75" customHeight="1"/>
    <row r="12" spans="1:14" ht="75" customHeight="1">
      <c r="A12" s="14" t="s">
        <v>5</v>
      </c>
      <c r="B12" s="48" t="s">
        <v>0</v>
      </c>
      <c r="C12" s="48" t="s">
        <v>2</v>
      </c>
      <c r="D12" s="48" t="s">
        <v>30</v>
      </c>
      <c r="E12" s="48" t="s">
        <v>4</v>
      </c>
      <c r="F12" s="48" t="s">
        <v>43</v>
      </c>
      <c r="G12" s="48" t="s">
        <v>12</v>
      </c>
      <c r="H12" s="48" t="s">
        <v>3</v>
      </c>
      <c r="I12" s="48" t="s">
        <v>44</v>
      </c>
      <c r="J12" s="48" t="s">
        <v>11</v>
      </c>
      <c r="K12" s="48" t="s">
        <v>21</v>
      </c>
      <c r="L12" s="48" t="s">
        <v>24</v>
      </c>
      <c r="M12" s="48" t="s">
        <v>24</v>
      </c>
      <c r="N12" s="48" t="s">
        <v>31</v>
      </c>
    </row>
    <row r="13" spans="1:14">
      <c r="A13" s="13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s="4" customFormat="1">
      <c r="A14" s="10" t="s">
        <v>13</v>
      </c>
      <c r="B14" s="11"/>
      <c r="C14" s="30"/>
      <c r="D14" s="30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5">
        <v>1</v>
      </c>
      <c r="B15" s="26" t="s">
        <v>22</v>
      </c>
      <c r="C15" s="31" t="s">
        <v>1</v>
      </c>
      <c r="D15" s="31" t="s">
        <v>1</v>
      </c>
      <c r="E15" s="16" t="s">
        <v>25</v>
      </c>
      <c r="F15" s="17"/>
      <c r="G15" s="9">
        <f>ROUND(IF(D15="N/A",F15*1,F15*D15),2)</f>
        <v>0</v>
      </c>
      <c r="H15" s="8">
        <v>650</v>
      </c>
      <c r="I15" s="9">
        <f>ROUND(H15*G15,2)</f>
        <v>0</v>
      </c>
      <c r="J15" s="9">
        <f>ROUND(I15*0.2,2)</f>
        <v>0</v>
      </c>
      <c r="K15" s="9">
        <f>ROUND(I15*1.2,2)</f>
        <v>0</v>
      </c>
      <c r="L15" s="12">
        <v>0.19</v>
      </c>
      <c r="M15" s="12">
        <v>0.19</v>
      </c>
      <c r="N15" s="9" t="e">
        <f>#REF!*M15</f>
        <v>#REF!</v>
      </c>
    </row>
    <row r="16" spans="1:14" customFormat="1">
      <c r="A16" s="15">
        <v>2</v>
      </c>
      <c r="B16" s="26" t="s">
        <v>33</v>
      </c>
      <c r="C16" s="31" t="s">
        <v>1</v>
      </c>
      <c r="D16" s="31" t="s">
        <v>1</v>
      </c>
      <c r="E16" s="16" t="s">
        <v>25</v>
      </c>
      <c r="F16" s="17"/>
      <c r="G16" s="9">
        <f>ROUND(IF(D16="N/A",F16*1,F16*D16),2)</f>
        <v>0</v>
      </c>
      <c r="H16" s="8">
        <v>3350</v>
      </c>
      <c r="I16" s="9">
        <f t="shared" ref="I16:I23" si="0">ROUND(H16*G16,2)</f>
        <v>0</v>
      </c>
      <c r="J16" s="9">
        <f t="shared" ref="J16:J23" si="1">ROUND(I16*0.2,2)</f>
        <v>0</v>
      </c>
      <c r="K16" s="9">
        <f t="shared" ref="K16:K23" si="2">ROUND(I16*1.2,2)</f>
        <v>0</v>
      </c>
      <c r="L16" s="12">
        <v>0.19</v>
      </c>
      <c r="M16" s="12">
        <v>0.19</v>
      </c>
      <c r="N16" s="9" t="e">
        <f>#REF!*M16</f>
        <v>#REF!</v>
      </c>
    </row>
    <row r="17" spans="1:14" customFormat="1">
      <c r="A17" s="27">
        <v>3</v>
      </c>
      <c r="B17" s="26" t="s">
        <v>23</v>
      </c>
      <c r="C17" s="31" t="s">
        <v>1</v>
      </c>
      <c r="D17" s="31" t="s">
        <v>1</v>
      </c>
      <c r="E17" s="16" t="s">
        <v>27</v>
      </c>
      <c r="F17" s="17"/>
      <c r="G17" s="9">
        <f>ROUND(IF(D17="N/A",F17*1,F17*D17),2)</f>
        <v>0</v>
      </c>
      <c r="H17" s="8">
        <v>1</v>
      </c>
      <c r="I17" s="9">
        <f t="shared" si="0"/>
        <v>0</v>
      </c>
      <c r="J17" s="9">
        <f t="shared" si="1"/>
        <v>0</v>
      </c>
      <c r="K17" s="9">
        <f t="shared" si="2"/>
        <v>0</v>
      </c>
      <c r="L17" s="12">
        <v>0.19</v>
      </c>
      <c r="M17" s="12">
        <v>0.19</v>
      </c>
      <c r="N17" s="9" t="e">
        <f>#REF!*M17</f>
        <v>#REF!</v>
      </c>
    </row>
    <row r="18" spans="1:14" customFormat="1">
      <c r="A18" s="10" t="s">
        <v>32</v>
      </c>
      <c r="B18" s="18"/>
      <c r="C18" s="30"/>
      <c r="D18" s="30"/>
      <c r="E18" s="11"/>
      <c r="F18" s="11"/>
      <c r="G18" s="11"/>
      <c r="H18" s="11"/>
      <c r="I18" s="9"/>
      <c r="J18" s="9"/>
      <c r="K18" s="9"/>
      <c r="L18" s="28"/>
      <c r="M18" s="2"/>
      <c r="N18" s="19"/>
    </row>
    <row r="19" spans="1:14" customFormat="1">
      <c r="A19" s="15">
        <v>4</v>
      </c>
      <c r="B19" s="26" t="s">
        <v>34</v>
      </c>
      <c r="C19" s="31" t="s">
        <v>46</v>
      </c>
      <c r="D19" s="31">
        <v>36</v>
      </c>
      <c r="E19" s="16" t="s">
        <v>28</v>
      </c>
      <c r="F19" s="17"/>
      <c r="G19" s="9">
        <f>ROUND(IF(D19="N/A",F19*1,F19*D19),2)</f>
        <v>0</v>
      </c>
      <c r="H19" s="29">
        <v>11700</v>
      </c>
      <c r="I19" s="9">
        <f t="shared" si="0"/>
        <v>0</v>
      </c>
      <c r="J19" s="9">
        <f t="shared" si="1"/>
        <v>0</v>
      </c>
      <c r="K19" s="9">
        <f t="shared" si="2"/>
        <v>0</v>
      </c>
      <c r="L19" s="12"/>
      <c r="M19" s="1"/>
      <c r="N19" s="1"/>
    </row>
    <row r="20" spans="1:14" customFormat="1">
      <c r="A20" s="15">
        <v>5</v>
      </c>
      <c r="B20" s="26" t="s">
        <v>35</v>
      </c>
      <c r="C20" s="31" t="s">
        <v>46</v>
      </c>
      <c r="D20" s="31">
        <v>36</v>
      </c>
      <c r="E20" s="16" t="s">
        <v>28</v>
      </c>
      <c r="F20" s="17"/>
      <c r="G20" s="9">
        <f>ROUND(IF(D20="N/A",F20*1,F20*D20),2)</f>
        <v>0</v>
      </c>
      <c r="H20" s="29">
        <v>1300</v>
      </c>
      <c r="I20" s="9">
        <f t="shared" si="0"/>
        <v>0</v>
      </c>
      <c r="J20" s="9">
        <f t="shared" si="1"/>
        <v>0</v>
      </c>
      <c r="K20" s="9">
        <f t="shared" si="2"/>
        <v>0</v>
      </c>
      <c r="L20" s="2"/>
      <c r="M20" s="1"/>
      <c r="N20" s="1"/>
    </row>
    <row r="21" spans="1:14" customFormat="1">
      <c r="A21" s="27">
        <v>6</v>
      </c>
      <c r="B21" s="26" t="s">
        <v>36</v>
      </c>
      <c r="C21" s="31" t="s">
        <v>46</v>
      </c>
      <c r="D21" s="31">
        <v>36</v>
      </c>
      <c r="E21" s="16" t="s">
        <v>29</v>
      </c>
      <c r="F21" s="17"/>
      <c r="G21" s="9">
        <f>ROUND(IF(D21="N/A",F21*1,F21*D21),2)</f>
        <v>0</v>
      </c>
      <c r="H21" s="29">
        <v>10</v>
      </c>
      <c r="I21" s="9">
        <f t="shared" si="0"/>
        <v>0</v>
      </c>
      <c r="J21" s="9">
        <f t="shared" si="1"/>
        <v>0</v>
      </c>
      <c r="K21" s="9">
        <f t="shared" si="2"/>
        <v>0</v>
      </c>
      <c r="L21" s="1"/>
      <c r="M21" s="1"/>
      <c r="N21" s="1"/>
    </row>
    <row r="22" spans="1:14" customFormat="1">
      <c r="A22" s="27">
        <v>7</v>
      </c>
      <c r="B22" s="26" t="s">
        <v>37</v>
      </c>
      <c r="C22" s="31" t="s">
        <v>46</v>
      </c>
      <c r="D22" s="31">
        <v>36</v>
      </c>
      <c r="E22" s="16" t="s">
        <v>29</v>
      </c>
      <c r="F22" s="17"/>
      <c r="G22" s="9">
        <f>ROUND(IF(D22="N/A",F22*1,F22*D22),2)</f>
        <v>0</v>
      </c>
      <c r="H22" s="29">
        <v>40</v>
      </c>
      <c r="I22" s="9">
        <f t="shared" si="0"/>
        <v>0</v>
      </c>
      <c r="J22" s="9">
        <f t="shared" si="1"/>
        <v>0</v>
      </c>
      <c r="K22" s="9">
        <f t="shared" si="2"/>
        <v>0</v>
      </c>
      <c r="L22" s="1"/>
      <c r="M22" s="1"/>
      <c r="N22" s="1"/>
    </row>
    <row r="23" spans="1:14" customFormat="1">
      <c r="A23" s="27">
        <v>8</v>
      </c>
      <c r="B23" s="26" t="s">
        <v>26</v>
      </c>
      <c r="C23" s="31" t="s">
        <v>46</v>
      </c>
      <c r="D23" s="31">
        <v>36</v>
      </c>
      <c r="E23" s="16" t="s">
        <v>28</v>
      </c>
      <c r="F23" s="17"/>
      <c r="G23" s="9">
        <f>ROUND(IF(D23="N/A",F23*1,F23*D23),2)</f>
        <v>0</v>
      </c>
      <c r="H23" s="29">
        <v>13000</v>
      </c>
      <c r="I23" s="9">
        <f t="shared" si="0"/>
        <v>0</v>
      </c>
      <c r="J23" s="9">
        <f t="shared" si="1"/>
        <v>0</v>
      </c>
      <c r="K23" s="9">
        <f t="shared" si="2"/>
        <v>0</v>
      </c>
      <c r="L23" s="1"/>
      <c r="M23" s="1"/>
      <c r="N23" s="1"/>
    </row>
    <row r="24" spans="1:14" customFormat="1">
      <c r="A24" s="20"/>
      <c r="B24" s="21"/>
      <c r="C24" s="22"/>
      <c r="D24" s="22"/>
      <c r="E24" s="23"/>
      <c r="F24" s="24"/>
      <c r="G24" s="53" t="s">
        <v>45</v>
      </c>
      <c r="H24" s="53"/>
      <c r="I24" s="24">
        <f>SUM(I15:I23)</f>
        <v>0</v>
      </c>
      <c r="J24" s="24">
        <f>ROUND(I24*0.2,2)</f>
        <v>0</v>
      </c>
      <c r="K24" s="24">
        <f>ROUND(I24*1.2,2)</f>
        <v>0</v>
      </c>
      <c r="L24" s="1"/>
      <c r="M24" s="1"/>
      <c r="N24" s="1"/>
    </row>
    <row r="25" spans="1:14" customFormat="1">
      <c r="A25" s="1"/>
      <c r="B25" s="1"/>
      <c r="C25" s="1"/>
      <c r="D25" s="1"/>
      <c r="E25" s="1"/>
      <c r="F25" s="3"/>
      <c r="G25" s="1"/>
      <c r="H25" s="1"/>
      <c r="I25" s="1"/>
      <c r="J25" s="1"/>
      <c r="K25" s="1"/>
      <c r="L25" s="1"/>
      <c r="M25" s="1"/>
      <c r="N25" s="1"/>
    </row>
    <row r="26" spans="1:14">
      <c r="A26" s="50" t="s">
        <v>38</v>
      </c>
      <c r="B26" s="51"/>
      <c r="C26" s="51"/>
      <c r="D26" s="51"/>
      <c r="E26" s="51"/>
      <c r="F26" s="51"/>
    </row>
    <row r="27" spans="1:14">
      <c r="A27" s="52" t="s">
        <v>51</v>
      </c>
      <c r="B27" s="52"/>
      <c r="C27" s="32" t="s">
        <v>39</v>
      </c>
      <c r="D27" s="32" t="s">
        <v>40</v>
      </c>
      <c r="E27" s="32" t="s">
        <v>41</v>
      </c>
      <c r="F27" s="32" t="s">
        <v>42</v>
      </c>
    </row>
    <row r="28" spans="1:14">
      <c r="A28" s="41">
        <v>2022</v>
      </c>
      <c r="B28" s="33" t="s">
        <v>47</v>
      </c>
      <c r="C28" s="34">
        <f>ROUND(SUM($I$15:$I$17),2)</f>
        <v>0</v>
      </c>
      <c r="D28" s="34">
        <f>ROUND(C28*0.2,2)</f>
        <v>0</v>
      </c>
      <c r="E28" s="34">
        <f>SUM(C28:D28)</f>
        <v>0</v>
      </c>
      <c r="F28" s="42">
        <f>SUM(E28:E28)</f>
        <v>0</v>
      </c>
      <c r="G28"/>
    </row>
    <row r="29" spans="1:14">
      <c r="A29" s="35">
        <v>2023</v>
      </c>
      <c r="B29" s="33" t="s">
        <v>48</v>
      </c>
      <c r="C29" s="34">
        <f>ROUND((SUM($I$19:$I$23)/36)*12,2)</f>
        <v>0</v>
      </c>
      <c r="D29" s="34">
        <f t="shared" ref="D29:D31" si="3">ROUND(C29*0.2,2)</f>
        <v>0</v>
      </c>
      <c r="E29" s="34">
        <f t="shared" ref="E29:E31" si="4">SUM(C29:D29)</f>
        <v>0</v>
      </c>
      <c r="F29" s="36">
        <f>SUM(C29:D29)</f>
        <v>0</v>
      </c>
      <c r="G29"/>
      <c r="K29" s="7"/>
    </row>
    <row r="30" spans="1:14">
      <c r="A30" s="35">
        <v>2024</v>
      </c>
      <c r="B30" s="33" t="s">
        <v>49</v>
      </c>
      <c r="C30" s="34">
        <f>ROUND((SUM($I$19:$I$23)/36)*12,2)</f>
        <v>0</v>
      </c>
      <c r="D30" s="34">
        <f t="shared" si="3"/>
        <v>0</v>
      </c>
      <c r="E30" s="34">
        <f t="shared" si="4"/>
        <v>0</v>
      </c>
      <c r="F30" s="37">
        <f>SUM(E30)</f>
        <v>0</v>
      </c>
      <c r="G30"/>
    </row>
    <row r="31" spans="1:14">
      <c r="A31" s="35">
        <v>2025</v>
      </c>
      <c r="B31" s="33" t="s">
        <v>50</v>
      </c>
      <c r="C31" s="34">
        <f>ROUND((SUM($I$19:$I$23)/36)*12,2)</f>
        <v>0</v>
      </c>
      <c r="D31" s="34">
        <f t="shared" si="3"/>
        <v>0</v>
      </c>
      <c r="E31" s="34">
        <f t="shared" si="4"/>
        <v>0</v>
      </c>
      <c r="F31" s="38">
        <f>SUM(E31)</f>
        <v>0</v>
      </c>
      <c r="G31"/>
    </row>
    <row r="32" spans="1:14">
      <c r="B32" s="32" t="s">
        <v>42</v>
      </c>
      <c r="C32" s="47">
        <f>SUM(C28:C31)</f>
        <v>0</v>
      </c>
      <c r="D32" s="39">
        <f>SUM(D28:D31)</f>
        <v>0</v>
      </c>
      <c r="E32" s="39">
        <f t="shared" ref="E32" si="5">SUM(E28:E31)</f>
        <v>0</v>
      </c>
      <c r="F32" s="40">
        <f>SUM(F28:F31)</f>
        <v>0</v>
      </c>
      <c r="G32"/>
    </row>
    <row r="33" spans="1:7">
      <c r="E33" s="6"/>
      <c r="G33" s="25"/>
    </row>
    <row r="34" spans="1:7">
      <c r="A34" s="45" t="s">
        <v>7</v>
      </c>
      <c r="B34" s="46"/>
      <c r="C34" s="45"/>
      <c r="D34" s="3"/>
    </row>
    <row r="35" spans="1:7">
      <c r="A35" s="45" t="s">
        <v>52</v>
      </c>
      <c r="B35" s="45"/>
      <c r="C35" s="45"/>
      <c r="D35" s="43"/>
    </row>
    <row r="37" spans="1:7">
      <c r="B37" s="1" t="s">
        <v>15</v>
      </c>
    </row>
    <row r="38" spans="1:7">
      <c r="B38" s="6" t="s">
        <v>8</v>
      </c>
    </row>
    <row r="40" spans="1:7">
      <c r="B40" s="1" t="s">
        <v>53</v>
      </c>
    </row>
    <row r="41" spans="1:7">
      <c r="B41" s="6" t="s">
        <v>10</v>
      </c>
    </row>
    <row r="44" spans="1:7">
      <c r="B44" s="1" t="s">
        <v>9</v>
      </c>
      <c r="C44" s="7"/>
    </row>
    <row r="45" spans="1:7" ht="38.25">
      <c r="B45" s="55" t="s">
        <v>54</v>
      </c>
      <c r="C45"/>
      <c r="D45" s="6"/>
    </row>
    <row r="46" spans="1:7">
      <c r="B46"/>
      <c r="C46" s="54"/>
    </row>
  </sheetData>
  <mergeCells count="16">
    <mergeCell ref="N12:N13"/>
    <mergeCell ref="M12:M13"/>
    <mergeCell ref="L12:L13"/>
    <mergeCell ref="A26:F26"/>
    <mergeCell ref="A27:B27"/>
    <mergeCell ref="K12:K13"/>
    <mergeCell ref="B12:B13"/>
    <mergeCell ref="C12:C13"/>
    <mergeCell ref="D12:D13"/>
    <mergeCell ref="E12:E13"/>
    <mergeCell ref="F12:F13"/>
    <mergeCell ref="G24:H24"/>
    <mergeCell ref="G12:G13"/>
    <mergeCell ref="H12:H13"/>
    <mergeCell ref="I12:I13"/>
    <mergeCell ref="J12:J13"/>
  </mergeCells>
  <pageMargins left="0.7" right="0.7" top="0.75" bottom="0.75" header="0.3" footer="0.3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Charvat Tomas</dc:creator>
  <cp:lastModifiedBy>Miltakova Janka</cp:lastModifiedBy>
  <cp:lastPrinted>2022-03-03T12:24:47Z</cp:lastPrinted>
  <dcterms:created xsi:type="dcterms:W3CDTF">2022-03-02T09:18:32Z</dcterms:created>
  <dcterms:modified xsi:type="dcterms:W3CDTF">2022-12-01T14:39:26Z</dcterms:modified>
</cp:coreProperties>
</file>