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990" tabRatio="596"/>
  </bookViews>
  <sheets>
    <sheet name="NPK I" sheetId="9" r:id="rId1"/>
    <sheet name="P2_PAUSAL-cenova tabulka" sheetId="5" r:id="rId2"/>
    <sheet name="P4_ceny nad pasusal" sheetId="8" r:id="rId3"/>
  </sheets>
  <definedNames>
    <definedName name="_xlnm._FilterDatabase" localSheetId="1" hidden="1">'P2_PAUSAL-cenova tabulka'!$A$1:$E$25</definedName>
  </definedNames>
  <calcPr calcId="162913"/>
</workbook>
</file>

<file path=xl/calcChain.xml><?xml version="1.0" encoding="utf-8"?>
<calcChain xmlns="http://schemas.openxmlformats.org/spreadsheetml/2006/main">
  <c r="P76" i="5" l="1"/>
  <c r="R11" i="5" l="1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21" i="5"/>
  <c r="R17" i="5"/>
  <c r="R18" i="5"/>
  <c r="R16" i="5"/>
  <c r="R15" i="5"/>
  <c r="R10" i="5"/>
  <c r="R6" i="5" l="1"/>
  <c r="R7" i="5"/>
  <c r="R8" i="5"/>
  <c r="R9" i="5"/>
  <c r="R12" i="5"/>
  <c r="R13" i="5"/>
  <c r="R14" i="5"/>
  <c r="R19" i="5"/>
  <c r="R20" i="5"/>
  <c r="R22" i="5"/>
  <c r="R5" i="5"/>
  <c r="L76" i="5" l="1"/>
  <c r="K76" i="5"/>
  <c r="M76" i="5" l="1"/>
  <c r="N76" i="5" l="1"/>
  <c r="O76" i="5" l="1"/>
  <c r="Q76" i="5"/>
  <c r="R76" i="5" l="1"/>
  <c r="D9" i="9" s="1"/>
  <c r="D7" i="8" l="1"/>
  <c r="D5" i="8"/>
  <c r="D10" i="8"/>
  <c r="D6" i="8"/>
  <c r="G76" i="5"/>
  <c r="F76" i="5"/>
  <c r="H76" i="5"/>
  <c r="I76" i="5"/>
  <c r="J76" i="5"/>
  <c r="F10" i="8" l="1"/>
  <c r="F5" i="8"/>
  <c r="F6" i="8"/>
  <c r="F7" i="8"/>
  <c r="F11" i="8" l="1"/>
  <c r="D11" i="9" s="1"/>
  <c r="F8" i="8"/>
  <c r="D10" i="9" s="1"/>
  <c r="D12" i="9" l="1"/>
  <c r="D14" i="9" s="1"/>
  <c r="D13" i="9" l="1"/>
</calcChain>
</file>

<file path=xl/sharedStrings.xml><?xml version="1.0" encoding="utf-8"?>
<sst xmlns="http://schemas.openxmlformats.org/spreadsheetml/2006/main" count="335" uniqueCount="185">
  <si>
    <t>P.č.</t>
  </si>
  <si>
    <t>Meno HW komponentu</t>
  </si>
  <si>
    <t>Miesto</t>
  </si>
  <si>
    <t>Model a typ</t>
  </si>
  <si>
    <t>S/N</t>
  </si>
  <si>
    <t>HLP</t>
  </si>
  <si>
    <t>ZLP</t>
  </si>
  <si>
    <t>USDC07</t>
  </si>
  <si>
    <t>ProLiant DL360p Gen8</t>
  </si>
  <si>
    <t>CZJ30708B8</t>
  </si>
  <si>
    <t>HLP ZLP</t>
  </si>
  <si>
    <t>P8_DB1</t>
  </si>
  <si>
    <t>IBM Power System S824 server</t>
  </si>
  <si>
    <t>215CBDW</t>
  </si>
  <si>
    <t>P8_AS1</t>
  </si>
  <si>
    <t>IBM Power System S822 server</t>
  </si>
  <si>
    <t>215E09W</t>
  </si>
  <si>
    <t>P8_AS2</t>
  </si>
  <si>
    <t>215E0AW</t>
  </si>
  <si>
    <t>FLASH900</t>
  </si>
  <si>
    <t xml:space="preserve">IBM FlashSystem 900 Flash Storage Array </t>
  </si>
  <si>
    <t>P8_AS3</t>
  </si>
  <si>
    <t>2175D4W</t>
  </si>
  <si>
    <t>H3PAR 8440</t>
  </si>
  <si>
    <t>CZ36135BE3</t>
  </si>
  <si>
    <t>Z3PAR 8440</t>
  </si>
  <si>
    <t>CZ36135D93</t>
  </si>
  <si>
    <t>IBM Power System S924 server</t>
  </si>
  <si>
    <t>780B680</t>
  </si>
  <si>
    <t>-</t>
  </si>
  <si>
    <t>P9_DB1</t>
  </si>
  <si>
    <t>HMC_VIRTUAL</t>
  </si>
  <si>
    <t>HPE BLc7000 CTO Platinum Enclosure</t>
  </si>
  <si>
    <t>HPE Brocade 16Gb/28c Embedded SAN Switch</t>
  </si>
  <si>
    <t>HPE ProLiant BL460c Gen9 E5v4 10Gb/20Gb FlexibleLOM CTO Blade Server</t>
  </si>
  <si>
    <t>CZ2715064M</t>
  </si>
  <si>
    <t>1CG651F02C</t>
  </si>
  <si>
    <t>1CG707F00E</t>
  </si>
  <si>
    <t>CZ2715066Q</t>
  </si>
  <si>
    <t>CZ2715066N</t>
  </si>
  <si>
    <t>CZ2715066R</t>
  </si>
  <si>
    <t>CZ2715066K</t>
  </si>
  <si>
    <t>CZ2715066L</t>
  </si>
  <si>
    <t>CZ2716015T</t>
  </si>
  <si>
    <t>CZ2716015V</t>
  </si>
  <si>
    <t>CZ2716015X</t>
  </si>
  <si>
    <t>CZ2716015Z</t>
  </si>
  <si>
    <t>BLC7000-HPBL3</t>
  </si>
  <si>
    <t>HP_BL3_LEFT</t>
  </si>
  <si>
    <t>HP_BL3_RIGHT</t>
  </si>
  <si>
    <t>BL460c G9 (HLP)</t>
  </si>
  <si>
    <t>BLC7000-ZPBL3</t>
  </si>
  <si>
    <t>ZP_BL3_LEFT</t>
  </si>
  <si>
    <t>ZP_BL3_RIGHT</t>
  </si>
  <si>
    <t>BL460c G9 (ZLP)</t>
  </si>
  <si>
    <t>CZ2715064L</t>
  </si>
  <si>
    <t>1CG707F00D</t>
  </si>
  <si>
    <t>1CG707F00K</t>
  </si>
  <si>
    <t>CZ2715066M</t>
  </si>
  <si>
    <t>CZ2715066S</t>
  </si>
  <si>
    <t>CZ2715066J</t>
  </si>
  <si>
    <t>CZ27160160</t>
  </si>
  <si>
    <t>CZ2716015S</t>
  </si>
  <si>
    <t>CZ2716015W</t>
  </si>
  <si>
    <t>CZ2716015Y</t>
  </si>
  <si>
    <t>IBM Hardware Management Console Virtual Appliance</t>
  </si>
  <si>
    <t>HPE ProLiant DL360 Gen10 8SFF CTO Server</t>
  </si>
  <si>
    <t>DL360 G10</t>
  </si>
  <si>
    <t>DL380 G10</t>
  </si>
  <si>
    <t>HPE ProLiant DL380 Gen10 12LFF CTO Server</t>
  </si>
  <si>
    <t>HPE FlexFabric 5700 32XGT 8XG 2QSFP+ Switch</t>
  </si>
  <si>
    <t>HPE 42U 600mmx1200mm G2 Kitted Advanced Shock Rack with Side Panels and Baying</t>
  </si>
  <si>
    <t>FF 5700</t>
  </si>
  <si>
    <t>CZJ84902MH</t>
  </si>
  <si>
    <t>CZJ84902MJ</t>
  </si>
  <si>
    <t>CZJ84902MK</t>
  </si>
  <si>
    <t>CZ285209T6</t>
  </si>
  <si>
    <t>CZ285209T7</t>
  </si>
  <si>
    <t>CZ285209T8</t>
  </si>
  <si>
    <t>CZ29020FFX</t>
  </si>
  <si>
    <t>CZ29020FFY</t>
  </si>
  <si>
    <t>CZ29020FFZ</t>
  </si>
  <si>
    <t>CN8AGN501H</t>
  </si>
  <si>
    <t>CN8AGN503N</t>
  </si>
  <si>
    <t>CZ3849KM08</t>
  </si>
  <si>
    <t>km</t>
  </si>
  <si>
    <t>Merná jednotka</t>
  </si>
  <si>
    <t>Cena za servis nad paušál</t>
  </si>
  <si>
    <t>človeko-hodina</t>
  </si>
  <si>
    <t>odhad: 3 roky x 10 zásahov za rok x 30 km na jeden zásah</t>
  </si>
  <si>
    <t>Spôsob výpočtu</t>
  </si>
  <si>
    <t>odhad: 3 roky x 5 mandays/ročne</t>
  </si>
  <si>
    <t>odhad: 3 roky x 30 mandays/ročne</t>
  </si>
  <si>
    <t>Celkové množstvo</t>
  </si>
  <si>
    <t>Jednotková cena
v € bez DPH</t>
  </si>
  <si>
    <t>Celkom 
v € bez DPH</t>
  </si>
  <si>
    <t>Cena za špecifické a poradensko-odborné služby</t>
  </si>
  <si>
    <t>3Q-2023</t>
  </si>
  <si>
    <t>4Q-2023</t>
  </si>
  <si>
    <t>1Q-2024</t>
  </si>
  <si>
    <t>2Q-2024</t>
  </si>
  <si>
    <t>3Q-2024</t>
  </si>
  <si>
    <t>4Q-2024</t>
  </si>
  <si>
    <t>1Q-2025</t>
  </si>
  <si>
    <t>2Q-2025</t>
  </si>
  <si>
    <t>3Q-2025</t>
  </si>
  <si>
    <t>4Q-2025</t>
  </si>
  <si>
    <t>1Q-2026</t>
  </si>
  <si>
    <t>HPE 3PAR StoreServ 8440 - H3PAR</t>
  </si>
  <si>
    <t>HPE 3PAR StoreServ 8440 - Z3PAR</t>
  </si>
  <si>
    <t>H3PARTSM 8200</t>
  </si>
  <si>
    <t>CZ38277DXN</t>
  </si>
  <si>
    <t>HPE StoreFabric SN6600B 32Gb 48/48 Power Pack+ FC Switch</t>
  </si>
  <si>
    <t>HP_TOP_32</t>
  </si>
  <si>
    <t>HP_BOT_32</t>
  </si>
  <si>
    <t>ZP_TOP_32</t>
  </si>
  <si>
    <t>ZP_BOT_32</t>
  </si>
  <si>
    <t>CZC827NYSB</t>
  </si>
  <si>
    <t>CZC827NYSH</t>
  </si>
  <si>
    <t>CZC827NYSG</t>
  </si>
  <si>
    <t>CZC827NYSA</t>
  </si>
  <si>
    <t>HPE StoreEver MSL6480 Tape Library</t>
  </si>
  <si>
    <t>MSL6480</t>
  </si>
  <si>
    <t>DEC82504N0</t>
  </si>
  <si>
    <t>CZJ95104F0</t>
  </si>
  <si>
    <t>CZJ95104F1</t>
  </si>
  <si>
    <t>CZJ95104F2</t>
  </si>
  <si>
    <t>CZJ951065F</t>
  </si>
  <si>
    <t>CZJ951065H</t>
  </si>
  <si>
    <t>CZJ951065G</t>
  </si>
  <si>
    <t>CZJ95103MY</t>
  </si>
  <si>
    <t>CZJ95103MZ</t>
  </si>
  <si>
    <t>CZ29510D0X</t>
  </si>
  <si>
    <t>CN98GN5090</t>
  </si>
  <si>
    <t>CN98GN509V</t>
  </si>
  <si>
    <t>CZ29510FC9</t>
  </si>
  <si>
    <t>HPE ProLiant DL380 Gen10 12LFF NC CTO Server</t>
  </si>
  <si>
    <t>CZ21110DDV</t>
  </si>
  <si>
    <t>CZ21110DDW</t>
  </si>
  <si>
    <t>CZ21110DDX</t>
  </si>
  <si>
    <t>CZ21110DDY</t>
  </si>
  <si>
    <t>CZ21110DDZ</t>
  </si>
  <si>
    <t>CZ21110DF0</t>
  </si>
  <si>
    <t>HPE Primera 600 4-way Storage Base</t>
  </si>
  <si>
    <t>CZ214704FX</t>
  </si>
  <si>
    <t>CZ214704FY</t>
  </si>
  <si>
    <t>H-Primera</t>
  </si>
  <si>
    <t>Z-Primera</t>
  </si>
  <si>
    <t>Proaktiv_VsZP</t>
  </si>
  <si>
    <t>HPE 3PAR 8200 2N STORAGE</t>
  </si>
  <si>
    <t>Proaktívna technická podpora 
(2x HPE 3PAR StoreServ 8440;
1x HPE 3PAR 8200 2N STORAGE
4x HPE StoreFabric SN6600B 32Gb 48/48 Power Pack+ FC Switch
1x HPE StoreEver MSL6480 Tape Library
2x HPE Primera 600 4-way Storage Base
2x HPE BLc7000 CTO Platinum Enclosure; 
4x HPE Brocade 16Gb/28c Embedded SAN Switch; 
16x HPE ProLiant BL460c Gen9 E5v4 10Gb/20Gb FlexibleLOM CTO Blade Server;
1x IBM Power System S924 server,
1x IBM Power System S824 server,
3x IBM Power System S822 server, 
1x IBM Hardware Management Console Virtual Appliance;
1x IBM FlashSystem 900 Flash Storage Array )</t>
  </si>
  <si>
    <t>CENA SPOLU - ŠPECIFICKÉ A PORADENSKO-ODBORNÉ SLUŽBY</t>
  </si>
  <si>
    <t>Cena za poskytovanie služieb - špecifické a poradensko-odborné služby</t>
  </si>
  <si>
    <t>Cena za poskytovanie služieb - servis nad rámec paušálu - servery</t>
  </si>
  <si>
    <t>Cena za poskytovanie služieb - servis nad rámec paušálu - diskové pole</t>
  </si>
  <si>
    <t xml:space="preserve">Cena za dopravu - servis nad rámec paušálu </t>
  </si>
  <si>
    <t>CENA SPOLU - SERVIS NAD RÁMEC PAUŠÁLU</t>
  </si>
  <si>
    <t>Rack1 Docker</t>
  </si>
  <si>
    <t>Rack2 Docker</t>
  </si>
  <si>
    <t>CENA SPOLU</t>
  </si>
  <si>
    <t>Celé obdobie zmluvy</t>
  </si>
  <si>
    <t>Príloha č. 2 Cenová tabuľka pre paušálny servis</t>
  </si>
  <si>
    <t>Návrh na plnenie kritéria</t>
  </si>
  <si>
    <t>Obchodné meno uchádzača:[1]</t>
  </si>
  <si>
    <t>Adresa uchádzača:</t>
  </si>
  <si>
    <t>Meno oprávnenej osoby podpisovať za firmu:</t>
  </si>
  <si>
    <t>Meno kontaktnej osoby a jej funkcia:</t>
  </si>
  <si>
    <t>Číslo TEL. a FAXu kontaktnej osoby:</t>
  </si>
  <si>
    <t>E-mail kontaktnej osoby:</t>
  </si>
  <si>
    <t>Celková cena za predmet zákazky v EUR bez DPH</t>
  </si>
  <si>
    <t>DPH 20%</t>
  </si>
  <si>
    <t>Celková cena za predmet zákazky v EUR s DPH</t>
  </si>
  <si>
    <t>Vyššie uvedenú ponuku sme vypracovali v súvislosti s verejným obstarávaním vyhláseným verejným obstarávateľom: Všeobecná zdravotná poisťovňa, a.s. , so sídlom: Panónska cesta 2, 851 04 Bratislava – mestská časť Petržalka vo veci obstarania služieb a činností v zmysle Opisu predmetu zákazky v rozsahu, ktorý je určený v súťažných podkladoch.</t>
  </si>
  <si>
    <t xml:space="preserve">Táto ponuka je záväzná do uplynutia lehoty viazanosti ponúk uvedenej v súťažných podkladoch verejného obstarávania. </t>
  </si>
  <si>
    <t>..........................................................................</t>
  </si>
  <si>
    <t>podpis oprávnenej osoby</t>
  </si>
  <si>
    <r>
      <t xml:space="preserve"> 1 </t>
    </r>
    <r>
      <rPr>
        <i/>
        <sz val="10"/>
        <color theme="1"/>
        <rFont val="Garamond"/>
        <family val="1"/>
        <charset val="238"/>
      </rPr>
      <t xml:space="preserve">V prípade podania spoločnej ponuky je potrebné v tomto riadku tabuľky uviesť obchodné meno kontaktného uchádzača, ktorého si spoločne určila skupina uchádzačov. Ďalej je k návrhu na plnenie kritérií potrebné priložiť na samostatnom liste Obchodné meno, sídlo alebo miesto podnikania, telefónne číslo a e-mail každého uchádzača skupiny.  </t>
    </r>
  </si>
  <si>
    <t>Príloha č.4</t>
  </si>
  <si>
    <t>Cenová tabuľka pre servis nad rámec paušálu / špecifické a poradensko-odborné služby</t>
  </si>
  <si>
    <t>Cenová tabuľka pre paušálny servis hardvérových komponentov IKT infraštruktúry objednávateľa</t>
  </si>
  <si>
    <t xml:space="preserve">Cenová tabuľka pre servis nad rámec paušálu </t>
  </si>
  <si>
    <t>Cenová tabuľka špecifické a poradensko-odborné služby</t>
  </si>
  <si>
    <r>
      <t xml:space="preserve">(Celkovú cenu za predmet zákazky uvedie zaokrúhlenú na </t>
    </r>
    <r>
      <rPr>
        <b/>
        <sz val="11"/>
        <color theme="1"/>
        <rFont val="Garamond"/>
        <family val="1"/>
        <charset val="238"/>
      </rPr>
      <t>dve desatinné miesta</t>
    </r>
    <r>
      <rPr>
        <sz val="11"/>
        <color theme="1"/>
        <rFont val="Garamond"/>
        <family val="1"/>
        <charset val="238"/>
      </rPr>
      <t>. Verejný obstarávateľ požaduje oceniť všetky položky.)</t>
    </r>
  </si>
  <si>
    <r>
      <t xml:space="preserve">Miesto a dátum: </t>
    </r>
    <r>
      <rPr>
        <sz val="11"/>
        <color theme="1"/>
        <rFont val="Garamond"/>
        <family val="1"/>
        <charset val="238"/>
      </rPr>
      <t>.........................................................</t>
    </r>
  </si>
  <si>
    <t>2Q-2026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</si>
</sst>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i/>
      <sz val="9"/>
      <name val="Times New Roman"/>
      <family val="1"/>
    </font>
    <font>
      <sz val="20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20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9" fillId="0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3" borderId="16" xfId="0" applyFont="1" applyFill="1" applyBorder="1" applyAlignment="1">
      <alignment horizontal="right" vertical="center"/>
    </xf>
    <xf numFmtId="4" fontId="9" fillId="3" borderId="16" xfId="0" applyNumberFormat="1" applyFont="1" applyFill="1" applyBorder="1" applyAlignment="1">
      <alignment horizontal="right" vertical="center"/>
    </xf>
    <xf numFmtId="8" fontId="10" fillId="0" borderId="14" xfId="0" applyNumberFormat="1" applyFont="1" applyBorder="1" applyAlignment="1">
      <alignment vertical="center"/>
    </xf>
    <xf numFmtId="8" fontId="9" fillId="0" borderId="1" xfId="0" applyNumberFormat="1" applyFont="1" applyFill="1" applyBorder="1" applyAlignment="1">
      <alignment horizontal="right" vertical="center"/>
    </xf>
    <xf numFmtId="0" fontId="2" fillId="0" borderId="0" xfId="0" applyFont="1"/>
    <xf numFmtId="4" fontId="9" fillId="0" borderId="23" xfId="0" applyNumberFormat="1" applyFont="1" applyBorder="1" applyAlignment="1">
      <alignment horizontal="right" vertical="center"/>
    </xf>
    <xf numFmtId="4" fontId="9" fillId="0" borderId="23" xfId="0" applyNumberFormat="1" applyFont="1" applyFill="1" applyBorder="1" applyAlignment="1">
      <alignment horizontal="right" vertical="center"/>
    </xf>
    <xf numFmtId="14" fontId="9" fillId="0" borderId="23" xfId="0" applyNumberFormat="1" applyFont="1" applyFill="1" applyBorder="1" applyAlignment="1">
      <alignment horizontal="right" vertical="center"/>
    </xf>
    <xf numFmtId="0" fontId="13" fillId="0" borderId="23" xfId="0" applyFont="1" applyBorder="1" applyAlignment="1">
      <alignment horizontal="center" vertical="center" wrapText="1"/>
    </xf>
    <xf numFmtId="0" fontId="0" fillId="0" borderId="19" xfId="0" applyBorder="1" applyAlignment="1"/>
    <xf numFmtId="0" fontId="15" fillId="0" borderId="26" xfId="0" applyFont="1" applyBorder="1" applyAlignment="1">
      <alignment vertical="center" wrapText="1"/>
    </xf>
    <xf numFmtId="0" fontId="15" fillId="0" borderId="0" xfId="0" applyFont="1"/>
    <xf numFmtId="164" fontId="17" fillId="5" borderId="28" xfId="0" applyNumberFormat="1" applyFont="1" applyFill="1" applyBorder="1" applyAlignment="1">
      <alignment horizontal="right" vertical="center"/>
    </xf>
    <xf numFmtId="164" fontId="15" fillId="0" borderId="27" xfId="0" applyNumberFormat="1" applyFont="1" applyFill="1" applyBorder="1" applyAlignment="1">
      <alignment horizontal="right" vertical="center"/>
    </xf>
    <xf numFmtId="164" fontId="15" fillId="0" borderId="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6" fillId="4" borderId="21" xfId="0" applyFont="1" applyFill="1" applyBorder="1"/>
    <xf numFmtId="0" fontId="16" fillId="4" borderId="22" xfId="0" applyFont="1" applyFill="1" applyBorder="1"/>
    <xf numFmtId="44" fontId="11" fillId="4" borderId="2" xfId="0" applyNumberFormat="1" applyFont="1" applyFill="1" applyBorder="1" applyAlignment="1">
      <alignment horizontal="right" vertical="center"/>
    </xf>
    <xf numFmtId="44" fontId="11" fillId="4" borderId="25" xfId="0" applyNumberFormat="1" applyFont="1" applyFill="1" applyBorder="1" applyAlignment="1">
      <alignment horizontal="right" vertical="center"/>
    </xf>
    <xf numFmtId="8" fontId="12" fillId="4" borderId="15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/>
    </xf>
    <xf numFmtId="164" fontId="6" fillId="6" borderId="2" xfId="0" applyNumberFormat="1" applyFont="1" applyFill="1" applyBorder="1" applyAlignment="1">
      <alignment vertical="center" wrapText="1"/>
    </xf>
    <xf numFmtId="0" fontId="16" fillId="6" borderId="21" xfId="0" applyFont="1" applyFill="1" applyBorder="1"/>
    <xf numFmtId="0" fontId="16" fillId="6" borderId="22" xfId="0" applyFont="1" applyFill="1" applyBorder="1"/>
    <xf numFmtId="0" fontId="15" fillId="6" borderId="22" xfId="0" applyFont="1" applyFill="1" applyBorder="1"/>
    <xf numFmtId="0" fontId="2" fillId="0" borderId="0" xfId="0" applyFont="1" applyBorder="1" applyAlignment="1"/>
    <xf numFmtId="0" fontId="0" fillId="0" borderId="0" xfId="0" applyBorder="1" applyAlignment="1"/>
    <xf numFmtId="0" fontId="14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9" fillId="0" borderId="31" xfId="0" applyFont="1" applyBorder="1" applyAlignment="1">
      <alignment wrapText="1"/>
    </xf>
    <xf numFmtId="0" fontId="17" fillId="5" borderId="28" xfId="0" applyFont="1" applyFill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12" fillId="4" borderId="10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165" fontId="15" fillId="4" borderId="28" xfId="0" applyNumberFormat="1" applyFont="1" applyFill="1" applyBorder="1" applyAlignment="1">
      <alignment horizontal="right"/>
    </xf>
    <xf numFmtId="165" fontId="15" fillId="6" borderId="28" xfId="0" applyNumberFormat="1" applyFont="1" applyFill="1" applyBorder="1" applyAlignment="1">
      <alignment horizontal="right"/>
    </xf>
  </cellXfs>
  <cellStyles count="2">
    <cellStyle name="Normal 4" xfId="1"/>
    <cellStyle name="Normálna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D32"/>
  <sheetViews>
    <sheetView tabSelected="1" view="pageLayout" topLeftCell="A2" zoomScale="70" zoomScaleNormal="100" zoomScalePageLayoutView="70" workbookViewId="0">
      <selection activeCell="B18" sqref="B18:D18"/>
    </sheetView>
  </sheetViews>
  <sheetFormatPr defaultRowHeight="14.5" x14ac:dyDescent="0.35"/>
  <cols>
    <col min="1" max="1" width="5.1796875" customWidth="1"/>
    <col min="2" max="2" width="56.7265625" customWidth="1"/>
    <col min="3" max="3" width="22.08984375" customWidth="1"/>
    <col min="4" max="4" width="21.90625" customWidth="1"/>
  </cols>
  <sheetData>
    <row r="1" spans="2:4" ht="26" x14ac:dyDescent="0.35">
      <c r="B1" s="68" t="s">
        <v>162</v>
      </c>
      <c r="C1" s="68"/>
      <c r="D1" s="68"/>
    </row>
    <row r="2" spans="2:4" ht="26" x14ac:dyDescent="0.35">
      <c r="B2" s="43" t="s">
        <v>163</v>
      </c>
      <c r="C2" s="66"/>
      <c r="D2" s="67"/>
    </row>
    <row r="3" spans="2:4" ht="26" x14ac:dyDescent="0.35">
      <c r="B3" s="43" t="s">
        <v>164</v>
      </c>
      <c r="C3" s="66"/>
      <c r="D3" s="67"/>
    </row>
    <row r="4" spans="2:4" ht="26" x14ac:dyDescent="0.35">
      <c r="B4" s="43" t="s">
        <v>165</v>
      </c>
      <c r="C4" s="66"/>
      <c r="D4" s="67"/>
    </row>
    <row r="5" spans="2:4" ht="26" x14ac:dyDescent="0.35">
      <c r="B5" s="43" t="s">
        <v>166</v>
      </c>
      <c r="C5" s="66"/>
      <c r="D5" s="67"/>
    </row>
    <row r="6" spans="2:4" ht="26" x14ac:dyDescent="0.35">
      <c r="B6" s="43" t="s">
        <v>167</v>
      </c>
      <c r="C6" s="66"/>
      <c r="D6" s="67"/>
    </row>
    <row r="7" spans="2:4" ht="26" x14ac:dyDescent="0.35">
      <c r="B7" s="43" t="s">
        <v>168</v>
      </c>
      <c r="C7" s="66"/>
      <c r="D7" s="67"/>
    </row>
    <row r="8" spans="2:4" ht="15" thickBot="1" x14ac:dyDescent="0.4">
      <c r="B8" s="44"/>
      <c r="C8" s="44"/>
      <c r="D8" s="44"/>
    </row>
    <row r="9" spans="2:4" ht="15" thickBot="1" x14ac:dyDescent="0.4">
      <c r="B9" s="53" t="s">
        <v>179</v>
      </c>
      <c r="C9" s="54"/>
      <c r="D9" s="100">
        <f>'P2_PAUSAL-cenova tabulka'!R76</f>
        <v>0</v>
      </c>
    </row>
    <row r="10" spans="2:4" ht="15" thickBot="1" x14ac:dyDescent="0.4">
      <c r="B10" s="61" t="s">
        <v>180</v>
      </c>
      <c r="C10" s="62"/>
      <c r="D10" s="101">
        <f>'P4_ceny nad pasusal'!F8</f>
        <v>0</v>
      </c>
    </row>
    <row r="11" spans="2:4" ht="15" thickBot="1" x14ac:dyDescent="0.4">
      <c r="B11" s="61" t="s">
        <v>181</v>
      </c>
      <c r="C11" s="63"/>
      <c r="D11" s="101">
        <f>'P4_ceny nad pasusal'!F11</f>
        <v>0</v>
      </c>
    </row>
    <row r="12" spans="2:4" ht="26.5" customHeight="1" thickBot="1" x14ac:dyDescent="0.4">
      <c r="B12" s="71" t="s">
        <v>169</v>
      </c>
      <c r="C12" s="72"/>
      <c r="D12" s="45">
        <f>SUM(D9:D11)</f>
        <v>0</v>
      </c>
    </row>
    <row r="13" spans="2:4" x14ac:dyDescent="0.35">
      <c r="B13" s="73" t="s">
        <v>170</v>
      </c>
      <c r="C13" s="74"/>
      <c r="D13" s="46">
        <f t="shared" ref="D13" si="0">D12*0.2</f>
        <v>0</v>
      </c>
    </row>
    <row r="14" spans="2:4" ht="15" thickBot="1" x14ac:dyDescent="0.4">
      <c r="B14" s="75" t="s">
        <v>171</v>
      </c>
      <c r="C14" s="76"/>
      <c r="D14" s="47">
        <f t="shared" ref="D14" si="1">D12*1.2</f>
        <v>0</v>
      </c>
    </row>
    <row r="15" spans="2:4" x14ac:dyDescent="0.35">
      <c r="B15" s="44"/>
      <c r="C15" s="44"/>
      <c r="D15" s="44"/>
    </row>
    <row r="16" spans="2:4" ht="28" customHeight="1" x14ac:dyDescent="0.35">
      <c r="B16" s="69" t="s">
        <v>182</v>
      </c>
      <c r="C16" s="69"/>
      <c r="D16" s="69"/>
    </row>
    <row r="17" spans="2:4" x14ac:dyDescent="0.35">
      <c r="B17" s="44"/>
      <c r="C17" s="44"/>
      <c r="D17" s="44"/>
    </row>
    <row r="18" spans="2:4" ht="42.5" customHeight="1" x14ac:dyDescent="0.35">
      <c r="B18" s="69" t="s">
        <v>172</v>
      </c>
      <c r="C18" s="69"/>
      <c r="D18" s="69"/>
    </row>
    <row r="19" spans="2:4" x14ac:dyDescent="0.35">
      <c r="B19" s="44"/>
      <c r="C19" s="44"/>
      <c r="D19" s="44"/>
    </row>
    <row r="20" spans="2:4" x14ac:dyDescent="0.35">
      <c r="B20" s="69" t="s">
        <v>173</v>
      </c>
      <c r="C20" s="69"/>
      <c r="D20" s="69"/>
    </row>
    <row r="21" spans="2:4" x14ac:dyDescent="0.35">
      <c r="B21" s="50"/>
      <c r="C21" s="50"/>
      <c r="D21" s="50"/>
    </row>
    <row r="22" spans="2:4" x14ac:dyDescent="0.35">
      <c r="B22" s="50"/>
      <c r="C22" s="50"/>
      <c r="D22" s="50"/>
    </row>
    <row r="23" spans="2:4" x14ac:dyDescent="0.35">
      <c r="B23" s="50"/>
      <c r="C23" s="50"/>
      <c r="D23" s="50"/>
    </row>
    <row r="24" spans="2:4" x14ac:dyDescent="0.35">
      <c r="B24" s="44"/>
      <c r="C24" s="44"/>
      <c r="D24" s="44"/>
    </row>
    <row r="25" spans="2:4" x14ac:dyDescent="0.35">
      <c r="B25" s="48" t="s">
        <v>183</v>
      </c>
      <c r="C25" s="44"/>
      <c r="D25" s="44"/>
    </row>
    <row r="26" spans="2:4" x14ac:dyDescent="0.35">
      <c r="B26" s="48"/>
      <c r="C26" s="44"/>
      <c r="D26" s="44"/>
    </row>
    <row r="27" spans="2:4" x14ac:dyDescent="0.35">
      <c r="B27" s="48"/>
      <c r="C27" s="44"/>
      <c r="D27" s="44"/>
    </row>
    <row r="28" spans="2:4" ht="46" customHeight="1" x14ac:dyDescent="0.35">
      <c r="B28" s="44"/>
      <c r="C28" s="49" t="s">
        <v>174</v>
      </c>
      <c r="D28" s="44"/>
    </row>
    <row r="29" spans="2:4" x14ac:dyDescent="0.35">
      <c r="B29" s="44"/>
      <c r="C29" s="49" t="s">
        <v>175</v>
      </c>
      <c r="D29" s="44"/>
    </row>
    <row r="30" spans="2:4" x14ac:dyDescent="0.35">
      <c r="B30" s="44"/>
      <c r="C30" s="49"/>
      <c r="D30" s="44"/>
    </row>
    <row r="31" spans="2:4" x14ac:dyDescent="0.35">
      <c r="B31" s="44"/>
      <c r="C31" s="44"/>
      <c r="D31" s="44"/>
    </row>
    <row r="32" spans="2:4" ht="26.5" customHeight="1" x14ac:dyDescent="0.35">
      <c r="B32" s="70" t="s">
        <v>176</v>
      </c>
      <c r="C32" s="70"/>
      <c r="D32" s="70"/>
    </row>
  </sheetData>
  <mergeCells count="14">
    <mergeCell ref="B16:D16"/>
    <mergeCell ref="B18:D18"/>
    <mergeCell ref="B20:D20"/>
    <mergeCell ref="B32:D32"/>
    <mergeCell ref="C7:D7"/>
    <mergeCell ref="B12:C12"/>
    <mergeCell ref="B13:C13"/>
    <mergeCell ref="B14:C14"/>
    <mergeCell ref="C6:D6"/>
    <mergeCell ref="B1:D1"/>
    <mergeCell ref="C2:D2"/>
    <mergeCell ref="C3:D3"/>
    <mergeCell ref="C4:D4"/>
    <mergeCell ref="C5:D5"/>
  </mergeCells>
  <pageMargins left="0.7" right="0.7" top="0.75" bottom="0.75" header="0.3" footer="0.3"/>
  <pageSetup paperSize="9" scale="80" orientation="portrait" r:id="rId1"/>
  <headerFooter>
    <oddHeader>&amp;C&amp;"Garamond,Tučné"&amp;12Poskytovanie autorizovaného pozáručného servisu hardvérových  a  softvérových komponentov na zabezpečenie prevádzky IKT infraštruktúry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R76"/>
  <sheetViews>
    <sheetView zoomScale="60" zoomScaleNormal="60" workbookViewId="0">
      <pane xSplit="5" ySplit="4" topLeftCell="F16" activePane="bottomRight" state="frozenSplit"/>
      <selection pane="topRight" activeCell="N1" sqref="N1"/>
      <selection pane="bottomLeft" activeCell="A5" sqref="A5"/>
      <selection pane="bottomRight" activeCell="Q5" sqref="Q5"/>
    </sheetView>
  </sheetViews>
  <sheetFormatPr defaultColWidth="62.453125" defaultRowHeight="11.5" x14ac:dyDescent="0.25"/>
  <cols>
    <col min="1" max="1" width="3.7265625" style="12" customWidth="1"/>
    <col min="2" max="2" width="14.81640625" style="13" customWidth="1"/>
    <col min="3" max="3" width="5.81640625" style="13" customWidth="1"/>
    <col min="4" max="4" width="49.26953125" style="14" customWidth="1"/>
    <col min="5" max="5" width="12.1796875" style="13" bestFit="1" customWidth="1"/>
    <col min="6" max="15" width="13" style="13" bestFit="1" customWidth="1"/>
    <col min="16" max="16" width="13" style="13" customWidth="1"/>
    <col min="17" max="17" width="13" style="13" bestFit="1" customWidth="1"/>
    <col min="18" max="18" width="16.26953125" style="13" bestFit="1" customWidth="1"/>
    <col min="19" max="16384" width="62.453125" style="13"/>
  </cols>
  <sheetData>
    <row r="1" spans="1:18" s="11" customFormat="1" ht="17.5" customHeight="1" x14ac:dyDescent="0.25">
      <c r="A1" s="32" t="s">
        <v>161</v>
      </c>
      <c r="B1" s="10"/>
      <c r="C1" s="10"/>
      <c r="D1" s="10"/>
      <c r="E1" s="10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</row>
    <row r="2" spans="1:18" ht="39.75" customHeight="1" thickBot="1" x14ac:dyDescent="0.3"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</row>
    <row r="3" spans="1:18" ht="12" customHeight="1" x14ac:dyDescent="0.25">
      <c r="A3" s="88" t="s">
        <v>0</v>
      </c>
      <c r="B3" s="90" t="s">
        <v>1</v>
      </c>
      <c r="C3" s="90" t="s">
        <v>2</v>
      </c>
      <c r="D3" s="86" t="s">
        <v>3</v>
      </c>
      <c r="E3" s="90" t="s">
        <v>4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7"/>
      <c r="R3" s="84" t="s">
        <v>160</v>
      </c>
    </row>
    <row r="4" spans="1:18" ht="23.5" customHeight="1" x14ac:dyDescent="0.25">
      <c r="A4" s="89"/>
      <c r="B4" s="91"/>
      <c r="C4" s="91"/>
      <c r="D4" s="92"/>
      <c r="E4" s="91"/>
      <c r="F4" s="25" t="s">
        <v>97</v>
      </c>
      <c r="G4" s="25" t="s">
        <v>98</v>
      </c>
      <c r="H4" s="25" t="s">
        <v>99</v>
      </c>
      <c r="I4" s="25" t="s">
        <v>100</v>
      </c>
      <c r="J4" s="25" t="s">
        <v>101</v>
      </c>
      <c r="K4" s="25" t="s">
        <v>102</v>
      </c>
      <c r="L4" s="25" t="s">
        <v>103</v>
      </c>
      <c r="M4" s="25" t="s">
        <v>104</v>
      </c>
      <c r="N4" s="25" t="s">
        <v>105</v>
      </c>
      <c r="O4" s="25" t="s">
        <v>106</v>
      </c>
      <c r="P4" s="41" t="s">
        <v>107</v>
      </c>
      <c r="Q4" s="41" t="s">
        <v>184</v>
      </c>
      <c r="R4" s="85"/>
    </row>
    <row r="5" spans="1:18" s="18" customFormat="1" x14ac:dyDescent="0.35">
      <c r="A5" s="15">
        <v>1</v>
      </c>
      <c r="B5" s="16" t="s">
        <v>30</v>
      </c>
      <c r="C5" s="16" t="s">
        <v>5</v>
      </c>
      <c r="D5" s="17" t="s">
        <v>27</v>
      </c>
      <c r="E5" s="16" t="s">
        <v>28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38"/>
      <c r="Q5" s="38"/>
      <c r="R5" s="35">
        <f t="shared" ref="R5:R36" si="0">SUM(F5:Q5)</f>
        <v>0</v>
      </c>
    </row>
    <row r="6" spans="1:18" s="18" customFormat="1" x14ac:dyDescent="0.35">
      <c r="A6" s="15">
        <v>2</v>
      </c>
      <c r="B6" s="16" t="s">
        <v>11</v>
      </c>
      <c r="C6" s="16" t="s">
        <v>5</v>
      </c>
      <c r="D6" s="17" t="s">
        <v>12</v>
      </c>
      <c r="E6" s="16" t="s">
        <v>13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38"/>
      <c r="Q6" s="38"/>
      <c r="R6" s="35">
        <f t="shared" si="0"/>
        <v>0</v>
      </c>
    </row>
    <row r="7" spans="1:18" s="18" customFormat="1" x14ac:dyDescent="0.35">
      <c r="A7" s="15">
        <v>3</v>
      </c>
      <c r="B7" s="16" t="s">
        <v>14</v>
      </c>
      <c r="C7" s="16" t="s">
        <v>5</v>
      </c>
      <c r="D7" s="17" t="s">
        <v>15</v>
      </c>
      <c r="E7" s="19" t="s">
        <v>16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38"/>
      <c r="Q7" s="38"/>
      <c r="R7" s="35">
        <f t="shared" si="0"/>
        <v>0</v>
      </c>
    </row>
    <row r="8" spans="1:18" s="18" customFormat="1" x14ac:dyDescent="0.35">
      <c r="A8" s="15">
        <v>4</v>
      </c>
      <c r="B8" s="16" t="s">
        <v>17</v>
      </c>
      <c r="C8" s="16" t="s">
        <v>5</v>
      </c>
      <c r="D8" s="17" t="s">
        <v>15</v>
      </c>
      <c r="E8" s="16" t="s">
        <v>18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38"/>
      <c r="Q8" s="38"/>
      <c r="R8" s="35">
        <f t="shared" si="0"/>
        <v>0</v>
      </c>
    </row>
    <row r="9" spans="1:18" s="18" customFormat="1" x14ac:dyDescent="0.35">
      <c r="A9" s="15">
        <v>5</v>
      </c>
      <c r="B9" s="16" t="s">
        <v>21</v>
      </c>
      <c r="C9" s="16" t="s">
        <v>5</v>
      </c>
      <c r="D9" s="17" t="s">
        <v>15</v>
      </c>
      <c r="E9" s="16" t="s">
        <v>22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38"/>
      <c r="Q9" s="38"/>
      <c r="R9" s="35">
        <f t="shared" si="0"/>
        <v>0</v>
      </c>
    </row>
    <row r="10" spans="1:18" s="18" customFormat="1" x14ac:dyDescent="0.35">
      <c r="A10" s="15">
        <v>6</v>
      </c>
      <c r="B10" s="16" t="s">
        <v>31</v>
      </c>
      <c r="C10" s="16" t="s">
        <v>5</v>
      </c>
      <c r="D10" s="17" t="s">
        <v>65</v>
      </c>
      <c r="E10" s="16" t="s">
        <v>29</v>
      </c>
      <c r="F10" s="27"/>
      <c r="G10" s="27"/>
      <c r="H10" s="27"/>
      <c r="I10" s="27"/>
      <c r="J10" s="27"/>
      <c r="K10" s="27"/>
      <c r="L10" s="29"/>
      <c r="M10" s="29"/>
      <c r="N10" s="29"/>
      <c r="O10" s="29"/>
      <c r="P10" s="39"/>
      <c r="Q10" s="39"/>
      <c r="R10" s="35">
        <f t="shared" si="0"/>
        <v>0</v>
      </c>
    </row>
    <row r="11" spans="1:18" s="31" customFormat="1" x14ac:dyDescent="0.35">
      <c r="A11" s="15">
        <v>7</v>
      </c>
      <c r="B11" s="16" t="s">
        <v>19</v>
      </c>
      <c r="C11" s="16" t="s">
        <v>5</v>
      </c>
      <c r="D11" s="17" t="s">
        <v>20</v>
      </c>
      <c r="E11" s="19">
        <v>6865753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9"/>
      <c r="Q11" s="39"/>
      <c r="R11" s="35">
        <f t="shared" si="0"/>
        <v>0</v>
      </c>
    </row>
    <row r="12" spans="1:18" s="18" customFormat="1" x14ac:dyDescent="0.35">
      <c r="A12" s="15">
        <v>8</v>
      </c>
      <c r="B12" s="20" t="s">
        <v>23</v>
      </c>
      <c r="C12" s="20" t="s">
        <v>5</v>
      </c>
      <c r="D12" s="21" t="s">
        <v>108</v>
      </c>
      <c r="E12" s="20" t="s">
        <v>24</v>
      </c>
      <c r="F12" s="27"/>
      <c r="G12" s="27"/>
      <c r="H12" s="27"/>
      <c r="I12" s="27"/>
      <c r="J12" s="27"/>
      <c r="K12" s="27"/>
      <c r="L12" s="29"/>
      <c r="M12" s="29"/>
      <c r="N12" s="29"/>
      <c r="O12" s="29"/>
      <c r="P12" s="39"/>
      <c r="Q12" s="39"/>
      <c r="R12" s="35">
        <f t="shared" si="0"/>
        <v>0</v>
      </c>
    </row>
    <row r="13" spans="1:18" s="18" customFormat="1" x14ac:dyDescent="0.35">
      <c r="A13" s="15">
        <v>9</v>
      </c>
      <c r="B13" s="20" t="s">
        <v>25</v>
      </c>
      <c r="C13" s="20" t="s">
        <v>6</v>
      </c>
      <c r="D13" s="21" t="s">
        <v>109</v>
      </c>
      <c r="E13" s="20" t="s">
        <v>26</v>
      </c>
      <c r="F13" s="27"/>
      <c r="G13" s="27"/>
      <c r="H13" s="27"/>
      <c r="I13" s="27"/>
      <c r="J13" s="27"/>
      <c r="K13" s="27"/>
      <c r="L13" s="30"/>
      <c r="M13" s="30"/>
      <c r="N13" s="30"/>
      <c r="O13" s="30"/>
      <c r="P13" s="40"/>
      <c r="Q13" s="40"/>
      <c r="R13" s="35">
        <f t="shared" si="0"/>
        <v>0</v>
      </c>
    </row>
    <row r="14" spans="1:18" s="18" customFormat="1" x14ac:dyDescent="0.35">
      <c r="A14" s="15">
        <v>10</v>
      </c>
      <c r="B14" s="20" t="s">
        <v>110</v>
      </c>
      <c r="C14" s="20" t="s">
        <v>6</v>
      </c>
      <c r="D14" s="21" t="s">
        <v>149</v>
      </c>
      <c r="E14" s="20" t="s">
        <v>111</v>
      </c>
      <c r="F14" s="34"/>
      <c r="G14" s="27"/>
      <c r="H14" s="27"/>
      <c r="I14" s="27"/>
      <c r="J14" s="27"/>
      <c r="K14" s="27"/>
      <c r="L14" s="30"/>
      <c r="M14" s="30"/>
      <c r="N14" s="30"/>
      <c r="O14" s="30"/>
      <c r="P14" s="40"/>
      <c r="Q14" s="40"/>
      <c r="R14" s="35">
        <f t="shared" si="0"/>
        <v>0</v>
      </c>
    </row>
    <row r="15" spans="1:18" s="18" customFormat="1" x14ac:dyDescent="0.35">
      <c r="A15" s="15">
        <v>11</v>
      </c>
      <c r="B15" s="20" t="s">
        <v>113</v>
      </c>
      <c r="C15" s="20" t="s">
        <v>5</v>
      </c>
      <c r="D15" s="21" t="s">
        <v>112</v>
      </c>
      <c r="E15" s="20" t="s">
        <v>117</v>
      </c>
      <c r="F15" s="34"/>
      <c r="G15" s="27"/>
      <c r="H15" s="27"/>
      <c r="I15" s="27"/>
      <c r="J15" s="27"/>
      <c r="K15" s="27"/>
      <c r="L15" s="29"/>
      <c r="M15" s="29"/>
      <c r="N15" s="29"/>
      <c r="O15" s="29"/>
      <c r="P15" s="39"/>
      <c r="Q15" s="39"/>
      <c r="R15" s="35">
        <f t="shared" si="0"/>
        <v>0</v>
      </c>
    </row>
    <row r="16" spans="1:18" s="18" customFormat="1" x14ac:dyDescent="0.35">
      <c r="A16" s="15">
        <v>12</v>
      </c>
      <c r="B16" s="20" t="s">
        <v>114</v>
      </c>
      <c r="C16" s="20" t="s">
        <v>5</v>
      </c>
      <c r="D16" s="21" t="s">
        <v>112</v>
      </c>
      <c r="E16" s="20" t="s">
        <v>118</v>
      </c>
      <c r="F16" s="34"/>
      <c r="G16" s="27"/>
      <c r="H16" s="27"/>
      <c r="I16" s="27"/>
      <c r="J16" s="27"/>
      <c r="K16" s="27"/>
      <c r="L16" s="27"/>
      <c r="M16" s="27"/>
      <c r="N16" s="27"/>
      <c r="O16" s="27"/>
      <c r="P16" s="38"/>
      <c r="Q16" s="38"/>
      <c r="R16" s="35">
        <f t="shared" si="0"/>
        <v>0</v>
      </c>
    </row>
    <row r="17" spans="1:18" s="18" customFormat="1" x14ac:dyDescent="0.35">
      <c r="A17" s="15">
        <v>13</v>
      </c>
      <c r="B17" s="20" t="s">
        <v>115</v>
      </c>
      <c r="C17" s="20" t="s">
        <v>6</v>
      </c>
      <c r="D17" s="21" t="s">
        <v>112</v>
      </c>
      <c r="E17" s="20" t="s">
        <v>119</v>
      </c>
      <c r="F17" s="34"/>
      <c r="G17" s="27"/>
      <c r="H17" s="27"/>
      <c r="I17" s="27"/>
      <c r="J17" s="27"/>
      <c r="K17" s="27"/>
      <c r="L17" s="27"/>
      <c r="M17" s="27"/>
      <c r="N17" s="27"/>
      <c r="O17" s="27"/>
      <c r="P17" s="38"/>
      <c r="Q17" s="38"/>
      <c r="R17" s="35">
        <f t="shared" si="0"/>
        <v>0</v>
      </c>
    </row>
    <row r="18" spans="1:18" s="18" customFormat="1" x14ac:dyDescent="0.35">
      <c r="A18" s="15">
        <v>14</v>
      </c>
      <c r="B18" s="20" t="s">
        <v>116</v>
      </c>
      <c r="C18" s="20" t="s">
        <v>6</v>
      </c>
      <c r="D18" s="21" t="s">
        <v>112</v>
      </c>
      <c r="E18" s="20" t="s">
        <v>120</v>
      </c>
      <c r="F18" s="34"/>
      <c r="G18" s="27"/>
      <c r="H18" s="27"/>
      <c r="I18" s="27"/>
      <c r="J18" s="27"/>
      <c r="K18" s="27"/>
      <c r="L18" s="27"/>
      <c r="M18" s="27"/>
      <c r="N18" s="27"/>
      <c r="O18" s="27"/>
      <c r="P18" s="38"/>
      <c r="Q18" s="38"/>
      <c r="R18" s="35">
        <f t="shared" si="0"/>
        <v>0</v>
      </c>
    </row>
    <row r="19" spans="1:18" s="18" customFormat="1" x14ac:dyDescent="0.35">
      <c r="A19" s="15">
        <v>15</v>
      </c>
      <c r="B19" s="20" t="s">
        <v>122</v>
      </c>
      <c r="C19" s="20" t="s">
        <v>6</v>
      </c>
      <c r="D19" s="21" t="s">
        <v>121</v>
      </c>
      <c r="E19" s="20" t="s">
        <v>123</v>
      </c>
      <c r="F19" s="34"/>
      <c r="G19" s="27"/>
      <c r="H19" s="27"/>
      <c r="I19" s="27"/>
      <c r="J19" s="27"/>
      <c r="K19" s="27"/>
      <c r="L19" s="27"/>
      <c r="M19" s="27"/>
      <c r="N19" s="27"/>
      <c r="O19" s="27"/>
      <c r="P19" s="38"/>
      <c r="Q19" s="38"/>
      <c r="R19" s="35">
        <f t="shared" si="0"/>
        <v>0</v>
      </c>
    </row>
    <row r="20" spans="1:18" s="18" customFormat="1" x14ac:dyDescent="0.35">
      <c r="A20" s="15">
        <v>16</v>
      </c>
      <c r="B20" s="19" t="s">
        <v>146</v>
      </c>
      <c r="C20" s="19" t="s">
        <v>5</v>
      </c>
      <c r="D20" s="17" t="s">
        <v>143</v>
      </c>
      <c r="E20" s="16" t="s">
        <v>144</v>
      </c>
      <c r="F20" s="34"/>
      <c r="G20" s="34"/>
      <c r="H20" s="34"/>
      <c r="I20" s="34"/>
      <c r="J20" s="34"/>
      <c r="K20" s="27"/>
      <c r="L20" s="27"/>
      <c r="M20" s="27"/>
      <c r="N20" s="27"/>
      <c r="O20" s="27"/>
      <c r="P20" s="38"/>
      <c r="Q20" s="38"/>
      <c r="R20" s="35">
        <f t="shared" si="0"/>
        <v>0</v>
      </c>
    </row>
    <row r="21" spans="1:18" s="18" customFormat="1" x14ac:dyDescent="0.35">
      <c r="A21" s="15">
        <v>17</v>
      </c>
      <c r="B21" s="19" t="s">
        <v>147</v>
      </c>
      <c r="C21" s="19" t="s">
        <v>6</v>
      </c>
      <c r="D21" s="17" t="s">
        <v>143</v>
      </c>
      <c r="E21" s="16" t="s">
        <v>145</v>
      </c>
      <c r="F21" s="34"/>
      <c r="G21" s="34"/>
      <c r="H21" s="34"/>
      <c r="I21" s="34"/>
      <c r="J21" s="34"/>
      <c r="K21" s="27"/>
      <c r="L21" s="27"/>
      <c r="M21" s="27"/>
      <c r="N21" s="27"/>
      <c r="O21" s="27"/>
      <c r="P21" s="38"/>
      <c r="Q21" s="38"/>
      <c r="R21" s="35">
        <f t="shared" si="0"/>
        <v>0</v>
      </c>
    </row>
    <row r="22" spans="1:18" s="18" customFormat="1" x14ac:dyDescent="0.35">
      <c r="A22" s="15">
        <v>18</v>
      </c>
      <c r="B22" s="16" t="s">
        <v>47</v>
      </c>
      <c r="C22" s="16" t="s">
        <v>5</v>
      </c>
      <c r="D22" s="17" t="s">
        <v>32</v>
      </c>
      <c r="E22" s="16" t="s">
        <v>35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38"/>
      <c r="Q22" s="38"/>
      <c r="R22" s="35">
        <f t="shared" si="0"/>
        <v>0</v>
      </c>
    </row>
    <row r="23" spans="1:18" s="18" customFormat="1" x14ac:dyDescent="0.35">
      <c r="A23" s="15">
        <v>19</v>
      </c>
      <c r="B23" s="16" t="s">
        <v>48</v>
      </c>
      <c r="C23" s="16" t="s">
        <v>5</v>
      </c>
      <c r="D23" s="17" t="s">
        <v>33</v>
      </c>
      <c r="E23" s="16" t="s">
        <v>36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38"/>
      <c r="Q23" s="38"/>
      <c r="R23" s="35">
        <f t="shared" si="0"/>
        <v>0</v>
      </c>
    </row>
    <row r="24" spans="1:18" s="18" customFormat="1" x14ac:dyDescent="0.35">
      <c r="A24" s="15">
        <v>20</v>
      </c>
      <c r="B24" s="16" t="s">
        <v>49</v>
      </c>
      <c r="C24" s="16" t="s">
        <v>5</v>
      </c>
      <c r="D24" s="17" t="s">
        <v>33</v>
      </c>
      <c r="E24" s="16" t="s">
        <v>37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38"/>
      <c r="Q24" s="38"/>
      <c r="R24" s="35">
        <f t="shared" si="0"/>
        <v>0</v>
      </c>
    </row>
    <row r="25" spans="1:18" s="18" customFormat="1" x14ac:dyDescent="0.35">
      <c r="A25" s="15">
        <v>21</v>
      </c>
      <c r="B25" s="16" t="s">
        <v>50</v>
      </c>
      <c r="C25" s="16" t="s">
        <v>5</v>
      </c>
      <c r="D25" s="17" t="s">
        <v>34</v>
      </c>
      <c r="E25" s="16" t="s">
        <v>38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8"/>
      <c r="Q25" s="38"/>
      <c r="R25" s="35">
        <f t="shared" si="0"/>
        <v>0</v>
      </c>
    </row>
    <row r="26" spans="1:18" s="18" customFormat="1" x14ac:dyDescent="0.35">
      <c r="A26" s="15">
        <v>22</v>
      </c>
      <c r="B26" s="16" t="s">
        <v>50</v>
      </c>
      <c r="C26" s="16" t="s">
        <v>5</v>
      </c>
      <c r="D26" s="17" t="s">
        <v>34</v>
      </c>
      <c r="E26" s="16" t="s">
        <v>39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8"/>
      <c r="Q26" s="38"/>
      <c r="R26" s="35">
        <f t="shared" si="0"/>
        <v>0</v>
      </c>
    </row>
    <row r="27" spans="1:18" s="18" customFormat="1" x14ac:dyDescent="0.35">
      <c r="A27" s="15">
        <v>23</v>
      </c>
      <c r="B27" s="16" t="s">
        <v>50</v>
      </c>
      <c r="C27" s="16" t="s">
        <v>5</v>
      </c>
      <c r="D27" s="17" t="s">
        <v>34</v>
      </c>
      <c r="E27" s="16" t="s">
        <v>40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38"/>
      <c r="Q27" s="38"/>
      <c r="R27" s="35">
        <f t="shared" si="0"/>
        <v>0</v>
      </c>
    </row>
    <row r="28" spans="1:18" s="18" customFormat="1" x14ac:dyDescent="0.35">
      <c r="A28" s="15">
        <v>24</v>
      </c>
      <c r="B28" s="16" t="s">
        <v>50</v>
      </c>
      <c r="C28" s="16" t="s">
        <v>5</v>
      </c>
      <c r="D28" s="17" t="s">
        <v>34</v>
      </c>
      <c r="E28" s="16" t="s">
        <v>41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38"/>
      <c r="Q28" s="38"/>
      <c r="R28" s="35">
        <f t="shared" si="0"/>
        <v>0</v>
      </c>
    </row>
    <row r="29" spans="1:18" s="18" customFormat="1" x14ac:dyDescent="0.35">
      <c r="A29" s="15">
        <v>25</v>
      </c>
      <c r="B29" s="16" t="s">
        <v>50</v>
      </c>
      <c r="C29" s="16" t="s">
        <v>5</v>
      </c>
      <c r="D29" s="17" t="s">
        <v>34</v>
      </c>
      <c r="E29" s="16" t="s">
        <v>42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38"/>
      <c r="Q29" s="38"/>
      <c r="R29" s="35">
        <f t="shared" si="0"/>
        <v>0</v>
      </c>
    </row>
    <row r="30" spans="1:18" s="18" customFormat="1" x14ac:dyDescent="0.35">
      <c r="A30" s="15">
        <v>26</v>
      </c>
      <c r="B30" s="16" t="s">
        <v>50</v>
      </c>
      <c r="C30" s="16" t="s">
        <v>5</v>
      </c>
      <c r="D30" s="17" t="s">
        <v>34</v>
      </c>
      <c r="E30" s="16" t="s">
        <v>43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8"/>
      <c r="Q30" s="38"/>
      <c r="R30" s="35">
        <f t="shared" si="0"/>
        <v>0</v>
      </c>
    </row>
    <row r="31" spans="1:18" s="18" customFormat="1" x14ac:dyDescent="0.35">
      <c r="A31" s="15">
        <v>27</v>
      </c>
      <c r="B31" s="16" t="s">
        <v>50</v>
      </c>
      <c r="C31" s="16" t="s">
        <v>5</v>
      </c>
      <c r="D31" s="17" t="s">
        <v>34</v>
      </c>
      <c r="E31" s="16" t="s">
        <v>44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8"/>
      <c r="Q31" s="38"/>
      <c r="R31" s="35">
        <f t="shared" si="0"/>
        <v>0</v>
      </c>
    </row>
    <row r="32" spans="1:18" s="18" customFormat="1" x14ac:dyDescent="0.35">
      <c r="A32" s="15">
        <v>28</v>
      </c>
      <c r="B32" s="16" t="s">
        <v>50</v>
      </c>
      <c r="C32" s="16" t="s">
        <v>5</v>
      </c>
      <c r="D32" s="17" t="s">
        <v>34</v>
      </c>
      <c r="E32" s="16" t="s">
        <v>45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8"/>
      <c r="Q32" s="38"/>
      <c r="R32" s="35">
        <f t="shared" si="0"/>
        <v>0</v>
      </c>
    </row>
    <row r="33" spans="1:18" s="18" customFormat="1" x14ac:dyDescent="0.35">
      <c r="A33" s="15">
        <v>29</v>
      </c>
      <c r="B33" s="16" t="s">
        <v>50</v>
      </c>
      <c r="C33" s="16" t="s">
        <v>5</v>
      </c>
      <c r="D33" s="17" t="s">
        <v>34</v>
      </c>
      <c r="E33" s="16" t="s">
        <v>46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38"/>
      <c r="Q33" s="38"/>
      <c r="R33" s="35">
        <f t="shared" si="0"/>
        <v>0</v>
      </c>
    </row>
    <row r="34" spans="1:18" s="18" customFormat="1" x14ac:dyDescent="0.35">
      <c r="A34" s="15">
        <v>30</v>
      </c>
      <c r="B34" s="16" t="s">
        <v>51</v>
      </c>
      <c r="C34" s="16" t="s">
        <v>6</v>
      </c>
      <c r="D34" s="17" t="s">
        <v>32</v>
      </c>
      <c r="E34" s="16" t="s">
        <v>55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8"/>
      <c r="Q34" s="38"/>
      <c r="R34" s="35">
        <f t="shared" si="0"/>
        <v>0</v>
      </c>
    </row>
    <row r="35" spans="1:18" s="18" customFormat="1" x14ac:dyDescent="0.35">
      <c r="A35" s="15">
        <v>31</v>
      </c>
      <c r="B35" s="16" t="s">
        <v>52</v>
      </c>
      <c r="C35" s="16" t="s">
        <v>6</v>
      </c>
      <c r="D35" s="17" t="s">
        <v>33</v>
      </c>
      <c r="E35" s="16" t="s">
        <v>56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8"/>
      <c r="Q35" s="38"/>
      <c r="R35" s="35">
        <f t="shared" si="0"/>
        <v>0</v>
      </c>
    </row>
    <row r="36" spans="1:18" s="18" customFormat="1" x14ac:dyDescent="0.35">
      <c r="A36" s="15">
        <v>32</v>
      </c>
      <c r="B36" s="16" t="s">
        <v>53</v>
      </c>
      <c r="C36" s="16" t="s">
        <v>6</v>
      </c>
      <c r="D36" s="17" t="s">
        <v>33</v>
      </c>
      <c r="E36" s="16" t="s">
        <v>57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38"/>
      <c r="Q36" s="38"/>
      <c r="R36" s="35">
        <f t="shared" si="0"/>
        <v>0</v>
      </c>
    </row>
    <row r="37" spans="1:18" s="18" customFormat="1" x14ac:dyDescent="0.35">
      <c r="A37" s="15">
        <v>33</v>
      </c>
      <c r="B37" s="16" t="s">
        <v>54</v>
      </c>
      <c r="C37" s="16" t="s">
        <v>6</v>
      </c>
      <c r="D37" s="17" t="s">
        <v>34</v>
      </c>
      <c r="E37" s="16" t="s">
        <v>58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8"/>
      <c r="Q37" s="38"/>
      <c r="R37" s="35">
        <f t="shared" ref="R37:R68" si="1">SUM(F37:Q37)</f>
        <v>0</v>
      </c>
    </row>
    <row r="38" spans="1:18" s="18" customFormat="1" x14ac:dyDescent="0.35">
      <c r="A38" s="15">
        <v>34</v>
      </c>
      <c r="B38" s="16" t="s">
        <v>54</v>
      </c>
      <c r="C38" s="16" t="s">
        <v>6</v>
      </c>
      <c r="D38" s="17" t="s">
        <v>34</v>
      </c>
      <c r="E38" s="16" t="s">
        <v>59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38"/>
      <c r="Q38" s="38"/>
      <c r="R38" s="35">
        <f t="shared" si="1"/>
        <v>0</v>
      </c>
    </row>
    <row r="39" spans="1:18" s="18" customFormat="1" x14ac:dyDescent="0.35">
      <c r="A39" s="15">
        <v>35</v>
      </c>
      <c r="B39" s="16" t="s">
        <v>54</v>
      </c>
      <c r="C39" s="16" t="s">
        <v>6</v>
      </c>
      <c r="D39" s="17" t="s">
        <v>34</v>
      </c>
      <c r="E39" s="16" t="s">
        <v>60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38"/>
      <c r="Q39" s="38"/>
      <c r="R39" s="35">
        <f t="shared" si="1"/>
        <v>0</v>
      </c>
    </row>
    <row r="40" spans="1:18" s="18" customFormat="1" x14ac:dyDescent="0.35">
      <c r="A40" s="15">
        <v>36</v>
      </c>
      <c r="B40" s="16" t="s">
        <v>54</v>
      </c>
      <c r="C40" s="16" t="s">
        <v>6</v>
      </c>
      <c r="D40" s="17" t="s">
        <v>34</v>
      </c>
      <c r="E40" s="16" t="s">
        <v>61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38"/>
      <c r="Q40" s="38"/>
      <c r="R40" s="35">
        <f t="shared" si="1"/>
        <v>0</v>
      </c>
    </row>
    <row r="41" spans="1:18" s="18" customFormat="1" x14ac:dyDescent="0.35">
      <c r="A41" s="15">
        <v>37</v>
      </c>
      <c r="B41" s="16" t="s">
        <v>54</v>
      </c>
      <c r="C41" s="16" t="s">
        <v>6</v>
      </c>
      <c r="D41" s="17" t="s">
        <v>34</v>
      </c>
      <c r="E41" s="16" t="s">
        <v>62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8"/>
      <c r="Q41" s="38"/>
      <c r="R41" s="35">
        <f t="shared" si="1"/>
        <v>0</v>
      </c>
    </row>
    <row r="42" spans="1:18" s="18" customFormat="1" x14ac:dyDescent="0.35">
      <c r="A42" s="15">
        <v>38</v>
      </c>
      <c r="B42" s="16" t="s">
        <v>54</v>
      </c>
      <c r="C42" s="16" t="s">
        <v>6</v>
      </c>
      <c r="D42" s="17" t="s">
        <v>34</v>
      </c>
      <c r="E42" s="16" t="s">
        <v>63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8"/>
      <c r="Q42" s="38"/>
      <c r="R42" s="35">
        <f t="shared" si="1"/>
        <v>0</v>
      </c>
    </row>
    <row r="43" spans="1:18" s="18" customFormat="1" x14ac:dyDescent="0.35">
      <c r="A43" s="15">
        <v>39</v>
      </c>
      <c r="B43" s="16" t="s">
        <v>54</v>
      </c>
      <c r="C43" s="16" t="s">
        <v>6</v>
      </c>
      <c r="D43" s="17" t="s">
        <v>34</v>
      </c>
      <c r="E43" s="16" t="s">
        <v>64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8"/>
      <c r="Q43" s="38"/>
      <c r="R43" s="35">
        <f t="shared" si="1"/>
        <v>0</v>
      </c>
    </row>
    <row r="44" spans="1:18" s="18" customFormat="1" ht="172.5" x14ac:dyDescent="0.35">
      <c r="A44" s="15">
        <v>40</v>
      </c>
      <c r="B44" s="16" t="s">
        <v>148</v>
      </c>
      <c r="C44" s="16" t="s">
        <v>10</v>
      </c>
      <c r="D44" s="22" t="s">
        <v>150</v>
      </c>
      <c r="E44" s="26" t="s">
        <v>29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8"/>
      <c r="Q44" s="38"/>
      <c r="R44" s="35">
        <f t="shared" si="1"/>
        <v>0</v>
      </c>
    </row>
    <row r="45" spans="1:18" s="18" customFormat="1" x14ac:dyDescent="0.35">
      <c r="A45" s="15">
        <v>41</v>
      </c>
      <c r="B45" s="16" t="s">
        <v>7</v>
      </c>
      <c r="C45" s="16" t="s">
        <v>5</v>
      </c>
      <c r="D45" s="16" t="s">
        <v>8</v>
      </c>
      <c r="E45" s="16" t="s">
        <v>9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9"/>
      <c r="Q45" s="39"/>
      <c r="R45" s="35">
        <f t="shared" si="1"/>
        <v>0</v>
      </c>
    </row>
    <row r="46" spans="1:18" s="18" customFormat="1" x14ac:dyDescent="0.35">
      <c r="A46" s="15">
        <v>42</v>
      </c>
      <c r="B46" s="16" t="s">
        <v>67</v>
      </c>
      <c r="C46" s="16" t="s">
        <v>5</v>
      </c>
      <c r="D46" s="16" t="s">
        <v>66</v>
      </c>
      <c r="E46" s="16" t="s">
        <v>73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9"/>
      <c r="Q46" s="39"/>
      <c r="R46" s="35">
        <f t="shared" si="1"/>
        <v>0</v>
      </c>
    </row>
    <row r="47" spans="1:18" s="18" customFormat="1" x14ac:dyDescent="0.35">
      <c r="A47" s="15">
        <v>43</v>
      </c>
      <c r="B47" s="16" t="s">
        <v>67</v>
      </c>
      <c r="C47" s="16" t="s">
        <v>5</v>
      </c>
      <c r="D47" s="16" t="s">
        <v>66</v>
      </c>
      <c r="E47" s="16" t="s">
        <v>74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9"/>
      <c r="Q47" s="39"/>
      <c r="R47" s="35">
        <f t="shared" si="1"/>
        <v>0</v>
      </c>
    </row>
    <row r="48" spans="1:18" s="18" customFormat="1" x14ac:dyDescent="0.35">
      <c r="A48" s="15">
        <v>44</v>
      </c>
      <c r="B48" s="16" t="s">
        <v>67</v>
      </c>
      <c r="C48" s="16" t="s">
        <v>5</v>
      </c>
      <c r="D48" s="16" t="s">
        <v>66</v>
      </c>
      <c r="E48" s="16" t="s">
        <v>75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9"/>
      <c r="Q48" s="39"/>
      <c r="R48" s="35">
        <f t="shared" si="1"/>
        <v>0</v>
      </c>
    </row>
    <row r="49" spans="1:18" s="18" customFormat="1" x14ac:dyDescent="0.35">
      <c r="A49" s="15">
        <v>45</v>
      </c>
      <c r="B49" s="16" t="s">
        <v>68</v>
      </c>
      <c r="C49" s="16" t="s">
        <v>5</v>
      </c>
      <c r="D49" s="16" t="s">
        <v>69</v>
      </c>
      <c r="E49" s="16" t="s">
        <v>76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9"/>
      <c r="Q49" s="39"/>
      <c r="R49" s="35">
        <f t="shared" si="1"/>
        <v>0</v>
      </c>
    </row>
    <row r="50" spans="1:18" s="18" customFormat="1" x14ac:dyDescent="0.35">
      <c r="A50" s="15">
        <v>46</v>
      </c>
      <c r="B50" s="16" t="s">
        <v>68</v>
      </c>
      <c r="C50" s="16" t="s">
        <v>5</v>
      </c>
      <c r="D50" s="16" t="s">
        <v>69</v>
      </c>
      <c r="E50" s="16" t="s">
        <v>77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9"/>
      <c r="Q50" s="39"/>
      <c r="R50" s="35">
        <f t="shared" si="1"/>
        <v>0</v>
      </c>
    </row>
    <row r="51" spans="1:18" s="18" customFormat="1" x14ac:dyDescent="0.35">
      <c r="A51" s="15">
        <v>47</v>
      </c>
      <c r="B51" s="16" t="s">
        <v>68</v>
      </c>
      <c r="C51" s="16" t="s">
        <v>5</v>
      </c>
      <c r="D51" s="16" t="s">
        <v>69</v>
      </c>
      <c r="E51" s="16" t="s">
        <v>78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9"/>
      <c r="Q51" s="39"/>
      <c r="R51" s="35">
        <f t="shared" si="1"/>
        <v>0</v>
      </c>
    </row>
    <row r="52" spans="1:18" s="18" customFormat="1" x14ac:dyDescent="0.35">
      <c r="A52" s="15">
        <v>48</v>
      </c>
      <c r="B52" s="16" t="s">
        <v>68</v>
      </c>
      <c r="C52" s="16" t="s">
        <v>5</v>
      </c>
      <c r="D52" s="16" t="s">
        <v>69</v>
      </c>
      <c r="E52" s="16" t="s">
        <v>79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9"/>
      <c r="Q52" s="39"/>
      <c r="R52" s="35">
        <f t="shared" si="1"/>
        <v>0</v>
      </c>
    </row>
    <row r="53" spans="1:18" s="18" customFormat="1" x14ac:dyDescent="0.35">
      <c r="A53" s="15">
        <v>49</v>
      </c>
      <c r="B53" s="16" t="s">
        <v>68</v>
      </c>
      <c r="C53" s="16" t="s">
        <v>5</v>
      </c>
      <c r="D53" s="16" t="s">
        <v>69</v>
      </c>
      <c r="E53" s="16" t="s">
        <v>80</v>
      </c>
      <c r="F53" s="36"/>
      <c r="G53" s="36"/>
      <c r="H53" s="36"/>
      <c r="I53" s="36"/>
      <c r="J53" s="23"/>
      <c r="K53" s="29"/>
      <c r="L53" s="29"/>
      <c r="M53" s="29"/>
      <c r="N53" s="29"/>
      <c r="O53" s="29"/>
      <c r="P53" s="39"/>
      <c r="Q53" s="39"/>
      <c r="R53" s="35">
        <f t="shared" si="1"/>
        <v>0</v>
      </c>
    </row>
    <row r="54" spans="1:18" s="18" customFormat="1" ht="19.5" customHeight="1" x14ac:dyDescent="0.35">
      <c r="A54" s="15">
        <v>50</v>
      </c>
      <c r="B54" s="16" t="s">
        <v>68</v>
      </c>
      <c r="C54" s="16" t="s">
        <v>5</v>
      </c>
      <c r="D54" s="16" t="s">
        <v>69</v>
      </c>
      <c r="E54" s="16" t="s">
        <v>81</v>
      </c>
      <c r="F54" s="36"/>
      <c r="G54" s="36"/>
      <c r="H54" s="36"/>
      <c r="I54" s="36"/>
      <c r="J54" s="36"/>
      <c r="K54" s="23"/>
      <c r="L54" s="29"/>
      <c r="M54" s="29"/>
      <c r="N54" s="29"/>
      <c r="O54" s="29"/>
      <c r="P54" s="39"/>
      <c r="Q54" s="39"/>
      <c r="R54" s="35">
        <f t="shared" si="1"/>
        <v>0</v>
      </c>
    </row>
    <row r="55" spans="1:18" s="18" customFormat="1" x14ac:dyDescent="0.35">
      <c r="A55" s="15">
        <v>51</v>
      </c>
      <c r="B55" s="16" t="s">
        <v>72</v>
      </c>
      <c r="C55" s="16" t="s">
        <v>5</v>
      </c>
      <c r="D55" s="16" t="s">
        <v>70</v>
      </c>
      <c r="E55" s="16" t="s">
        <v>82</v>
      </c>
      <c r="F55" s="36"/>
      <c r="G55" s="36"/>
      <c r="H55" s="36"/>
      <c r="I55" s="36"/>
      <c r="J55" s="36"/>
      <c r="K55" s="28"/>
      <c r="L55" s="23"/>
      <c r="M55" s="23"/>
      <c r="N55" s="29"/>
      <c r="O55" s="29"/>
      <c r="P55" s="39"/>
      <c r="Q55" s="39"/>
      <c r="R55" s="35">
        <f t="shared" si="1"/>
        <v>0</v>
      </c>
    </row>
    <row r="56" spans="1:18" s="18" customFormat="1" x14ac:dyDescent="0.35">
      <c r="A56" s="15">
        <v>52</v>
      </c>
      <c r="B56" s="16" t="s">
        <v>72</v>
      </c>
      <c r="C56" s="16" t="s">
        <v>5</v>
      </c>
      <c r="D56" s="16" t="s">
        <v>70</v>
      </c>
      <c r="E56" s="16" t="s">
        <v>83</v>
      </c>
      <c r="F56" s="36"/>
      <c r="G56" s="36"/>
      <c r="H56" s="36"/>
      <c r="I56" s="36"/>
      <c r="J56" s="36"/>
      <c r="K56" s="28"/>
      <c r="L56" s="23"/>
      <c r="M56" s="23"/>
      <c r="N56" s="29"/>
      <c r="O56" s="29"/>
      <c r="P56" s="39"/>
      <c r="Q56" s="39"/>
      <c r="R56" s="35">
        <f t="shared" si="1"/>
        <v>0</v>
      </c>
    </row>
    <row r="57" spans="1:18" s="18" customFormat="1" x14ac:dyDescent="0.35">
      <c r="A57" s="24">
        <v>53</v>
      </c>
      <c r="B57" s="20" t="s">
        <v>157</v>
      </c>
      <c r="C57" s="20" t="s">
        <v>5</v>
      </c>
      <c r="D57" s="21" t="s">
        <v>71</v>
      </c>
      <c r="E57" s="20" t="s">
        <v>84</v>
      </c>
      <c r="F57" s="36"/>
      <c r="G57" s="36"/>
      <c r="H57" s="36"/>
      <c r="I57" s="36"/>
      <c r="J57" s="36"/>
      <c r="K57" s="28"/>
      <c r="L57" s="23"/>
      <c r="M57" s="23"/>
      <c r="N57" s="29"/>
      <c r="O57" s="29"/>
      <c r="P57" s="39"/>
      <c r="Q57" s="39"/>
      <c r="R57" s="35">
        <f t="shared" si="1"/>
        <v>0</v>
      </c>
    </row>
    <row r="58" spans="1:18" s="18" customFormat="1" x14ac:dyDescent="0.35">
      <c r="A58" s="24">
        <v>54</v>
      </c>
      <c r="B58" s="20" t="s">
        <v>67</v>
      </c>
      <c r="C58" s="20"/>
      <c r="D58" s="21" t="s">
        <v>66</v>
      </c>
      <c r="E58" s="20" t="s">
        <v>124</v>
      </c>
      <c r="F58" s="36"/>
      <c r="G58" s="36"/>
      <c r="H58" s="36"/>
      <c r="I58" s="36"/>
      <c r="J58" s="36"/>
      <c r="K58" s="28"/>
      <c r="L58" s="23"/>
      <c r="M58" s="23"/>
      <c r="N58" s="29"/>
      <c r="O58" s="29"/>
      <c r="P58" s="39"/>
      <c r="Q58" s="39"/>
      <c r="R58" s="35">
        <f t="shared" si="1"/>
        <v>0</v>
      </c>
    </row>
    <row r="59" spans="1:18" s="18" customFormat="1" x14ac:dyDescent="0.35">
      <c r="A59" s="24">
        <v>55</v>
      </c>
      <c r="B59" s="20" t="s">
        <v>67</v>
      </c>
      <c r="C59" s="20"/>
      <c r="D59" s="21" t="s">
        <v>66</v>
      </c>
      <c r="E59" s="20" t="s">
        <v>125</v>
      </c>
      <c r="F59" s="36"/>
      <c r="G59" s="36"/>
      <c r="H59" s="36"/>
      <c r="I59" s="36"/>
      <c r="J59" s="36"/>
      <c r="K59" s="28"/>
      <c r="L59" s="23"/>
      <c r="M59" s="23"/>
      <c r="N59" s="29"/>
      <c r="O59" s="29"/>
      <c r="P59" s="39"/>
      <c r="Q59" s="39"/>
      <c r="R59" s="35">
        <f t="shared" si="1"/>
        <v>0</v>
      </c>
    </row>
    <row r="60" spans="1:18" s="18" customFormat="1" x14ac:dyDescent="0.35">
      <c r="A60" s="24">
        <v>56</v>
      </c>
      <c r="B60" s="20" t="s">
        <v>67</v>
      </c>
      <c r="C60" s="20"/>
      <c r="D60" s="21" t="s">
        <v>66</v>
      </c>
      <c r="E60" s="20" t="s">
        <v>126</v>
      </c>
      <c r="F60" s="36"/>
      <c r="G60" s="36"/>
      <c r="H60" s="36"/>
      <c r="I60" s="36"/>
      <c r="J60" s="36"/>
      <c r="K60" s="28"/>
      <c r="L60" s="23"/>
      <c r="M60" s="23"/>
      <c r="N60" s="29"/>
      <c r="O60" s="29"/>
      <c r="P60" s="39"/>
      <c r="Q60" s="39"/>
      <c r="R60" s="35">
        <f t="shared" si="1"/>
        <v>0</v>
      </c>
    </row>
    <row r="61" spans="1:18" s="18" customFormat="1" x14ac:dyDescent="0.35">
      <c r="A61" s="24">
        <v>57</v>
      </c>
      <c r="B61" s="20" t="s">
        <v>67</v>
      </c>
      <c r="C61" s="20"/>
      <c r="D61" s="21" t="s">
        <v>66</v>
      </c>
      <c r="E61" s="20" t="s">
        <v>127</v>
      </c>
      <c r="F61" s="36"/>
      <c r="G61" s="36"/>
      <c r="H61" s="36"/>
      <c r="I61" s="36"/>
      <c r="J61" s="36"/>
      <c r="K61" s="28"/>
      <c r="L61" s="23"/>
      <c r="M61" s="23"/>
      <c r="N61" s="29"/>
      <c r="O61" s="29"/>
      <c r="P61" s="39"/>
      <c r="Q61" s="39"/>
      <c r="R61" s="35">
        <f t="shared" si="1"/>
        <v>0</v>
      </c>
    </row>
    <row r="62" spans="1:18" s="18" customFormat="1" x14ac:dyDescent="0.35">
      <c r="A62" s="24">
        <v>58</v>
      </c>
      <c r="B62" s="20" t="s">
        <v>67</v>
      </c>
      <c r="C62" s="20"/>
      <c r="D62" s="21" t="s">
        <v>66</v>
      </c>
      <c r="E62" s="20" t="s">
        <v>128</v>
      </c>
      <c r="F62" s="36"/>
      <c r="G62" s="36"/>
      <c r="H62" s="36"/>
      <c r="I62" s="36"/>
      <c r="J62" s="36"/>
      <c r="K62" s="28"/>
      <c r="L62" s="23"/>
      <c r="M62" s="23"/>
      <c r="N62" s="29"/>
      <c r="O62" s="29"/>
      <c r="P62" s="39"/>
      <c r="Q62" s="39"/>
      <c r="R62" s="35">
        <f t="shared" si="1"/>
        <v>0</v>
      </c>
    </row>
    <row r="63" spans="1:18" s="18" customFormat="1" x14ac:dyDescent="0.35">
      <c r="A63" s="24">
        <v>59</v>
      </c>
      <c r="B63" s="20" t="s">
        <v>67</v>
      </c>
      <c r="C63" s="20"/>
      <c r="D63" s="21" t="s">
        <v>66</v>
      </c>
      <c r="E63" s="20" t="s">
        <v>129</v>
      </c>
      <c r="F63" s="36"/>
      <c r="G63" s="36"/>
      <c r="H63" s="36"/>
      <c r="I63" s="36"/>
      <c r="J63" s="36"/>
      <c r="K63" s="28"/>
      <c r="L63" s="23"/>
      <c r="M63" s="23"/>
      <c r="N63" s="29"/>
      <c r="O63" s="29"/>
      <c r="P63" s="39"/>
      <c r="Q63" s="39"/>
      <c r="R63" s="35">
        <f t="shared" si="1"/>
        <v>0</v>
      </c>
    </row>
    <row r="64" spans="1:18" s="18" customFormat="1" x14ac:dyDescent="0.35">
      <c r="A64" s="24">
        <v>60</v>
      </c>
      <c r="B64" s="20" t="s">
        <v>67</v>
      </c>
      <c r="C64" s="20"/>
      <c r="D64" s="21" t="s">
        <v>66</v>
      </c>
      <c r="E64" s="20" t="s">
        <v>130</v>
      </c>
      <c r="F64" s="36"/>
      <c r="G64" s="36"/>
      <c r="H64" s="36"/>
      <c r="I64" s="36"/>
      <c r="J64" s="36"/>
      <c r="K64" s="28"/>
      <c r="L64" s="23"/>
      <c r="M64" s="23"/>
      <c r="N64" s="29"/>
      <c r="O64" s="29"/>
      <c r="P64" s="39"/>
      <c r="Q64" s="39"/>
      <c r="R64" s="35">
        <f t="shared" si="1"/>
        <v>0</v>
      </c>
    </row>
    <row r="65" spans="1:18" s="18" customFormat="1" x14ac:dyDescent="0.35">
      <c r="A65" s="24">
        <v>61</v>
      </c>
      <c r="B65" s="20" t="s">
        <v>67</v>
      </c>
      <c r="C65" s="20"/>
      <c r="D65" s="21" t="s">
        <v>66</v>
      </c>
      <c r="E65" s="20" t="s">
        <v>131</v>
      </c>
      <c r="F65" s="36"/>
      <c r="G65" s="36"/>
      <c r="H65" s="36"/>
      <c r="I65" s="36"/>
      <c r="J65" s="36"/>
      <c r="K65" s="28"/>
      <c r="L65" s="23"/>
      <c r="M65" s="23"/>
      <c r="N65" s="29"/>
      <c r="O65" s="29"/>
      <c r="P65" s="39"/>
      <c r="Q65" s="39"/>
      <c r="R65" s="35">
        <f t="shared" si="1"/>
        <v>0</v>
      </c>
    </row>
    <row r="66" spans="1:18" s="18" customFormat="1" x14ac:dyDescent="0.35">
      <c r="A66" s="24">
        <v>62</v>
      </c>
      <c r="B66" s="20" t="s">
        <v>68</v>
      </c>
      <c r="C66" s="20"/>
      <c r="D66" s="21" t="s">
        <v>69</v>
      </c>
      <c r="E66" s="20" t="s">
        <v>132</v>
      </c>
      <c r="F66" s="36"/>
      <c r="G66" s="36"/>
      <c r="H66" s="36"/>
      <c r="I66" s="36"/>
      <c r="J66" s="36"/>
      <c r="K66" s="28"/>
      <c r="L66" s="23"/>
      <c r="M66" s="23"/>
      <c r="N66" s="29"/>
      <c r="O66" s="29"/>
      <c r="P66" s="39"/>
      <c r="Q66" s="39"/>
      <c r="R66" s="35">
        <f t="shared" si="1"/>
        <v>0</v>
      </c>
    </row>
    <row r="67" spans="1:18" s="18" customFormat="1" x14ac:dyDescent="0.35">
      <c r="A67" s="24">
        <v>63</v>
      </c>
      <c r="B67" s="20" t="s">
        <v>72</v>
      </c>
      <c r="C67" s="20"/>
      <c r="D67" s="21" t="s">
        <v>70</v>
      </c>
      <c r="E67" s="20" t="s">
        <v>133</v>
      </c>
      <c r="F67" s="36"/>
      <c r="G67" s="36"/>
      <c r="H67" s="36"/>
      <c r="I67" s="36"/>
      <c r="J67" s="36"/>
      <c r="K67" s="28"/>
      <c r="L67" s="23"/>
      <c r="M67" s="23"/>
      <c r="N67" s="29"/>
      <c r="O67" s="29"/>
      <c r="P67" s="39"/>
      <c r="Q67" s="39"/>
      <c r="R67" s="35">
        <f t="shared" si="1"/>
        <v>0</v>
      </c>
    </row>
    <row r="68" spans="1:18" s="18" customFormat="1" x14ac:dyDescent="0.35">
      <c r="A68" s="24">
        <v>64</v>
      </c>
      <c r="B68" s="20" t="s">
        <v>72</v>
      </c>
      <c r="C68" s="20"/>
      <c r="D68" s="21" t="s">
        <v>70</v>
      </c>
      <c r="E68" s="20" t="s">
        <v>134</v>
      </c>
      <c r="F68" s="36"/>
      <c r="G68" s="36"/>
      <c r="H68" s="36"/>
      <c r="I68" s="36"/>
      <c r="J68" s="36"/>
      <c r="K68" s="28"/>
      <c r="L68" s="23"/>
      <c r="M68" s="23"/>
      <c r="N68" s="29"/>
      <c r="O68" s="29"/>
      <c r="P68" s="39"/>
      <c r="Q68" s="39"/>
      <c r="R68" s="35">
        <f t="shared" si="1"/>
        <v>0</v>
      </c>
    </row>
    <row r="69" spans="1:18" s="18" customFormat="1" x14ac:dyDescent="0.35">
      <c r="A69" s="24">
        <v>65</v>
      </c>
      <c r="B69" s="20" t="s">
        <v>158</v>
      </c>
      <c r="C69" s="20" t="s">
        <v>5</v>
      </c>
      <c r="D69" s="21" t="s">
        <v>71</v>
      </c>
      <c r="E69" s="20" t="s">
        <v>135</v>
      </c>
      <c r="F69" s="36"/>
      <c r="G69" s="36"/>
      <c r="H69" s="36"/>
      <c r="I69" s="36"/>
      <c r="J69" s="36"/>
      <c r="K69" s="28"/>
      <c r="L69" s="23"/>
      <c r="M69" s="23"/>
      <c r="N69" s="29"/>
      <c r="O69" s="29"/>
      <c r="P69" s="39"/>
      <c r="Q69" s="39"/>
      <c r="R69" s="35">
        <f t="shared" ref="R69:R100" si="2">SUM(F69:Q69)</f>
        <v>0</v>
      </c>
    </row>
    <row r="70" spans="1:18" s="18" customFormat="1" x14ac:dyDescent="0.35">
      <c r="A70" s="24">
        <v>66</v>
      </c>
      <c r="B70" s="20" t="s">
        <v>68</v>
      </c>
      <c r="C70" s="20" t="s">
        <v>5</v>
      </c>
      <c r="D70" s="21" t="s">
        <v>136</v>
      </c>
      <c r="E70" s="20" t="s">
        <v>137</v>
      </c>
      <c r="F70" s="33"/>
      <c r="G70" s="33"/>
      <c r="H70" s="36"/>
      <c r="I70" s="36"/>
      <c r="J70" s="36"/>
      <c r="K70" s="28"/>
      <c r="L70" s="23"/>
      <c r="M70" s="23"/>
      <c r="N70" s="29"/>
      <c r="O70" s="29"/>
      <c r="P70" s="39"/>
      <c r="Q70" s="39"/>
      <c r="R70" s="35">
        <f t="shared" si="2"/>
        <v>0</v>
      </c>
    </row>
    <row r="71" spans="1:18" s="18" customFormat="1" x14ac:dyDescent="0.35">
      <c r="A71" s="24">
        <v>67</v>
      </c>
      <c r="B71" s="20" t="s">
        <v>68</v>
      </c>
      <c r="C71" s="20" t="s">
        <v>5</v>
      </c>
      <c r="D71" s="21" t="s">
        <v>136</v>
      </c>
      <c r="E71" s="20" t="s">
        <v>138</v>
      </c>
      <c r="F71" s="33"/>
      <c r="G71" s="33"/>
      <c r="H71" s="36"/>
      <c r="I71" s="36"/>
      <c r="J71" s="36"/>
      <c r="K71" s="28"/>
      <c r="L71" s="23"/>
      <c r="M71" s="23"/>
      <c r="N71" s="29"/>
      <c r="O71" s="29"/>
      <c r="P71" s="39"/>
      <c r="Q71" s="39"/>
      <c r="R71" s="35">
        <f t="shared" si="2"/>
        <v>0</v>
      </c>
    </row>
    <row r="72" spans="1:18" s="18" customFormat="1" x14ac:dyDescent="0.35">
      <c r="A72" s="24">
        <v>68</v>
      </c>
      <c r="B72" s="20" t="s">
        <v>68</v>
      </c>
      <c r="C72" s="20" t="s">
        <v>5</v>
      </c>
      <c r="D72" s="21" t="s">
        <v>136</v>
      </c>
      <c r="E72" s="20" t="s">
        <v>139</v>
      </c>
      <c r="F72" s="33"/>
      <c r="G72" s="33"/>
      <c r="H72" s="36"/>
      <c r="I72" s="36"/>
      <c r="J72" s="36"/>
      <c r="K72" s="28"/>
      <c r="L72" s="23"/>
      <c r="M72" s="23"/>
      <c r="N72" s="29"/>
      <c r="O72" s="29"/>
      <c r="P72" s="39"/>
      <c r="Q72" s="39"/>
      <c r="R72" s="35">
        <f t="shared" si="2"/>
        <v>0</v>
      </c>
    </row>
    <row r="73" spans="1:18" s="18" customFormat="1" x14ac:dyDescent="0.35">
      <c r="A73" s="24">
        <v>69</v>
      </c>
      <c r="B73" s="20" t="s">
        <v>68</v>
      </c>
      <c r="C73" s="20" t="s">
        <v>5</v>
      </c>
      <c r="D73" s="21" t="s">
        <v>136</v>
      </c>
      <c r="E73" s="20" t="s">
        <v>140</v>
      </c>
      <c r="F73" s="33"/>
      <c r="G73" s="33"/>
      <c r="H73" s="36"/>
      <c r="I73" s="36"/>
      <c r="J73" s="36"/>
      <c r="K73" s="28"/>
      <c r="L73" s="23"/>
      <c r="M73" s="23"/>
      <c r="N73" s="29"/>
      <c r="O73" s="29"/>
      <c r="P73" s="39"/>
      <c r="Q73" s="39"/>
      <c r="R73" s="35">
        <f t="shared" si="2"/>
        <v>0</v>
      </c>
    </row>
    <row r="74" spans="1:18" s="18" customFormat="1" x14ac:dyDescent="0.35">
      <c r="A74" s="24">
        <v>70</v>
      </c>
      <c r="B74" s="20" t="s">
        <v>68</v>
      </c>
      <c r="C74" s="20" t="s">
        <v>5</v>
      </c>
      <c r="D74" s="21" t="s">
        <v>136</v>
      </c>
      <c r="E74" s="20" t="s">
        <v>141</v>
      </c>
      <c r="F74" s="33"/>
      <c r="G74" s="33"/>
      <c r="H74" s="36"/>
      <c r="I74" s="36"/>
      <c r="J74" s="36"/>
      <c r="K74" s="28"/>
      <c r="L74" s="23"/>
      <c r="M74" s="23"/>
      <c r="N74" s="29"/>
      <c r="O74" s="29"/>
      <c r="P74" s="39"/>
      <c r="Q74" s="39"/>
      <c r="R74" s="35">
        <f t="shared" si="2"/>
        <v>0</v>
      </c>
    </row>
    <row r="75" spans="1:18" s="18" customFormat="1" x14ac:dyDescent="0.35">
      <c r="A75" s="24">
        <v>71</v>
      </c>
      <c r="B75" s="20" t="s">
        <v>68</v>
      </c>
      <c r="C75" s="20" t="s">
        <v>5</v>
      </c>
      <c r="D75" s="21" t="s">
        <v>136</v>
      </c>
      <c r="E75" s="20" t="s">
        <v>142</v>
      </c>
      <c r="F75" s="33"/>
      <c r="G75" s="33"/>
      <c r="H75" s="36"/>
      <c r="I75" s="36"/>
      <c r="J75" s="36"/>
      <c r="K75" s="28"/>
      <c r="L75" s="23"/>
      <c r="M75" s="23"/>
      <c r="N75" s="29"/>
      <c r="O75" s="29"/>
      <c r="P75" s="39"/>
      <c r="Q75" s="39"/>
      <c r="R75" s="35">
        <f t="shared" si="2"/>
        <v>0</v>
      </c>
    </row>
    <row r="76" spans="1:18" s="11" customFormat="1" ht="28.15" customHeight="1" thickBot="1" x14ac:dyDescent="0.3">
      <c r="A76" s="81" t="s">
        <v>159</v>
      </c>
      <c r="B76" s="82"/>
      <c r="C76" s="82"/>
      <c r="D76" s="82"/>
      <c r="E76" s="83"/>
      <c r="F76" s="55">
        <f t="shared" ref="F76:Q76" si="3">SUM(F5:F75)</f>
        <v>0</v>
      </c>
      <c r="G76" s="55">
        <f t="shared" si="3"/>
        <v>0</v>
      </c>
      <c r="H76" s="55">
        <f t="shared" si="3"/>
        <v>0</v>
      </c>
      <c r="I76" s="55">
        <f t="shared" si="3"/>
        <v>0</v>
      </c>
      <c r="J76" s="55">
        <f t="shared" si="3"/>
        <v>0</v>
      </c>
      <c r="K76" s="55">
        <f t="shared" si="3"/>
        <v>0</v>
      </c>
      <c r="L76" s="55">
        <f t="shared" si="3"/>
        <v>0</v>
      </c>
      <c r="M76" s="55">
        <f t="shared" si="3"/>
        <v>0</v>
      </c>
      <c r="N76" s="55">
        <f t="shared" si="3"/>
        <v>0</v>
      </c>
      <c r="O76" s="55">
        <f t="shared" si="3"/>
        <v>0</v>
      </c>
      <c r="P76" s="55">
        <f t="shared" si="3"/>
        <v>0</v>
      </c>
      <c r="Q76" s="56">
        <f t="shared" si="3"/>
        <v>0</v>
      </c>
      <c r="R76" s="57">
        <f>SUM(R5:R75)</f>
        <v>0</v>
      </c>
    </row>
  </sheetData>
  <mergeCells count="9">
    <mergeCell ref="F1:R2"/>
    <mergeCell ref="A76:E76"/>
    <mergeCell ref="R3:R4"/>
    <mergeCell ref="F3:Q3"/>
    <mergeCell ref="A3:A4"/>
    <mergeCell ref="B3:B4"/>
    <mergeCell ref="C3:C4"/>
    <mergeCell ref="D3:D4"/>
    <mergeCell ref="E3:E4"/>
  </mergeCells>
  <pageMargins left="0.27559055118110237" right="0.27559055118110237" top="0.74803149606299213" bottom="0.74803149606299213" header="0.31496062992125984" footer="0.31496062992125984"/>
  <pageSetup paperSize="9" scale="55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I11"/>
  <sheetViews>
    <sheetView view="pageLayout" topLeftCell="A3" zoomScaleNormal="80" workbookViewId="0">
      <selection activeCell="E12" sqref="E12"/>
    </sheetView>
  </sheetViews>
  <sheetFormatPr defaultColWidth="8.81640625" defaultRowHeight="14" x14ac:dyDescent="0.3"/>
  <cols>
    <col min="1" max="1" width="8.81640625" style="1"/>
    <col min="2" max="2" width="40.7265625" style="1" customWidth="1"/>
    <col min="3" max="3" width="12.7265625" style="1" bestFit="1" customWidth="1"/>
    <col min="4" max="4" width="8.81640625" style="1"/>
    <col min="5" max="5" width="12.54296875" style="1" customWidth="1"/>
    <col min="6" max="6" width="14.26953125" style="1" bestFit="1" customWidth="1"/>
    <col min="7" max="7" width="8.81640625" style="1"/>
    <col min="8" max="8" width="48.453125" style="1" bestFit="1" customWidth="1"/>
    <col min="9" max="16384" width="8.81640625" style="1"/>
  </cols>
  <sheetData>
    <row r="1" spans="2:9" ht="15" customHeight="1" x14ac:dyDescent="0.35">
      <c r="B1" s="1" t="s">
        <v>177</v>
      </c>
      <c r="D1" s="52"/>
      <c r="E1" s="64"/>
      <c r="F1" s="65"/>
      <c r="G1" s="37"/>
      <c r="H1" s="37"/>
      <c r="I1" s="37"/>
    </row>
    <row r="2" spans="2:9" ht="47.25" customHeight="1" thickBot="1" x14ac:dyDescent="0.4">
      <c r="B2" s="51" t="s">
        <v>178</v>
      </c>
      <c r="D2" s="52"/>
      <c r="E2" s="42"/>
      <c r="F2" s="42"/>
      <c r="G2" s="37"/>
      <c r="H2" s="37"/>
      <c r="I2" s="37"/>
    </row>
    <row r="3" spans="2:9" ht="42.5" thickBot="1" x14ac:dyDescent="0.35">
      <c r="B3" s="7"/>
      <c r="C3" s="8" t="s">
        <v>86</v>
      </c>
      <c r="D3" s="8" t="s">
        <v>93</v>
      </c>
      <c r="E3" s="9" t="s">
        <v>94</v>
      </c>
      <c r="F3" s="9" t="s">
        <v>95</v>
      </c>
    </row>
    <row r="4" spans="2:9" ht="28.15" customHeight="1" x14ac:dyDescent="0.3">
      <c r="B4" s="95" t="s">
        <v>87</v>
      </c>
      <c r="C4" s="96"/>
      <c r="D4" s="96"/>
      <c r="E4" s="96"/>
      <c r="F4" s="96"/>
      <c r="H4" s="2" t="s">
        <v>90</v>
      </c>
      <c r="I4" s="3"/>
    </row>
    <row r="5" spans="2:9" ht="28.15" customHeight="1" x14ac:dyDescent="0.3">
      <c r="B5" s="4" t="s">
        <v>153</v>
      </c>
      <c r="C5" s="5" t="s">
        <v>88</v>
      </c>
      <c r="D5" s="6">
        <f>3*5*8</f>
        <v>120</v>
      </c>
      <c r="E5" s="58"/>
      <c r="F5" s="58">
        <f>D5*E5</f>
        <v>0</v>
      </c>
      <c r="H5" s="2" t="s">
        <v>91</v>
      </c>
      <c r="I5" s="3"/>
    </row>
    <row r="6" spans="2:9" ht="28.15" customHeight="1" x14ac:dyDescent="0.3">
      <c r="B6" s="4" t="s">
        <v>154</v>
      </c>
      <c r="C6" s="5" t="s">
        <v>88</v>
      </c>
      <c r="D6" s="6">
        <f>3*5*8</f>
        <v>120</v>
      </c>
      <c r="E6" s="58"/>
      <c r="F6" s="58">
        <f>D6*E6</f>
        <v>0</v>
      </c>
      <c r="H6" s="2" t="s">
        <v>91</v>
      </c>
      <c r="I6" s="3"/>
    </row>
    <row r="7" spans="2:9" ht="28.15" customHeight="1" x14ac:dyDescent="0.3">
      <c r="B7" s="4" t="s">
        <v>155</v>
      </c>
      <c r="C7" s="5" t="s">
        <v>85</v>
      </c>
      <c r="D7" s="6">
        <f>3*10*30</f>
        <v>900</v>
      </c>
      <c r="E7" s="59"/>
      <c r="F7" s="58">
        <f>D7*E7</f>
        <v>0</v>
      </c>
      <c r="H7" s="2" t="s">
        <v>89</v>
      </c>
      <c r="I7" s="3"/>
    </row>
    <row r="8" spans="2:9" ht="28.15" customHeight="1" thickBot="1" x14ac:dyDescent="0.35">
      <c r="B8" s="97" t="s">
        <v>156</v>
      </c>
      <c r="C8" s="98"/>
      <c r="D8" s="98"/>
      <c r="E8" s="99"/>
      <c r="F8" s="60">
        <f>SUM(F5:F7)</f>
        <v>0</v>
      </c>
      <c r="H8" s="2"/>
      <c r="I8" s="3"/>
    </row>
    <row r="9" spans="2:9" ht="28.15" customHeight="1" x14ac:dyDescent="0.3">
      <c r="B9" s="95" t="s">
        <v>96</v>
      </c>
      <c r="C9" s="96"/>
      <c r="D9" s="96"/>
      <c r="E9" s="96"/>
      <c r="F9" s="96"/>
      <c r="H9" s="2"/>
      <c r="I9" s="3"/>
    </row>
    <row r="10" spans="2:9" ht="28.15" customHeight="1" x14ac:dyDescent="0.3">
      <c r="B10" s="4" t="s">
        <v>152</v>
      </c>
      <c r="C10" s="5" t="s">
        <v>88</v>
      </c>
      <c r="D10" s="6">
        <f>3*30*8</f>
        <v>720</v>
      </c>
      <c r="E10" s="58"/>
      <c r="F10" s="58">
        <f>D10*E10</f>
        <v>0</v>
      </c>
      <c r="H10" s="2" t="s">
        <v>92</v>
      </c>
      <c r="I10" s="3"/>
    </row>
    <row r="11" spans="2:9" ht="28.15" customHeight="1" thickBot="1" x14ac:dyDescent="0.35">
      <c r="B11" s="93" t="s">
        <v>151</v>
      </c>
      <c r="C11" s="94"/>
      <c r="D11" s="94"/>
      <c r="E11" s="94"/>
      <c r="F11" s="60">
        <f>SUM(F10)</f>
        <v>0</v>
      </c>
      <c r="H11" s="2"/>
      <c r="I11" s="3"/>
    </row>
  </sheetData>
  <mergeCells count="4">
    <mergeCell ref="B11:E11"/>
    <mergeCell ref="B4:F4"/>
    <mergeCell ref="B9:F9"/>
    <mergeCell ref="B8:E8"/>
  </mergeCells>
  <pageMargins left="0.7" right="0.7" top="0.75" bottom="0.75" header="0.3" footer="0.3"/>
  <pageSetup paperSize="9" scale="13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NPK I</vt:lpstr>
      <vt:lpstr>P2_PAUSAL-cenova tabulka</vt:lpstr>
      <vt:lpstr>P4_ceny nad pasusal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2022-05-11T08:07:09Z</dcterms:created>
  <dcterms:modified xsi:type="dcterms:W3CDTF">2023-03-31T06:19:46Z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9d143b-9e20-4325-a486-915934a7f97c_Enabled">
    <vt:lpwstr>true</vt:lpwstr>
  </property>
  <property fmtid="{D5CDD505-2E9C-101B-9397-08002B2CF9AE}" pid="3" name="MSIP_Label_609d143b-9e20-4325-a486-915934a7f97c_SetDate">
    <vt:lpwstr>2022-05-11T08:07:22Z</vt:lpwstr>
  </property>
  <property fmtid="{D5CDD505-2E9C-101B-9397-08002B2CF9AE}" pid="4" name="MSIP_Label_609d143b-9e20-4325-a486-915934a7f97c_Method">
    <vt:lpwstr>Privileged</vt:lpwstr>
  </property>
  <property fmtid="{D5CDD505-2E9C-101B-9397-08002B2CF9AE}" pid="5" name="MSIP_Label_609d143b-9e20-4325-a486-915934a7f97c_Name">
    <vt:lpwstr>Public</vt:lpwstr>
  </property>
  <property fmtid="{D5CDD505-2E9C-101B-9397-08002B2CF9AE}" pid="6" name="MSIP_Label_609d143b-9e20-4325-a486-915934a7f97c_SiteId">
    <vt:lpwstr>33440fc6-b7c7-412c-bb73-0e70b0198d5a</vt:lpwstr>
  </property>
  <property fmtid="{D5CDD505-2E9C-101B-9397-08002B2CF9AE}" pid="7" name="MSIP_Label_609d143b-9e20-4325-a486-915934a7f97c_ActionId">
    <vt:lpwstr>e81abe8c-f017-4cd0-a0ab-ed7dcd888f3e</vt:lpwstr>
  </property>
  <property fmtid="{D5CDD505-2E9C-101B-9397-08002B2CF9AE}" pid="8" name="MSIP_Label_609d143b-9e20-4325-a486-915934a7f97c_ContentBits">
    <vt:lpwstr>0</vt:lpwstr>
  </property>
</Properties>
</file>