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13/Prístrešok MHD Kramáre/"/>
    </mc:Choice>
  </mc:AlternateContent>
  <xr:revisionPtr revIDLastSave="551" documentId="8_{A02A8444-0E53-434F-95DF-ECB42809E776}" xr6:coauthVersionLast="47" xr6:coauthVersionMax="47" xr10:uidLastSave="{B4E32D04-CC26-4680-887F-9457C6FA219A}"/>
  <bookViews>
    <workbookView xWindow="-28920" yWindow="-120" windowWidth="29040" windowHeight="15840" xr2:uid="{8ADAEE77-0290-444B-BDD3-3B6153AC1597}"/>
  </bookViews>
  <sheets>
    <sheet name="Návrh na plnenie kritérií" sheetId="6" r:id="rId1"/>
    <sheet name="Výkaz Výmer" sheetId="8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0">'Návrh na plnenie kritérií'!$A$2:$G$31</definedName>
    <definedName name="_xlnm.Print_Area" localSheetId="1">'Výkaz Výmer'!$C$3:$J$70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" l="1"/>
  <c r="C23" i="6"/>
  <c r="J19" i="8"/>
  <c r="J55" i="8"/>
  <c r="J54" i="8"/>
  <c r="J53" i="8"/>
  <c r="J52" i="8"/>
  <c r="J51" i="8"/>
  <c r="J50" i="8"/>
  <c r="J56" i="8"/>
  <c r="J57" i="8"/>
  <c r="J58" i="8"/>
  <c r="J59" i="8"/>
  <c r="J60" i="8"/>
  <c r="J61" i="8"/>
  <c r="J62" i="8"/>
  <c r="J63" i="8"/>
  <c r="J64" i="8"/>
  <c r="J65" i="8"/>
  <c r="J66" i="8"/>
  <c r="J49" i="8"/>
  <c r="J47" i="8"/>
  <c r="J46" i="8"/>
  <c r="J45" i="8"/>
  <c r="J43" i="8"/>
  <c r="J41" i="8"/>
  <c r="J40" i="8"/>
  <c r="J39" i="8"/>
  <c r="J38" i="8"/>
  <c r="J35" i="8"/>
  <c r="J34" i="8"/>
  <c r="J33" i="8"/>
  <c r="J29" i="8"/>
  <c r="J28" i="8"/>
  <c r="J27" i="8"/>
  <c r="J24" i="8"/>
  <c r="J22" i="8"/>
  <c r="C27" i="6"/>
  <c r="J69" i="8" l="1"/>
  <c r="C25" i="6"/>
  <c r="E24" i="6" l="1"/>
  <c r="F24" i="6" s="1"/>
  <c r="E25" i="6"/>
  <c r="F25" i="6" s="1"/>
  <c r="E23" i="6"/>
  <c r="F23" i="6" s="1"/>
  <c r="F26" i="6" l="1"/>
</calcChain>
</file>

<file path=xl/sharedStrings.xml><?xml version="1.0" encoding="utf-8"?>
<sst xmlns="http://schemas.openxmlformats.org/spreadsheetml/2006/main" count="237" uniqueCount="164">
  <si>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</si>
  <si>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</si>
  <si>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</si>
  <si>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</si>
  <si>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</si>
  <si>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</si>
  <si>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</si>
  <si>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</si>
  <si>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</si>
  <si>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</si>
  <si>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</si>
  <si>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</si>
  <si>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</si>
  <si>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</si>
  <si>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</si>
  <si>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</si>
  <si>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</si>
  <si>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</si>
  <si>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</si>
  <si>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</si>
  <si>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</si>
  <si>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</si>
  <si>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</si>
  <si>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</si>
  <si>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</si>
  <si>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</si>
  <si>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</si>
  <si>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</si>
  <si>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</si>
  <si>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</si>
  <si>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</si>
  <si>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</si>
  <si>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</si>
  <si>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</si>
  <si>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</si>
  <si>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</si>
  <si>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</si>
  <si>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</si>
  <si>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</si>
  <si>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</si>
  <si>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</si>
  <si>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</si>
  <si>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</si>
  <si>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</si>
  <si>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</si>
  <si>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</si>
  <si>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</si>
  <si>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</si>
  <si>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</si>
  <si>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Suma v EUR bez DPH</t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</si>
  <si>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</si>
  <si>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</si>
  <si>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ROZPOČET</t>
  </si>
  <si>
    <t>Stavba:</t>
  </si>
  <si>
    <t>Prístrešok zastávky MHD Limbová</t>
  </si>
  <si>
    <t>Objekt:</t>
  </si>
  <si>
    <t>SO 01 - Prístrešok zastávky</t>
  </si>
  <si>
    <t>Miesto:</t>
  </si>
  <si>
    <t>Bratislava - Nové mesto, zastávka MHD Limbová</t>
  </si>
  <si>
    <t>Dátum:</t>
  </si>
  <si>
    <t>Objednávateľ:</t>
  </si>
  <si>
    <t>Hlavné mesto Slovenskej republiky Bratislava</t>
  </si>
  <si>
    <t>Projektant:</t>
  </si>
  <si>
    <t>Zhotoviteľ:</t>
  </si>
  <si>
    <t>Spracovateľ:</t>
  </si>
  <si>
    <t>PČ</t>
  </si>
  <si>
    <t>Typ</t>
  </si>
  <si>
    <t>Kód</t>
  </si>
  <si>
    <t>Popis</t>
  </si>
  <si>
    <t>MJ</t>
  </si>
  <si>
    <t>Množstvo</t>
  </si>
  <si>
    <t>D</t>
  </si>
  <si>
    <t>HSV</t>
  </si>
  <si>
    <t>Práce a dodávky HSV</t>
  </si>
  <si>
    <t>1</t>
  </si>
  <si>
    <t>Zemné práce</t>
  </si>
  <si>
    <t>K</t>
  </si>
  <si>
    <t>131201101.S</t>
  </si>
  <si>
    <t>Výkop nezapaženej jamy v hornine 3, do 100 m3</t>
  </si>
  <si>
    <t>m3</t>
  </si>
  <si>
    <t>VV</t>
  </si>
  <si>
    <t/>
  </si>
  <si>
    <t>2</t>
  </si>
  <si>
    <t>131201109.S</t>
  </si>
  <si>
    <t>Hĺbenie nezapažených jám a zárezov. Príplatok za lepivosť horniny 3</t>
  </si>
  <si>
    <t>3</t>
  </si>
  <si>
    <t>162301101.S</t>
  </si>
  <si>
    <t>Vodorovné premiestnenie výkopku po spevnenej ceste z horniny tr.1-4, do 100 m3 na vzdialenosť do 500 m - dočasná skládka</t>
  </si>
  <si>
    <t>4</t>
  </si>
  <si>
    <t>167101101.S</t>
  </si>
  <si>
    <t>Nakladanie neuľahnutého výkopku z hornín tr.1-4 do 100 m3</t>
  </si>
  <si>
    <t>5</t>
  </si>
  <si>
    <t>171201201.S</t>
  </si>
  <si>
    <t>Uloženie sypaniny na skládky do 100 m3</t>
  </si>
  <si>
    <t xml:space="preserve">Odstránenie DT </t>
  </si>
  <si>
    <t>m2</t>
  </si>
  <si>
    <t>6</t>
  </si>
  <si>
    <t>Úpravy povrchov, podlahy, osadenie</t>
  </si>
  <si>
    <t>7</t>
  </si>
  <si>
    <t>622661221.S</t>
  </si>
  <si>
    <t>Náter betónu  ochranný , ref.výr. Sika MonoTop -910 N</t>
  </si>
  <si>
    <t>8</t>
  </si>
  <si>
    <t>622661335</t>
  </si>
  <si>
    <t>Zjednocujúci náter betónových konštrukcií Sikagard 680S</t>
  </si>
  <si>
    <t>9</t>
  </si>
  <si>
    <t>627471152.S</t>
  </si>
  <si>
    <t>Reprofilácia stien mostných konštrukcií sanačnou maltou, ref. typ  Sika Mono Top -412N</t>
  </si>
  <si>
    <t>Ostatné konštrukcie a práce-búranie</t>
  </si>
  <si>
    <t>11</t>
  </si>
  <si>
    <t>914812111.S</t>
  </si>
  <si>
    <t>Dočasné dopravné značenie</t>
  </si>
  <si>
    <t>sub</t>
  </si>
  <si>
    <t>Odstránenie korózie výstuže drôteným kartáčom</t>
  </si>
  <si>
    <t xml:space="preserve">Odstránenie nesúdržný častí betónu oklepaním </t>
  </si>
  <si>
    <t>12</t>
  </si>
  <si>
    <t>938902051.S</t>
  </si>
  <si>
    <t xml:space="preserve">Očistenie povrchu betónových konštrukcií otryskaním </t>
  </si>
  <si>
    <t>13</t>
  </si>
  <si>
    <t>941941051.S</t>
  </si>
  <si>
    <t>Montáž lešenia ľahkého pracovného radového s podlahami šírky nad 1,20 m do 1,50 m, výšky do 10 m</t>
  </si>
  <si>
    <t>15</t>
  </si>
  <si>
    <t>941941851.S</t>
  </si>
  <si>
    <t>Demontáž lešenia ľahkého pracovného radového s podlahami šírky nad 1,20 do 1,50 m, výšky do 10 m</t>
  </si>
  <si>
    <t>17</t>
  </si>
  <si>
    <t>979084213.S</t>
  </si>
  <si>
    <t>Vodorovná doprava vybúraných hmôt po suchu bez naloženia, ale so zložením na vzdialenosť do 1 km</t>
  </si>
  <si>
    <t>t</t>
  </si>
  <si>
    <t>18</t>
  </si>
  <si>
    <t>979084219.S</t>
  </si>
  <si>
    <t>Príplatok k cene za každých ďalších aj začatých 5 km nad 5 km</t>
  </si>
  <si>
    <t>19</t>
  </si>
  <si>
    <t>979087213.S</t>
  </si>
  <si>
    <t>Nakladanie na dopravné prostriedky pre vodorovnú dopravu vybúraných hmôt</t>
  </si>
  <si>
    <t>20</t>
  </si>
  <si>
    <t>979089012.S</t>
  </si>
  <si>
    <t>Poplatok za skladovanie - betón (17 01) ostatné</t>
  </si>
  <si>
    <t xml:space="preserve">Odstránenie pôvodného krovu s oplechovaním </t>
  </si>
  <si>
    <t xml:space="preserve">Odstránenie korózie z rámov osvetlenia </t>
  </si>
  <si>
    <t>ks</t>
  </si>
  <si>
    <t xml:space="preserve">Demontáž strarého osvetlenia </t>
  </si>
  <si>
    <t xml:space="preserve">Antikorózny náter rámov osvetlenia </t>
  </si>
  <si>
    <t xml:space="preserve">D+M led osvetlenia </t>
  </si>
  <si>
    <t xml:space="preserve">Napojenie led osvetlenia </t>
  </si>
  <si>
    <t>kpl</t>
  </si>
  <si>
    <t xml:space="preserve">Revízna sprava led osvetlenia </t>
  </si>
  <si>
    <t xml:space="preserve">Plný záklop strechy prístrešku </t>
  </si>
  <si>
    <t>Ochrana izolácie - geotextília</t>
  </si>
  <si>
    <t>Hydroizolácia strechy - fólia 1,5 mm hr.</t>
  </si>
  <si>
    <t xml:space="preserve">Záveterné lišty </t>
  </si>
  <si>
    <t xml:space="preserve">m </t>
  </si>
  <si>
    <t xml:space="preserve">Odvetranie strechy </t>
  </si>
  <si>
    <t xml:space="preserve">Strešný zvod s potrubím </t>
  </si>
  <si>
    <t xml:space="preserve">Zhotovenie trativodu </t>
  </si>
  <si>
    <t xml:space="preserve">Spevnenie svahu vegetačnou dlažbou </t>
  </si>
  <si>
    <t xml:space="preserve">Dočasné podstojkovanie prístrešku </t>
  </si>
  <si>
    <t>Spolu bez DPH:</t>
  </si>
  <si>
    <t>Príloha č. 1 - Návrh na plnenie kritérií v zákazke v rámci DNS Stavebné práce na pozemných a pochôdznych terasách s názvom „Výzva č. 1 - revitalizácia prístrešku MHD na zastávke Nemocnica Kramáre (Limbová)“</t>
  </si>
  <si>
    <t>Malý/Stredný podnik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</si>
  <si>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</si>
  <si>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J.cena [EUR] bez DPH</t>
  </si>
  <si>
    <t>Kritérium : Najnižšia cena za celý predmet v EUR s DPH</t>
  </si>
  <si>
    <t>Suma v EUR s DPH</t>
  </si>
  <si>
    <t>neuplatňuje sa</t>
  </si>
  <si>
    <t>Cena celkom bez DPH [EUR]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</si>
</sst>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;[Red]0.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4"/>
      <name val="Arial CE"/>
    </font>
    <font>
      <sz val="10"/>
      <color rgb="FF969696"/>
      <name val="Arial CE"/>
    </font>
    <font>
      <sz val="9"/>
      <name val="Arial CE"/>
    </font>
    <font>
      <sz val="8"/>
      <color rgb="FF003366"/>
      <name val="Arial CE"/>
    </font>
    <font>
      <sz val="12"/>
      <color rgb="FF003366"/>
      <name val="Arial CE"/>
    </font>
    <font>
      <sz val="10"/>
      <color rgb="FF003366"/>
      <name val="Arial CE"/>
    </font>
    <font>
      <sz val="7"/>
      <color rgb="FF969696"/>
      <name val="Arial CE"/>
    </font>
    <font>
      <b/>
      <sz val="10"/>
      <name val="Arial CE"/>
      <charset val="238"/>
    </font>
    <font>
      <b/>
      <sz val="16"/>
      <color theme="4" tint="-0.249977111117893"/>
      <name val="Calibri Light"/>
      <family val="2"/>
      <charset val="238"/>
      <scheme val="major"/>
    </font>
    <font>
      <b/>
      <sz val="11"/>
      <color theme="4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2D2D2"/>
      </patternFill>
    </fill>
    <fill>
      <patternFill patternType="solid">
        <fgColor rgb="FFCCFF66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23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165" fontId="18" fillId="7" borderId="27" xfId="0" applyNumberFormat="1" applyFont="1" applyFill="1" applyBorder="1" applyAlignment="1" applyProtection="1">
      <alignment vertical="center"/>
      <protection locked="0" hidden="1"/>
    </xf>
    <xf numFmtId="165" fontId="18" fillId="7" borderId="31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Protection="1"/>
    <xf numFmtId="0" fontId="10" fillId="0" borderId="3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wrapText="1"/>
    </xf>
    <xf numFmtId="0" fontId="12" fillId="0" borderId="33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24" fillId="0" borderId="7" xfId="2" applyFont="1" applyFill="1" applyBorder="1" applyAlignment="1" applyProtection="1">
      <alignment horizontal="center" vertical="center" wrapText="1"/>
    </xf>
    <xf numFmtId="0" fontId="25" fillId="0" borderId="8" xfId="2" applyFont="1" applyFill="1" applyBorder="1" applyAlignment="1" applyProtection="1">
      <alignment horizontal="center" vertical="center" wrapText="1"/>
    </xf>
    <xf numFmtId="0" fontId="25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vertical="center" wrapText="1"/>
    </xf>
    <xf numFmtId="0" fontId="12" fillId="0" borderId="2" xfId="2" applyFont="1" applyFill="1" applyAlignment="1" applyProtection="1">
      <alignment vertical="center" wrapText="1"/>
    </xf>
    <xf numFmtId="0" fontId="4" fillId="5" borderId="11" xfId="2" applyFont="1" applyFill="1" applyBorder="1" applyProtection="1"/>
    <xf numFmtId="0" fontId="12" fillId="0" borderId="10" xfId="2" applyFont="1" applyFill="1" applyBorder="1" applyAlignment="1" applyProtection="1">
      <alignment horizontal="left" vertical="center" wrapText="1"/>
    </xf>
    <xf numFmtId="0" fontId="12" fillId="0" borderId="2" xfId="2" applyFont="1" applyFill="1" applyAlignment="1" applyProtection="1">
      <alignment horizontal="left" vertical="center" wrapText="1"/>
    </xf>
    <xf numFmtId="0" fontId="12" fillId="0" borderId="12" xfId="2" applyFont="1" applyFill="1" applyBorder="1" applyAlignment="1" applyProtection="1">
      <alignment horizontal="left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4" fillId="5" borderId="14" xfId="2" applyFont="1" applyFill="1" applyBorder="1" applyProtection="1"/>
    <xf numFmtId="0" fontId="24" fillId="0" borderId="40" xfId="2" applyFont="1" applyFill="1" applyBorder="1" applyAlignment="1" applyProtection="1">
      <alignment horizontal="center" vertical="center" wrapText="1"/>
    </xf>
    <xf numFmtId="0" fontId="25" fillId="0" borderId="41" xfId="2" applyFont="1" applyFill="1" applyBorder="1" applyAlignment="1" applyProtection="1">
      <alignment horizontal="center" vertical="center" wrapText="1"/>
    </xf>
    <xf numFmtId="0" fontId="25" fillId="0" borderId="42" xfId="2" applyFont="1" applyFill="1" applyBorder="1" applyAlignment="1" applyProtection="1">
      <alignment horizontal="center" vertical="center" wrapText="1"/>
    </xf>
    <xf numFmtId="0" fontId="13" fillId="0" borderId="43" xfId="2" applyFont="1" applyFill="1" applyBorder="1" applyProtection="1"/>
    <xf numFmtId="0" fontId="13" fillId="0" borderId="39" xfId="2" applyFont="1" applyFill="1" applyBorder="1" applyAlignment="1" applyProtection="1">
      <alignment horizontal="left"/>
    </xf>
    <xf numFmtId="0" fontId="13" fillId="0" borderId="39" xfId="2" applyFont="1" applyFill="1" applyBorder="1" applyProtection="1"/>
    <xf numFmtId="0" fontId="13" fillId="0" borderId="44" xfId="2" applyFont="1" applyFill="1" applyBorder="1" applyProtection="1"/>
    <xf numFmtId="0" fontId="12" fillId="0" borderId="43" xfId="2" applyFont="1" applyFill="1" applyBorder="1" applyProtection="1"/>
    <xf numFmtId="0" fontId="12" fillId="0" borderId="39" xfId="2" applyFont="1" applyFill="1" applyBorder="1" applyAlignment="1" applyProtection="1">
      <alignment horizontal="left"/>
    </xf>
    <xf numFmtId="2" fontId="12" fillId="0" borderId="39" xfId="2" applyNumberFormat="1" applyFont="1" applyFill="1" applyBorder="1" applyProtection="1"/>
    <xf numFmtId="2" fontId="12" fillId="0" borderId="44" xfId="2" applyNumberFormat="1" applyFont="1" applyFill="1" applyBorder="1" applyProtection="1"/>
    <xf numFmtId="0" fontId="13" fillId="0" borderId="43" xfId="2" applyFont="1" applyFill="1" applyBorder="1" applyAlignment="1" applyProtection="1">
      <alignment wrapText="1"/>
    </xf>
    <xf numFmtId="0" fontId="13" fillId="0" borderId="39" xfId="2" applyFont="1" applyFill="1" applyBorder="1" applyAlignment="1" applyProtection="1">
      <alignment horizontal="center" vertical="center" wrapText="1"/>
    </xf>
    <xf numFmtId="0" fontId="0" fillId="0" borderId="39" xfId="0" applyBorder="1" applyProtection="1"/>
    <xf numFmtId="0" fontId="13" fillId="0" borderId="39" xfId="2" applyFont="1" applyFill="1" applyBorder="1" applyAlignment="1" applyProtection="1">
      <alignment horizontal="center" vertical="center" wrapText="1"/>
    </xf>
    <xf numFmtId="0" fontId="13" fillId="0" borderId="44" xfId="2" applyFont="1" applyFill="1" applyBorder="1" applyAlignment="1" applyProtection="1">
      <alignment horizontal="center" wrapText="1"/>
    </xf>
    <xf numFmtId="0" fontId="12" fillId="0" borderId="39" xfId="2" applyFont="1" applyFill="1" applyBorder="1" applyAlignment="1" applyProtection="1">
      <alignment horizontal="center"/>
    </xf>
    <xf numFmtId="0" fontId="12" fillId="0" borderId="39" xfId="2" applyFont="1" applyFill="1" applyBorder="1" applyAlignment="1" applyProtection="1">
      <alignment horizontal="center" vertical="center"/>
    </xf>
    <xf numFmtId="0" fontId="12" fillId="0" borderId="44" xfId="2" applyFont="1" applyFill="1" applyBorder="1" applyAlignment="1" applyProtection="1">
      <alignment horizontal="center" vertical="center"/>
    </xf>
    <xf numFmtId="0" fontId="13" fillId="0" borderId="43" xfId="2" applyFont="1" applyFill="1" applyBorder="1" applyAlignment="1" applyProtection="1">
      <alignment horizontal="left" vertical="center"/>
    </xf>
    <xf numFmtId="0" fontId="13" fillId="0" borderId="39" xfId="2" applyFont="1" applyFill="1" applyBorder="1" applyAlignment="1" applyProtection="1">
      <alignment horizontal="left" vertical="center"/>
    </xf>
    <xf numFmtId="0" fontId="13" fillId="0" borderId="44" xfId="2" applyFont="1" applyFill="1" applyBorder="1" applyAlignment="1" applyProtection="1">
      <alignment horizontal="center" vertical="center"/>
    </xf>
    <xf numFmtId="0" fontId="26" fillId="0" borderId="45" xfId="2" applyFont="1" applyFill="1" applyBorder="1" applyProtection="1"/>
    <xf numFmtId="164" fontId="26" fillId="0" borderId="46" xfId="2" applyNumberFormat="1" applyFont="1" applyFill="1" applyBorder="1" applyAlignment="1" applyProtection="1">
      <alignment horizontal="center" vertical="center" wrapText="1"/>
    </xf>
    <xf numFmtId="164" fontId="26" fillId="0" borderId="47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1" fillId="5" borderId="8" xfId="3" applyFill="1" applyBorder="1" applyAlignment="1" applyProtection="1">
      <alignment horizontal="center" vertical="center" wrapText="1"/>
      <protection locked="0" hidden="1"/>
    </xf>
    <xf numFmtId="0" fontId="1" fillId="5" borderId="9" xfId="3" applyFill="1" applyBorder="1" applyAlignment="1" applyProtection="1">
      <alignment horizontal="center" vertical="center" wrapText="1"/>
      <protection locked="0" hidden="1"/>
    </xf>
    <xf numFmtId="0" fontId="1" fillId="5" borderId="2" xfId="3" applyFill="1" applyBorder="1" applyAlignment="1" applyProtection="1">
      <alignment horizontal="center" vertical="center" wrapText="1"/>
      <protection locked="0" hidden="1"/>
    </xf>
    <xf numFmtId="0" fontId="1" fillId="5" borderId="11" xfId="3" applyFill="1" applyBorder="1" applyAlignment="1" applyProtection="1">
      <alignment horizontal="center" vertical="center" wrapText="1"/>
      <protection locked="0" hidden="1"/>
    </xf>
    <xf numFmtId="0" fontId="1" fillId="5" borderId="15" xfId="3" applyFill="1" applyBorder="1" applyAlignment="1" applyProtection="1">
      <alignment horizontal="center" vertical="center" wrapText="1"/>
      <protection locked="0" hidden="1"/>
    </xf>
    <xf numFmtId="0" fontId="0" fillId="0" borderId="16" xfId="0" applyBorder="1" applyAlignment="1" applyProtection="1">
      <alignment horizontal="center" vertical="center" wrapText="1"/>
      <protection locked="0" hidden="1"/>
    </xf>
    <xf numFmtId="0" fontId="0" fillId="0" borderId="34" xfId="0" applyBorder="1" applyAlignment="1" applyProtection="1">
      <alignment horizontal="center" vertical="center" wrapText="1"/>
      <protection locked="0" hidden="1"/>
    </xf>
    <xf numFmtId="0" fontId="0" fillId="5" borderId="17" xfId="3" applyFont="1" applyFill="1" applyBorder="1" applyAlignment="1" applyProtection="1">
      <alignment horizontal="center" vertical="center" wrapText="1"/>
      <protection locked="0" hidden="1"/>
    </xf>
    <xf numFmtId="0" fontId="1" fillId="5" borderId="18" xfId="3" applyFill="1" applyBorder="1" applyAlignment="1" applyProtection="1">
      <alignment horizontal="center" vertical="center" wrapText="1"/>
      <protection locked="0" hidden="1"/>
    </xf>
    <xf numFmtId="0" fontId="0" fillId="0" borderId="18" xfId="0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 wrapText="1"/>
      <protection locked="0" hidden="1"/>
    </xf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20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Protection="1"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Protection="1">
      <protection hidden="1"/>
    </xf>
    <xf numFmtId="0" fontId="15" fillId="0" borderId="22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23" xfId="0" applyFont="1" applyBorder="1" applyProtection="1">
      <protection hidden="1"/>
    </xf>
    <xf numFmtId="0" fontId="17" fillId="0" borderId="22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18" fillId="6" borderId="24" xfId="0" applyFont="1" applyFill="1" applyBorder="1" applyAlignment="1" applyProtection="1">
      <alignment horizontal="center" vertical="center" wrapText="1"/>
      <protection hidden="1"/>
    </xf>
    <xf numFmtId="0" fontId="18" fillId="6" borderId="25" xfId="0" applyFont="1" applyFill="1" applyBorder="1" applyAlignment="1" applyProtection="1">
      <alignment horizontal="center" vertical="center" wrapText="1"/>
      <protection hidden="1"/>
    </xf>
    <xf numFmtId="0" fontId="18" fillId="6" borderId="26" xfId="0" applyFont="1" applyFill="1" applyBorder="1" applyAlignment="1" applyProtection="1">
      <alignment horizontal="center" vertical="center" wrapText="1"/>
      <protection hidden="1"/>
    </xf>
    <xf numFmtId="0" fontId="15" fillId="0" borderId="23" xfId="0" applyFont="1" applyFill="1" applyBorder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166" fontId="15" fillId="0" borderId="23" xfId="0" applyNumberFormat="1" applyFont="1" applyFill="1" applyBorder="1" applyProtection="1"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49" fontId="18" fillId="0" borderId="27" xfId="0" applyNumberFormat="1" applyFont="1" applyBorder="1" applyAlignment="1" applyProtection="1">
      <alignment horizontal="left" vertical="center" wrapText="1"/>
      <protection hidden="1"/>
    </xf>
    <xf numFmtId="49" fontId="18" fillId="0" borderId="27" xfId="0" applyNumberFormat="1" applyFont="1" applyBorder="1" applyAlignment="1" applyProtection="1">
      <alignment horizontal="center" vertical="center" wrapText="1"/>
      <protection hidden="1"/>
    </xf>
    <xf numFmtId="166" fontId="18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0" xfId="0" applyFont="1" applyBorder="1" applyProtection="1">
      <protection hidden="1"/>
    </xf>
    <xf numFmtId="49" fontId="18" fillId="0" borderId="31" xfId="0" applyNumberFormat="1" applyFont="1" applyBorder="1" applyAlignment="1" applyProtection="1">
      <alignment horizontal="left" vertical="center" wrapText="1"/>
      <protection hidden="1"/>
    </xf>
    <xf numFmtId="49" fontId="18" fillId="0" borderId="31" xfId="0" applyNumberFormat="1" applyFont="1" applyBorder="1" applyAlignment="1" applyProtection="1">
      <alignment horizontal="center" vertical="center" wrapText="1"/>
      <protection hidden="1"/>
    </xf>
    <xf numFmtId="49" fontId="18" fillId="0" borderId="32" xfId="0" applyNumberFormat="1" applyFont="1" applyBorder="1" applyAlignment="1" applyProtection="1">
      <alignment horizontal="center" vertical="center" wrapText="1"/>
      <protection hidden="1"/>
    </xf>
    <xf numFmtId="49" fontId="18" fillId="0" borderId="36" xfId="0" applyNumberFormat="1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</xf>
    <xf numFmtId="166" fontId="23" fillId="0" borderId="35" xfId="0" applyNumberFormat="1" applyFont="1" applyBorder="1" applyAlignment="1" applyProtection="1">
      <alignment horizontal="center" vertical="center" wrapText="1"/>
      <protection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CCFF66"/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142875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133350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133350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7</xdr:col>
          <xdr:colOff>9525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abSelected="1" topLeftCell="A2" zoomScaleNormal="100" zoomScaleSheetLayoutView="115" workbookViewId="0">
      <selection activeCell="C29" sqref="C29:D30"/>
    </sheetView>
  </sheetViews>
  <sheetFormatPr defaultRowHeight="14.5" x14ac:dyDescent="0.35"/>
  <cols>
    <col min="1" max="1" width="3.26953125" style="16" customWidth="1"/>
    <col min="2" max="2" width="34" style="16" customWidth="1"/>
    <col min="3" max="3" width="7.453125" style="16" customWidth="1"/>
    <col min="4" max="4" width="15.26953125" style="16" customWidth="1"/>
    <col min="5" max="5" width="20.08984375" style="16" customWidth="1"/>
    <col min="6" max="6" width="26.36328125" style="16" customWidth="1"/>
    <col min="7" max="7" width="3" style="16" customWidth="1"/>
    <col min="8" max="16384" width="8.7265625" style="16"/>
  </cols>
  <sheetData>
    <row r="1" spans="1:10" ht="15" thickBot="1" x14ac:dyDescent="0.4">
      <c r="A1" s="14"/>
      <c r="B1" s="15"/>
      <c r="C1" s="15"/>
      <c r="D1" s="15"/>
      <c r="E1" s="15"/>
      <c r="F1" s="15"/>
      <c r="G1" s="14"/>
    </row>
    <row r="2" spans="1:10" ht="64" customHeight="1" thickBot="1" x14ac:dyDescent="0.4">
      <c r="A2" s="14"/>
      <c r="B2" s="17" t="s">
        <v>156</v>
      </c>
      <c r="C2" s="18"/>
      <c r="D2" s="18"/>
      <c r="E2" s="18"/>
      <c r="F2" s="19"/>
      <c r="G2" s="14"/>
    </row>
    <row r="3" spans="1:10" ht="15" thickBot="1" x14ac:dyDescent="0.4">
      <c r="A3" s="14"/>
      <c r="B3" s="20"/>
      <c r="C3" s="20"/>
      <c r="D3" s="20"/>
      <c r="E3" s="20"/>
      <c r="F3" s="20"/>
      <c r="G3" s="14"/>
    </row>
    <row r="4" spans="1:10" x14ac:dyDescent="0.35">
      <c r="A4" s="14"/>
      <c r="B4" s="21" t="s">
        <v>0</v>
      </c>
      <c r="C4" s="63"/>
      <c r="D4" s="63"/>
      <c r="E4" s="63"/>
      <c r="F4" s="64"/>
      <c r="G4" s="14"/>
    </row>
    <row r="5" spans="1:10" x14ac:dyDescent="0.35">
      <c r="A5" s="14"/>
      <c r="B5" s="22" t="s">
        <v>1</v>
      </c>
      <c r="C5" s="65"/>
      <c r="D5" s="65"/>
      <c r="E5" s="65"/>
      <c r="F5" s="66"/>
      <c r="G5" s="14"/>
      <c r="H5" s="23"/>
      <c r="I5" s="23"/>
      <c r="J5" s="23"/>
    </row>
    <row r="6" spans="1:10" x14ac:dyDescent="0.35">
      <c r="A6" s="14"/>
      <c r="B6" s="22" t="s">
        <v>13</v>
      </c>
      <c r="C6" s="65"/>
      <c r="D6" s="65"/>
      <c r="E6" s="65"/>
      <c r="F6" s="66"/>
      <c r="G6" s="14"/>
    </row>
    <row r="7" spans="1:10" x14ac:dyDescent="0.35">
      <c r="A7" s="14"/>
      <c r="B7" s="22" t="s">
        <v>2</v>
      </c>
      <c r="C7" s="65"/>
      <c r="D7" s="65"/>
      <c r="E7" s="65"/>
      <c r="F7" s="66"/>
      <c r="G7" s="14"/>
    </row>
    <row r="8" spans="1:10" x14ac:dyDescent="0.35">
      <c r="A8" s="14"/>
      <c r="B8" s="22" t="s">
        <v>3</v>
      </c>
      <c r="C8" s="65"/>
      <c r="D8" s="65"/>
      <c r="E8" s="65"/>
      <c r="F8" s="66"/>
      <c r="G8" s="14"/>
    </row>
    <row r="9" spans="1:10" x14ac:dyDescent="0.35">
      <c r="A9" s="14"/>
      <c r="B9" s="22" t="s">
        <v>45</v>
      </c>
      <c r="C9" s="65"/>
      <c r="D9" s="65"/>
      <c r="E9" s="65"/>
      <c r="F9" s="66"/>
      <c r="G9" s="14"/>
    </row>
    <row r="10" spans="1:10" x14ac:dyDescent="0.35">
      <c r="A10" s="14"/>
      <c r="B10" s="24" t="s">
        <v>157</v>
      </c>
      <c r="C10" s="67"/>
      <c r="D10" s="68"/>
      <c r="E10" s="68"/>
      <c r="F10" s="69"/>
      <c r="G10" s="14"/>
    </row>
    <row r="11" spans="1:10" ht="15.75" customHeight="1" thickBot="1" x14ac:dyDescent="0.4">
      <c r="A11" s="14"/>
      <c r="B11" s="25" t="s">
        <v>46</v>
      </c>
      <c r="C11" s="70" t="s">
        <v>4</v>
      </c>
      <c r="D11" s="71"/>
      <c r="E11" s="72"/>
      <c r="F11" s="73"/>
      <c r="G11" s="14"/>
    </row>
    <row r="12" spans="1:10" ht="15" thickBot="1" x14ac:dyDescent="0.4">
      <c r="A12" s="14"/>
      <c r="B12" s="20"/>
      <c r="C12" s="20"/>
      <c r="D12" s="20"/>
      <c r="E12" s="20"/>
      <c r="F12" s="20"/>
      <c r="G12" s="14"/>
    </row>
    <row r="13" spans="1:10" ht="30" customHeight="1" x14ac:dyDescent="0.35">
      <c r="A13" s="14"/>
      <c r="B13" s="26" t="s">
        <v>17</v>
      </c>
      <c r="C13" s="27"/>
      <c r="D13" s="27"/>
      <c r="E13" s="27"/>
      <c r="F13" s="28"/>
      <c r="G13" s="14"/>
    </row>
    <row r="14" spans="1:10" ht="45" customHeight="1" x14ac:dyDescent="0.35">
      <c r="A14" s="14"/>
      <c r="B14" s="29" t="s">
        <v>47</v>
      </c>
      <c r="C14" s="30"/>
      <c r="D14" s="30"/>
      <c r="E14" s="30"/>
      <c r="F14" s="31"/>
      <c r="G14" s="14"/>
    </row>
    <row r="15" spans="1:10" ht="45" customHeight="1" x14ac:dyDescent="0.35">
      <c r="A15" s="14"/>
      <c r="B15" s="29" t="s">
        <v>48</v>
      </c>
      <c r="C15" s="30"/>
      <c r="D15" s="30"/>
      <c r="E15" s="30"/>
      <c r="F15" s="31"/>
      <c r="G15" s="14"/>
    </row>
    <row r="16" spans="1:10" ht="45" customHeight="1" x14ac:dyDescent="0.35">
      <c r="A16" s="14"/>
      <c r="B16" s="32" t="s">
        <v>51</v>
      </c>
      <c r="C16" s="33"/>
      <c r="D16" s="33"/>
      <c r="E16" s="33"/>
      <c r="F16" s="31"/>
      <c r="G16" s="14"/>
    </row>
    <row r="17" spans="1:7" ht="45" customHeight="1" thickBot="1" x14ac:dyDescent="0.4">
      <c r="A17" s="14"/>
      <c r="B17" s="34" t="s">
        <v>158</v>
      </c>
      <c r="C17" s="35"/>
      <c r="D17" s="35"/>
      <c r="E17" s="35"/>
      <c r="F17" s="36"/>
      <c r="G17" s="14"/>
    </row>
    <row r="18" spans="1:7" ht="15" thickBot="1" x14ac:dyDescent="0.4">
      <c r="A18" s="14"/>
      <c r="B18" s="20"/>
      <c r="C18" s="20"/>
      <c r="D18" s="20"/>
      <c r="E18" s="20"/>
      <c r="F18" s="20"/>
      <c r="G18" s="14"/>
    </row>
    <row r="19" spans="1:7" ht="18.5" customHeight="1" x14ac:dyDescent="0.35">
      <c r="A19" s="14"/>
      <c r="B19" s="37" t="s">
        <v>160</v>
      </c>
      <c r="C19" s="38"/>
      <c r="D19" s="38"/>
      <c r="E19" s="38"/>
      <c r="F19" s="39"/>
      <c r="G19" s="14"/>
    </row>
    <row r="20" spans="1:7" ht="15" customHeight="1" x14ac:dyDescent="0.35">
      <c r="A20" s="14"/>
      <c r="B20" s="40" t="s">
        <v>8</v>
      </c>
      <c r="C20" s="41" t="s">
        <v>7</v>
      </c>
      <c r="D20" s="41"/>
      <c r="E20" s="42" t="s">
        <v>6</v>
      </c>
      <c r="F20" s="43" t="s">
        <v>5</v>
      </c>
      <c r="G20" s="14"/>
    </row>
    <row r="21" spans="1:7" x14ac:dyDescent="0.35">
      <c r="A21" s="14"/>
      <c r="B21" s="44" t="s">
        <v>9</v>
      </c>
      <c r="C21" s="45">
        <v>100</v>
      </c>
      <c r="D21" s="45"/>
      <c r="E21" s="46" t="s">
        <v>162</v>
      </c>
      <c r="F21" s="47" t="s">
        <v>162</v>
      </c>
      <c r="G21" s="14"/>
    </row>
    <row r="22" spans="1:7" x14ac:dyDescent="0.35">
      <c r="A22" s="14"/>
      <c r="B22" s="48" t="s">
        <v>10</v>
      </c>
      <c r="C22" s="49" t="s">
        <v>49</v>
      </c>
      <c r="D22" s="50"/>
      <c r="E22" s="51" t="s">
        <v>50</v>
      </c>
      <c r="F22" s="52" t="s">
        <v>161</v>
      </c>
      <c r="G22" s="14"/>
    </row>
    <row r="23" spans="1:7" x14ac:dyDescent="0.35">
      <c r="A23" s="14"/>
      <c r="B23" s="44" t="s">
        <v>75</v>
      </c>
      <c r="C23" s="53">
        <f>SUM('Výkaz Výmer'!I19,'Výkaz Výmer'!I22,'Výkaz Výmer'!I24,'Výkaz Výmer'!I27,'Výkaz Výmer'!I28,'Výkaz Výmer'!I29)</f>
        <v>0</v>
      </c>
      <c r="D23" s="50"/>
      <c r="E23" s="54">
        <f>IF(C$11="Som platcom DPH",C23*0.2,0)</f>
        <v>0</v>
      </c>
      <c r="F23" s="55">
        <f>SUM(C23:E23)</f>
        <v>0</v>
      </c>
      <c r="G23" s="14"/>
    </row>
    <row r="24" spans="1:7" x14ac:dyDescent="0.35">
      <c r="A24" s="14"/>
      <c r="B24" s="44" t="s">
        <v>97</v>
      </c>
      <c r="C24" s="53">
        <f>SUM('Výkaz Výmer'!I33,'Výkaz Výmer'!I34,'Výkaz Výmer'!I35)</f>
        <v>0</v>
      </c>
      <c r="D24" s="50"/>
      <c r="E24" s="54">
        <f>IF(C$11="Som platcom DPH",C24*0.2,0)</f>
        <v>0</v>
      </c>
      <c r="F24" s="55">
        <f>SUM(C24:E24)</f>
        <v>0</v>
      </c>
      <c r="G24" s="14"/>
    </row>
    <row r="25" spans="1:7" x14ac:dyDescent="0.35">
      <c r="A25" s="14"/>
      <c r="B25" s="44" t="s">
        <v>107</v>
      </c>
      <c r="C25" s="53">
        <f>SUM('Výkaz Výmer'!I38:I41,'Výkaz Výmer'!I43,'Výkaz Výmer'!I45,'Výkaz Výmer'!I46,'Výkaz Výmer'!I47,'Výkaz Výmer'!I49:I66)</f>
        <v>0</v>
      </c>
      <c r="D25" s="50"/>
      <c r="E25" s="54">
        <f>IF(C$11="Som platcom DPH",C25*0.2,0)</f>
        <v>0</v>
      </c>
      <c r="F25" s="55">
        <f>SUM(C25:E25)</f>
        <v>0</v>
      </c>
      <c r="G25" s="14"/>
    </row>
    <row r="26" spans="1:7" x14ac:dyDescent="0.35">
      <c r="A26" s="14"/>
      <c r="B26" s="56" t="s">
        <v>11</v>
      </c>
      <c r="C26" s="57"/>
      <c r="D26" s="57"/>
      <c r="E26" s="57"/>
      <c r="F26" s="58">
        <f>SUM(F23:F25)</f>
        <v>0</v>
      </c>
      <c r="G26" s="14"/>
    </row>
    <row r="27" spans="1:7" ht="23.5" customHeight="1" thickBot="1" x14ac:dyDescent="0.4">
      <c r="A27" s="14"/>
      <c r="B27" s="59" t="s">
        <v>12</v>
      </c>
      <c r="C27" s="60" t="str">
        <f>IF(C21=100,"Toto je jediné kritérium a prepočet na body sa preto neuplatňuje",IF(B21="čím menej, tým lepšie",(C21*(F21-F26)/(F21-E21)),(C21*(F26-E21)/(F21-E21))))</f>
        <v>Toto je jediné kritérium a prepočet na body sa preto neuplatňuje</v>
      </c>
      <c r="D27" s="60"/>
      <c r="E27" s="60"/>
      <c r="F27" s="61"/>
      <c r="G27" s="14"/>
    </row>
    <row r="28" spans="1:7" ht="15" thickBot="1" x14ac:dyDescent="0.4">
      <c r="A28" s="14"/>
      <c r="G28" s="14"/>
    </row>
    <row r="29" spans="1:7" x14ac:dyDescent="0.35">
      <c r="A29" s="14"/>
      <c r="B29" s="74" t="s">
        <v>14</v>
      </c>
      <c r="C29" s="75" t="s">
        <v>15</v>
      </c>
      <c r="D29" s="75"/>
      <c r="E29" s="76" t="s">
        <v>16</v>
      </c>
      <c r="F29" s="77"/>
      <c r="G29" s="14"/>
    </row>
    <row r="30" spans="1:7" ht="15" thickBot="1" x14ac:dyDescent="0.4">
      <c r="A30" s="14"/>
      <c r="B30" s="78"/>
      <c r="C30" s="79"/>
      <c r="D30" s="79"/>
      <c r="E30" s="80"/>
      <c r="F30" s="81"/>
      <c r="G30" s="14"/>
    </row>
    <row r="31" spans="1:7" x14ac:dyDescent="0.35">
      <c r="A31" s="14"/>
      <c r="B31" s="62"/>
      <c r="C31" s="62"/>
      <c r="D31" s="62"/>
      <c r="E31" s="62"/>
      <c r="F31" s="62"/>
      <c r="G31" s="14"/>
    </row>
    <row r="37" s="16" customFormat="1" ht="21" customHeight="1" x14ac:dyDescent="0.35"/>
    <row r="39" s="16" customFormat="1" ht="32.25" customHeight="1" x14ac:dyDescent="0.35"/>
    <row r="41" s="16" customFormat="1" ht="15.75" customHeight="1" x14ac:dyDescent="0.35"/>
    <row r="42" s="16" customFormat="1" ht="15.75" customHeight="1" x14ac:dyDescent="0.35"/>
    <row r="44" s="16" customFormat="1" ht="21" customHeight="1" x14ac:dyDescent="0.35"/>
    <row r="45" s="16" customFormat="1" ht="30" customHeight="1" x14ac:dyDescent="0.35"/>
  </sheetData>
  <sheetProtection algorithmName="SHA-512" hashValue="RabeqhrWz6xiWi2Cn9FIVcH+IH+IjPhjBf1zWTxOMOd1qE6u0qJ/ZmIhpSQXj2KYtpLjtQNWI0HgF2TvWWZORg==" saltValue="8NWuKjXZD8NW2b6JFn4EyQ==" spinCount="100000" sheet="1" objects="1" scenarios="1" selectLockedCells="1"/>
  <mergeCells count="32">
    <mergeCell ref="G1:G31"/>
    <mergeCell ref="B2:F2"/>
    <mergeCell ref="B3:F3"/>
    <mergeCell ref="C4:F4"/>
    <mergeCell ref="C5:F5"/>
    <mergeCell ref="C6:F6"/>
    <mergeCell ref="C7:F7"/>
    <mergeCell ref="C8:F8"/>
    <mergeCell ref="C9:F9"/>
    <mergeCell ref="B12:F12"/>
    <mergeCell ref="B13:F13"/>
    <mergeCell ref="B15:E15"/>
    <mergeCell ref="B16:E16"/>
    <mergeCell ref="B17:E17"/>
    <mergeCell ref="B18:F18"/>
    <mergeCell ref="C22:D22"/>
    <mergeCell ref="C11:F11"/>
    <mergeCell ref="C10:F10"/>
    <mergeCell ref="B14:E14"/>
    <mergeCell ref="A1:A31"/>
    <mergeCell ref="B1:F1"/>
    <mergeCell ref="B19:F19"/>
    <mergeCell ref="C21:D21"/>
    <mergeCell ref="C27:F27"/>
    <mergeCell ref="B31:F31"/>
    <mergeCell ref="B26:E26"/>
    <mergeCell ref="E29:F30"/>
    <mergeCell ref="C23:D23"/>
    <mergeCell ref="C24:D24"/>
    <mergeCell ref="C25:D25"/>
    <mergeCell ref="B29:B30"/>
    <mergeCell ref="C29:D30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F10" xr:uid="{0C0440B3-8A5A-4E58-90D3-E7EC18CF34AC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146050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133350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133350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7</xdr:col>
                    <xdr:colOff>12700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6258-C9CF-45C6-8310-75D093D66CEC}">
  <dimension ref="B2:M76"/>
  <sheetViews>
    <sheetView topLeftCell="B24" zoomScaleNormal="100" workbookViewId="0">
      <selection activeCell="I35" sqref="I35"/>
    </sheetView>
  </sheetViews>
  <sheetFormatPr defaultRowHeight="14.5" x14ac:dyDescent="0.35"/>
  <cols>
    <col min="1" max="2" width="8.7265625" style="82"/>
    <col min="3" max="4" width="6.7265625" style="83" customWidth="1"/>
    <col min="5" max="5" width="12.81640625" style="82" customWidth="1"/>
    <col min="6" max="6" width="43.453125" style="82" customWidth="1"/>
    <col min="7" max="7" width="8.7265625" style="84"/>
    <col min="8" max="8" width="12.7265625" style="84" customWidth="1"/>
    <col min="9" max="10" width="12.7265625" style="82" customWidth="1"/>
    <col min="11" max="13" width="8.7265625" style="82"/>
    <col min="14" max="15" width="11.81640625" style="82" bestFit="1" customWidth="1"/>
    <col min="16" max="16384" width="8.7265625" style="82"/>
  </cols>
  <sheetData>
    <row r="2" spans="2:13" ht="15" thickBot="1" x14ac:dyDescent="0.4"/>
    <row r="3" spans="2:13" ht="18" x14ac:dyDescent="0.35">
      <c r="B3" s="85"/>
      <c r="C3" s="86" t="s">
        <v>52</v>
      </c>
      <c r="D3" s="87"/>
      <c r="E3" s="88"/>
      <c r="F3" s="88"/>
      <c r="G3" s="89"/>
      <c r="H3" s="89"/>
      <c r="I3" s="88"/>
      <c r="J3" s="90"/>
      <c r="K3" s="85"/>
      <c r="L3" s="85"/>
      <c r="M3" s="85"/>
    </row>
    <row r="4" spans="2:13" x14ac:dyDescent="0.35">
      <c r="B4" s="85"/>
      <c r="C4" s="91"/>
      <c r="D4" s="92"/>
      <c r="E4" s="85"/>
      <c r="F4" s="85"/>
      <c r="G4" s="93"/>
      <c r="H4" s="93"/>
      <c r="I4" s="85"/>
      <c r="J4" s="94"/>
      <c r="K4" s="85"/>
      <c r="L4" s="85"/>
      <c r="M4" s="85"/>
    </row>
    <row r="5" spans="2:13" x14ac:dyDescent="0.35">
      <c r="B5" s="85"/>
      <c r="C5" s="95" t="s">
        <v>53</v>
      </c>
      <c r="D5" s="96" t="s">
        <v>54</v>
      </c>
      <c r="E5" s="96"/>
      <c r="F5" s="96"/>
      <c r="G5" s="97"/>
      <c r="H5" s="97"/>
      <c r="I5" s="96"/>
      <c r="J5" s="94"/>
      <c r="K5" s="85"/>
      <c r="L5" s="85"/>
      <c r="M5" s="85"/>
    </row>
    <row r="6" spans="2:13" x14ac:dyDescent="0.35">
      <c r="B6" s="85"/>
      <c r="C6" s="95"/>
      <c r="D6" s="96"/>
      <c r="E6" s="96"/>
      <c r="F6" s="96"/>
      <c r="G6" s="97"/>
      <c r="H6" s="97"/>
      <c r="I6" s="96"/>
      <c r="J6" s="94"/>
      <c r="K6" s="85"/>
      <c r="L6" s="85"/>
      <c r="M6" s="85"/>
    </row>
    <row r="7" spans="2:13" x14ac:dyDescent="0.35">
      <c r="B7" s="85"/>
      <c r="C7" s="95" t="s">
        <v>55</v>
      </c>
      <c r="D7" s="96" t="s">
        <v>56</v>
      </c>
      <c r="E7" s="96"/>
      <c r="F7" s="96"/>
      <c r="G7" s="97"/>
      <c r="H7" s="97"/>
      <c r="I7" s="96"/>
      <c r="J7" s="94"/>
      <c r="K7" s="85"/>
      <c r="L7" s="85"/>
      <c r="M7" s="85"/>
    </row>
    <row r="8" spans="2:13" x14ac:dyDescent="0.35">
      <c r="B8" s="85"/>
      <c r="C8" s="95"/>
      <c r="D8" s="96"/>
      <c r="E8" s="96"/>
      <c r="F8" s="96"/>
      <c r="G8" s="97"/>
      <c r="H8" s="97"/>
      <c r="I8" s="96"/>
      <c r="J8" s="94"/>
      <c r="K8" s="85"/>
      <c r="L8" s="85"/>
      <c r="M8" s="85"/>
    </row>
    <row r="9" spans="2:13" x14ac:dyDescent="0.35">
      <c r="B9" s="85"/>
      <c r="C9" s="95"/>
      <c r="D9" s="96"/>
      <c r="E9" s="96"/>
      <c r="F9" s="96"/>
      <c r="G9" s="97"/>
      <c r="H9" s="97"/>
      <c r="I9" s="96"/>
      <c r="J9" s="94"/>
      <c r="K9" s="85"/>
      <c r="L9" s="85"/>
      <c r="M9" s="85"/>
    </row>
    <row r="10" spans="2:13" x14ac:dyDescent="0.35">
      <c r="B10" s="85"/>
      <c r="C10" s="95" t="s">
        <v>57</v>
      </c>
      <c r="D10" s="96" t="s">
        <v>58</v>
      </c>
      <c r="E10" s="96"/>
      <c r="F10" s="96"/>
      <c r="G10" s="97"/>
      <c r="H10" s="97"/>
      <c r="I10" s="96" t="s">
        <v>59</v>
      </c>
      <c r="J10" s="94"/>
      <c r="K10" s="85"/>
      <c r="L10" s="85"/>
      <c r="M10" s="85"/>
    </row>
    <row r="11" spans="2:13" x14ac:dyDescent="0.35">
      <c r="B11" s="85"/>
      <c r="C11" s="95"/>
      <c r="D11" s="96"/>
      <c r="E11" s="96"/>
      <c r="F11" s="96"/>
      <c r="G11" s="97"/>
      <c r="H11" s="97"/>
      <c r="I11" s="96"/>
      <c r="J11" s="94"/>
      <c r="K11" s="85"/>
      <c r="L11" s="85"/>
      <c r="M11" s="85"/>
    </row>
    <row r="12" spans="2:13" x14ac:dyDescent="0.35">
      <c r="B12" s="85"/>
      <c r="C12" s="95" t="s">
        <v>60</v>
      </c>
      <c r="D12" s="96"/>
      <c r="E12" s="96" t="s">
        <v>61</v>
      </c>
      <c r="F12" s="96"/>
      <c r="G12" s="97"/>
      <c r="H12" s="97"/>
      <c r="I12" s="96" t="s">
        <v>62</v>
      </c>
      <c r="J12" s="94"/>
      <c r="K12" s="85"/>
      <c r="L12" s="85"/>
      <c r="M12" s="85"/>
    </row>
    <row r="13" spans="2:13" x14ac:dyDescent="0.35">
      <c r="B13" s="85"/>
      <c r="C13" s="95" t="s">
        <v>63</v>
      </c>
      <c r="D13" s="96"/>
      <c r="E13" s="96"/>
      <c r="F13" s="96"/>
      <c r="G13" s="97"/>
      <c r="H13" s="97"/>
      <c r="I13" s="96" t="s">
        <v>64</v>
      </c>
      <c r="J13" s="94"/>
      <c r="K13" s="85"/>
      <c r="L13" s="85"/>
      <c r="M13" s="85"/>
    </row>
    <row r="14" spans="2:13" x14ac:dyDescent="0.35">
      <c r="B14" s="85"/>
      <c r="C14" s="98"/>
      <c r="D14" s="99"/>
      <c r="E14" s="99"/>
      <c r="F14" s="85"/>
      <c r="G14" s="93"/>
      <c r="H14" s="93"/>
      <c r="I14" s="85"/>
      <c r="J14" s="94"/>
      <c r="K14" s="85"/>
      <c r="L14" s="85"/>
      <c r="M14" s="85"/>
    </row>
    <row r="15" spans="2:13" ht="25.15" customHeight="1" x14ac:dyDescent="0.35">
      <c r="B15" s="85"/>
      <c r="C15" s="100" t="s">
        <v>65</v>
      </c>
      <c r="D15" s="101" t="s">
        <v>66</v>
      </c>
      <c r="E15" s="101" t="s">
        <v>67</v>
      </c>
      <c r="F15" s="101" t="s">
        <v>68</v>
      </c>
      <c r="G15" s="101" t="s">
        <v>69</v>
      </c>
      <c r="H15" s="101" t="s">
        <v>70</v>
      </c>
      <c r="I15" s="101" t="s">
        <v>159</v>
      </c>
      <c r="J15" s="102" t="s">
        <v>163</v>
      </c>
      <c r="K15" s="85"/>
      <c r="L15" s="85"/>
      <c r="M15" s="85"/>
    </row>
    <row r="16" spans="2:13" x14ac:dyDescent="0.35">
      <c r="B16" s="85"/>
      <c r="C16" s="91"/>
      <c r="D16" s="92"/>
      <c r="E16" s="85"/>
      <c r="F16" s="85"/>
      <c r="G16" s="93"/>
      <c r="H16" s="93"/>
      <c r="I16" s="85"/>
      <c r="J16" s="103"/>
      <c r="K16" s="85"/>
      <c r="L16" s="85"/>
      <c r="M16" s="85"/>
    </row>
    <row r="17" spans="2:13" ht="25.15" customHeight="1" x14ac:dyDescent="0.35">
      <c r="B17" s="85"/>
      <c r="C17" s="91"/>
      <c r="D17" s="104" t="s">
        <v>71</v>
      </c>
      <c r="E17" s="105" t="s">
        <v>72</v>
      </c>
      <c r="F17" s="105" t="s">
        <v>73</v>
      </c>
      <c r="G17" s="93"/>
      <c r="H17" s="93"/>
      <c r="I17" s="85"/>
      <c r="J17" s="103"/>
      <c r="K17" s="85"/>
      <c r="L17" s="85"/>
      <c r="M17" s="85"/>
    </row>
    <row r="18" spans="2:13" ht="25.15" customHeight="1" x14ac:dyDescent="0.35">
      <c r="B18" s="85"/>
      <c r="C18" s="91"/>
      <c r="D18" s="104" t="s">
        <v>71</v>
      </c>
      <c r="E18" s="106" t="s">
        <v>74</v>
      </c>
      <c r="F18" s="106" t="s">
        <v>75</v>
      </c>
      <c r="G18" s="93"/>
      <c r="H18" s="93"/>
      <c r="I18" s="85"/>
      <c r="J18" s="107"/>
      <c r="K18" s="85"/>
      <c r="L18" s="85"/>
      <c r="M18" s="85"/>
    </row>
    <row r="19" spans="2:13" x14ac:dyDescent="0.35">
      <c r="B19" s="85"/>
      <c r="C19" s="91" t="s">
        <v>74</v>
      </c>
      <c r="D19" s="108" t="s">
        <v>76</v>
      </c>
      <c r="E19" s="109" t="s">
        <v>77</v>
      </c>
      <c r="F19" s="109" t="s">
        <v>78</v>
      </c>
      <c r="G19" s="110" t="s">
        <v>79</v>
      </c>
      <c r="H19" s="110">
        <v>18.2</v>
      </c>
      <c r="I19" s="12"/>
      <c r="J19" s="111">
        <f>I19*H19</f>
        <v>0</v>
      </c>
      <c r="K19" s="85"/>
      <c r="L19" s="85"/>
      <c r="M19" s="85"/>
    </row>
    <row r="20" spans="2:13" x14ac:dyDescent="0.35">
      <c r="B20" s="85"/>
      <c r="C20" s="91"/>
      <c r="D20" s="112" t="s">
        <v>80</v>
      </c>
      <c r="E20" s="109" t="s">
        <v>81</v>
      </c>
      <c r="F20" s="109"/>
      <c r="G20" s="110"/>
      <c r="H20" s="110" t="s">
        <v>81</v>
      </c>
      <c r="I20" s="110"/>
      <c r="J20" s="111"/>
      <c r="K20" s="85"/>
      <c r="L20" s="85"/>
      <c r="M20" s="85"/>
    </row>
    <row r="21" spans="2:13" x14ac:dyDescent="0.35">
      <c r="B21" s="85"/>
      <c r="C21" s="91"/>
      <c r="D21" s="112" t="s">
        <v>80</v>
      </c>
      <c r="E21" s="109" t="s">
        <v>81</v>
      </c>
      <c r="F21" s="109"/>
      <c r="G21" s="110"/>
      <c r="H21" s="110"/>
      <c r="I21" s="110"/>
      <c r="J21" s="111"/>
      <c r="K21" s="85"/>
      <c r="L21" s="85"/>
      <c r="M21" s="85"/>
    </row>
    <row r="22" spans="2:13" ht="23" x14ac:dyDescent="0.35">
      <c r="B22" s="85"/>
      <c r="C22" s="91" t="s">
        <v>82</v>
      </c>
      <c r="D22" s="108" t="s">
        <v>76</v>
      </c>
      <c r="E22" s="109" t="s">
        <v>83</v>
      </c>
      <c r="F22" s="109" t="s">
        <v>84</v>
      </c>
      <c r="G22" s="110" t="s">
        <v>79</v>
      </c>
      <c r="H22" s="110">
        <v>18.2</v>
      </c>
      <c r="I22" s="12"/>
      <c r="J22" s="111">
        <f>I22*H22</f>
        <v>0</v>
      </c>
      <c r="K22" s="85"/>
      <c r="L22" s="85"/>
      <c r="M22" s="85"/>
    </row>
    <row r="23" spans="2:13" x14ac:dyDescent="0.35">
      <c r="B23" s="85"/>
      <c r="C23" s="91"/>
      <c r="D23" s="112" t="s">
        <v>80</v>
      </c>
      <c r="E23" s="109"/>
      <c r="F23" s="109"/>
      <c r="G23" s="110"/>
      <c r="H23" s="110"/>
      <c r="I23" s="110"/>
      <c r="J23" s="111"/>
      <c r="K23" s="85"/>
      <c r="L23" s="85"/>
      <c r="M23" s="85"/>
    </row>
    <row r="24" spans="2:13" ht="34.5" x14ac:dyDescent="0.35">
      <c r="B24" s="85"/>
      <c r="C24" s="91" t="s">
        <v>85</v>
      </c>
      <c r="D24" s="108" t="s">
        <v>76</v>
      </c>
      <c r="E24" s="109" t="s">
        <v>86</v>
      </c>
      <c r="F24" s="109" t="s">
        <v>87</v>
      </c>
      <c r="G24" s="110" t="s">
        <v>79</v>
      </c>
      <c r="H24" s="110">
        <v>18.2</v>
      </c>
      <c r="I24" s="12"/>
      <c r="J24" s="111">
        <f>I24*H24</f>
        <v>0</v>
      </c>
      <c r="K24" s="85"/>
      <c r="L24" s="85"/>
      <c r="M24" s="85"/>
    </row>
    <row r="25" spans="2:13" x14ac:dyDescent="0.35">
      <c r="B25" s="85"/>
      <c r="C25" s="91"/>
      <c r="D25" s="112" t="s">
        <v>80</v>
      </c>
      <c r="E25" s="109" t="s">
        <v>81</v>
      </c>
      <c r="F25" s="109"/>
      <c r="G25" s="110"/>
      <c r="H25" s="110" t="s">
        <v>81</v>
      </c>
      <c r="I25" s="110"/>
      <c r="J25" s="111"/>
      <c r="K25" s="85"/>
      <c r="L25" s="85"/>
      <c r="M25" s="85"/>
    </row>
    <row r="26" spans="2:13" x14ac:dyDescent="0.35">
      <c r="B26" s="85"/>
      <c r="C26" s="91"/>
      <c r="D26" s="112" t="s">
        <v>80</v>
      </c>
      <c r="E26" s="109" t="s">
        <v>81</v>
      </c>
      <c r="F26" s="109"/>
      <c r="G26" s="110"/>
      <c r="H26" s="110"/>
      <c r="I26" s="110"/>
      <c r="J26" s="111"/>
      <c r="K26" s="85"/>
      <c r="L26" s="85"/>
      <c r="M26" s="85"/>
    </row>
    <row r="27" spans="2:13" ht="23" x14ac:dyDescent="0.35">
      <c r="B27" s="85"/>
      <c r="C27" s="91" t="s">
        <v>88</v>
      </c>
      <c r="D27" s="108" t="s">
        <v>76</v>
      </c>
      <c r="E27" s="109" t="s">
        <v>89</v>
      </c>
      <c r="F27" s="109" t="s">
        <v>90</v>
      </c>
      <c r="G27" s="110" t="s">
        <v>79</v>
      </c>
      <c r="H27" s="110">
        <v>18.2</v>
      </c>
      <c r="I27" s="12"/>
      <c r="J27" s="111">
        <f>I27*H27</f>
        <v>0</v>
      </c>
      <c r="K27" s="85"/>
      <c r="L27" s="85"/>
      <c r="M27" s="85"/>
    </row>
    <row r="28" spans="2:13" x14ac:dyDescent="0.35">
      <c r="B28" s="85"/>
      <c r="C28" s="91" t="s">
        <v>91</v>
      </c>
      <c r="D28" s="108" t="s">
        <v>76</v>
      </c>
      <c r="E28" s="109" t="s">
        <v>92</v>
      </c>
      <c r="F28" s="109" t="s">
        <v>93</v>
      </c>
      <c r="G28" s="110" t="s">
        <v>79</v>
      </c>
      <c r="H28" s="110">
        <v>18.2</v>
      </c>
      <c r="I28" s="12"/>
      <c r="J28" s="111">
        <f>I28*H28</f>
        <v>0</v>
      </c>
      <c r="K28" s="85"/>
      <c r="L28" s="85"/>
      <c r="M28" s="85"/>
    </row>
    <row r="29" spans="2:13" x14ac:dyDescent="0.35">
      <c r="B29" s="85"/>
      <c r="C29" s="91"/>
      <c r="D29" s="92"/>
      <c r="E29" s="109"/>
      <c r="F29" s="109" t="s">
        <v>94</v>
      </c>
      <c r="G29" s="110" t="s">
        <v>95</v>
      </c>
      <c r="H29" s="110">
        <v>7</v>
      </c>
      <c r="I29" s="12"/>
      <c r="J29" s="111">
        <f>I29*H29</f>
        <v>0</v>
      </c>
      <c r="K29" s="85"/>
      <c r="L29" s="85"/>
      <c r="M29" s="85"/>
    </row>
    <row r="30" spans="2:13" x14ac:dyDescent="0.35">
      <c r="B30" s="85"/>
      <c r="C30" s="91"/>
      <c r="D30" s="112" t="s">
        <v>80</v>
      </c>
      <c r="E30" s="109" t="s">
        <v>81</v>
      </c>
      <c r="F30" s="109"/>
      <c r="G30" s="110"/>
      <c r="H30" s="110" t="s">
        <v>81</v>
      </c>
      <c r="I30" s="110"/>
      <c r="J30" s="111"/>
      <c r="K30" s="85"/>
      <c r="L30" s="85"/>
      <c r="M30" s="85"/>
    </row>
    <row r="31" spans="2:13" x14ac:dyDescent="0.35">
      <c r="B31" s="85"/>
      <c r="C31" s="91"/>
      <c r="D31" s="112" t="s">
        <v>80</v>
      </c>
      <c r="E31" s="109" t="s">
        <v>81</v>
      </c>
      <c r="F31" s="109"/>
      <c r="G31" s="110"/>
      <c r="H31" s="110"/>
      <c r="I31" s="110"/>
      <c r="J31" s="111"/>
      <c r="K31" s="85"/>
      <c r="L31" s="85"/>
      <c r="M31" s="85"/>
    </row>
    <row r="32" spans="2:13" ht="25.15" customHeight="1" x14ac:dyDescent="0.35">
      <c r="B32" s="85"/>
      <c r="C32" s="91"/>
      <c r="D32" s="104" t="s">
        <v>71</v>
      </c>
      <c r="E32" s="106" t="s">
        <v>96</v>
      </c>
      <c r="F32" s="106" t="s">
        <v>97</v>
      </c>
      <c r="G32" s="110"/>
      <c r="H32" s="110"/>
      <c r="I32" s="110"/>
      <c r="J32" s="111"/>
      <c r="K32" s="85"/>
      <c r="L32" s="85"/>
      <c r="M32" s="85"/>
    </row>
    <row r="33" spans="2:13" x14ac:dyDescent="0.35">
      <c r="B33" s="85"/>
      <c r="C33" s="91" t="s">
        <v>98</v>
      </c>
      <c r="D33" s="108" t="s">
        <v>76</v>
      </c>
      <c r="E33" s="109" t="s">
        <v>99</v>
      </c>
      <c r="F33" s="109" t="s">
        <v>100</v>
      </c>
      <c r="G33" s="110" t="s">
        <v>95</v>
      </c>
      <c r="H33" s="110">
        <v>325</v>
      </c>
      <c r="I33" s="12"/>
      <c r="J33" s="111">
        <f>I33*H33</f>
        <v>0</v>
      </c>
      <c r="K33" s="85"/>
      <c r="L33" s="85"/>
      <c r="M33" s="85"/>
    </row>
    <row r="34" spans="2:13" ht="23" x14ac:dyDescent="0.35">
      <c r="B34" s="85"/>
      <c r="C34" s="91" t="s">
        <v>101</v>
      </c>
      <c r="D34" s="108" t="s">
        <v>76</v>
      </c>
      <c r="E34" s="109" t="s">
        <v>102</v>
      </c>
      <c r="F34" s="109" t="s">
        <v>103</v>
      </c>
      <c r="G34" s="110" t="s">
        <v>95</v>
      </c>
      <c r="H34" s="110">
        <v>325</v>
      </c>
      <c r="I34" s="12"/>
      <c r="J34" s="111">
        <f>I34*H34</f>
        <v>0</v>
      </c>
      <c r="K34" s="85"/>
      <c r="L34" s="85"/>
      <c r="M34" s="85"/>
    </row>
    <row r="35" spans="2:13" ht="23" x14ac:dyDescent="0.35">
      <c r="B35" s="85"/>
      <c r="C35" s="91" t="s">
        <v>104</v>
      </c>
      <c r="D35" s="108" t="s">
        <v>76</v>
      </c>
      <c r="E35" s="109" t="s">
        <v>105</v>
      </c>
      <c r="F35" s="109" t="s">
        <v>106</v>
      </c>
      <c r="G35" s="110" t="s">
        <v>95</v>
      </c>
      <c r="H35" s="110">
        <v>325</v>
      </c>
      <c r="I35" s="12"/>
      <c r="J35" s="111">
        <f>I35*H35</f>
        <v>0</v>
      </c>
      <c r="K35" s="85"/>
      <c r="L35" s="85"/>
      <c r="M35" s="85"/>
    </row>
    <row r="36" spans="2:13" ht="25.15" customHeight="1" x14ac:dyDescent="0.35">
      <c r="B36" s="85"/>
      <c r="C36" s="91"/>
      <c r="D36" s="104" t="s">
        <v>71</v>
      </c>
      <c r="E36" s="106" t="s">
        <v>104</v>
      </c>
      <c r="F36" s="106" t="s">
        <v>107</v>
      </c>
      <c r="G36" s="110"/>
      <c r="H36" s="110"/>
      <c r="I36" s="110"/>
      <c r="J36" s="111"/>
      <c r="K36" s="85"/>
      <c r="L36" s="85"/>
      <c r="M36" s="85"/>
    </row>
    <row r="37" spans="2:13" x14ac:dyDescent="0.35">
      <c r="B37" s="85"/>
      <c r="C37" s="91"/>
      <c r="D37" s="92"/>
      <c r="E37" s="109"/>
      <c r="F37" s="109"/>
      <c r="G37" s="110"/>
      <c r="H37" s="110"/>
      <c r="I37" s="110"/>
      <c r="J37" s="111"/>
      <c r="K37" s="85"/>
      <c r="L37" s="85"/>
      <c r="M37" s="85"/>
    </row>
    <row r="38" spans="2:13" x14ac:dyDescent="0.35">
      <c r="B38" s="85"/>
      <c r="C38" s="91" t="s">
        <v>108</v>
      </c>
      <c r="D38" s="108" t="s">
        <v>76</v>
      </c>
      <c r="E38" s="109" t="s">
        <v>109</v>
      </c>
      <c r="F38" s="109" t="s">
        <v>110</v>
      </c>
      <c r="G38" s="110" t="s">
        <v>111</v>
      </c>
      <c r="H38" s="110">
        <v>1</v>
      </c>
      <c r="I38" s="12"/>
      <c r="J38" s="111">
        <f>I38*H38</f>
        <v>0</v>
      </c>
      <c r="K38" s="85"/>
      <c r="L38" s="85"/>
      <c r="M38" s="85"/>
    </row>
    <row r="39" spans="2:13" x14ac:dyDescent="0.35">
      <c r="B39" s="85"/>
      <c r="C39" s="91"/>
      <c r="D39" s="108"/>
      <c r="E39" s="109"/>
      <c r="F39" s="109" t="s">
        <v>112</v>
      </c>
      <c r="G39" s="110" t="s">
        <v>95</v>
      </c>
      <c r="H39" s="110">
        <v>35.6</v>
      </c>
      <c r="I39" s="12"/>
      <c r="J39" s="111">
        <f>I39*H39</f>
        <v>0</v>
      </c>
      <c r="K39" s="85"/>
      <c r="L39" s="85"/>
      <c r="M39" s="85"/>
    </row>
    <row r="40" spans="2:13" x14ac:dyDescent="0.35">
      <c r="B40" s="85"/>
      <c r="C40" s="91"/>
      <c r="D40" s="108"/>
      <c r="E40" s="109"/>
      <c r="F40" s="109" t="s">
        <v>113</v>
      </c>
      <c r="G40" s="110" t="s">
        <v>95</v>
      </c>
      <c r="H40" s="110">
        <v>65.3</v>
      </c>
      <c r="I40" s="12"/>
      <c r="J40" s="111">
        <f>I40*H40</f>
        <v>0</v>
      </c>
      <c r="K40" s="85"/>
      <c r="L40" s="85"/>
      <c r="M40" s="85"/>
    </row>
    <row r="41" spans="2:13" x14ac:dyDescent="0.35">
      <c r="B41" s="85"/>
      <c r="C41" s="91" t="s">
        <v>114</v>
      </c>
      <c r="D41" s="108" t="s">
        <v>76</v>
      </c>
      <c r="E41" s="109" t="s">
        <v>115</v>
      </c>
      <c r="F41" s="109" t="s">
        <v>116</v>
      </c>
      <c r="G41" s="110" t="s">
        <v>95</v>
      </c>
      <c r="H41" s="110">
        <v>325</v>
      </c>
      <c r="I41" s="12"/>
      <c r="J41" s="111">
        <f>I41*H41</f>
        <v>0</v>
      </c>
      <c r="K41" s="85"/>
      <c r="L41" s="85"/>
      <c r="M41" s="85"/>
    </row>
    <row r="42" spans="2:13" x14ac:dyDescent="0.35">
      <c r="B42" s="85"/>
      <c r="C42" s="91"/>
      <c r="D42" s="112" t="s">
        <v>80</v>
      </c>
      <c r="E42" s="109" t="s">
        <v>81</v>
      </c>
      <c r="F42" s="109"/>
      <c r="G42" s="110"/>
      <c r="H42" s="110"/>
      <c r="I42" s="110"/>
      <c r="J42" s="111"/>
      <c r="K42" s="85"/>
      <c r="L42" s="85"/>
      <c r="M42" s="85"/>
    </row>
    <row r="43" spans="2:13" ht="23" x14ac:dyDescent="0.35">
      <c r="B43" s="85"/>
      <c r="C43" s="91" t="s">
        <v>117</v>
      </c>
      <c r="D43" s="108" t="s">
        <v>76</v>
      </c>
      <c r="E43" s="109" t="s">
        <v>118</v>
      </c>
      <c r="F43" s="109" t="s">
        <v>119</v>
      </c>
      <c r="G43" s="110" t="s">
        <v>95</v>
      </c>
      <c r="H43" s="110">
        <v>109.2</v>
      </c>
      <c r="I43" s="12"/>
      <c r="J43" s="111">
        <f>I43*H43</f>
        <v>0</v>
      </c>
      <c r="K43" s="85"/>
      <c r="L43" s="85"/>
      <c r="M43" s="85"/>
    </row>
    <row r="44" spans="2:13" x14ac:dyDescent="0.35">
      <c r="B44" s="85"/>
      <c r="C44" s="91"/>
      <c r="D44" s="112" t="s">
        <v>80</v>
      </c>
      <c r="E44" s="109" t="s">
        <v>81</v>
      </c>
      <c r="F44" s="109"/>
      <c r="G44" s="110"/>
      <c r="H44" s="110"/>
      <c r="I44" s="110"/>
      <c r="J44" s="111"/>
      <c r="K44" s="85"/>
      <c r="L44" s="85"/>
      <c r="M44" s="85"/>
    </row>
    <row r="45" spans="2:13" ht="23" x14ac:dyDescent="0.35">
      <c r="B45" s="85"/>
      <c r="C45" s="91" t="s">
        <v>120</v>
      </c>
      <c r="D45" s="92" t="s">
        <v>76</v>
      </c>
      <c r="E45" s="109" t="s">
        <v>121</v>
      </c>
      <c r="F45" s="109" t="s">
        <v>122</v>
      </c>
      <c r="G45" s="110" t="s">
        <v>95</v>
      </c>
      <c r="H45" s="110">
        <v>109.2</v>
      </c>
      <c r="I45" s="12"/>
      <c r="J45" s="111">
        <f>I45*H45</f>
        <v>0</v>
      </c>
      <c r="K45" s="85"/>
      <c r="L45" s="85"/>
      <c r="M45" s="85"/>
    </row>
    <row r="46" spans="2:13" ht="23" x14ac:dyDescent="0.35">
      <c r="B46" s="85"/>
      <c r="C46" s="91" t="s">
        <v>123</v>
      </c>
      <c r="D46" s="92" t="s">
        <v>76</v>
      </c>
      <c r="E46" s="109" t="s">
        <v>124</v>
      </c>
      <c r="F46" s="109" t="s">
        <v>125</v>
      </c>
      <c r="G46" s="110" t="s">
        <v>126</v>
      </c>
      <c r="H46" s="110">
        <v>1.8</v>
      </c>
      <c r="I46" s="12"/>
      <c r="J46" s="111">
        <f>I46*H46</f>
        <v>0</v>
      </c>
      <c r="K46" s="85"/>
      <c r="L46" s="85"/>
      <c r="M46" s="85"/>
    </row>
    <row r="47" spans="2:13" ht="23" x14ac:dyDescent="0.35">
      <c r="B47" s="85"/>
      <c r="C47" s="91" t="s">
        <v>127</v>
      </c>
      <c r="D47" s="92" t="s">
        <v>76</v>
      </c>
      <c r="E47" s="109" t="s">
        <v>128</v>
      </c>
      <c r="F47" s="109" t="s">
        <v>129</v>
      </c>
      <c r="G47" s="110" t="s">
        <v>126</v>
      </c>
      <c r="H47" s="110">
        <v>36</v>
      </c>
      <c r="I47" s="12"/>
      <c r="J47" s="111">
        <f>I47*H47</f>
        <v>0</v>
      </c>
      <c r="K47" s="85"/>
      <c r="L47" s="85"/>
      <c r="M47" s="85"/>
    </row>
    <row r="48" spans="2:13" x14ac:dyDescent="0.35">
      <c r="B48" s="85"/>
      <c r="C48" s="91"/>
      <c r="D48" s="112" t="s">
        <v>80</v>
      </c>
      <c r="E48" s="109"/>
      <c r="F48" s="109"/>
      <c r="G48" s="110"/>
      <c r="H48" s="110"/>
      <c r="I48" s="110"/>
      <c r="J48" s="111"/>
      <c r="K48" s="85"/>
      <c r="L48" s="85"/>
      <c r="M48" s="85"/>
    </row>
    <row r="49" spans="2:13" ht="23" x14ac:dyDescent="0.35">
      <c r="B49" s="85"/>
      <c r="C49" s="91" t="s">
        <v>130</v>
      </c>
      <c r="D49" s="92" t="s">
        <v>76</v>
      </c>
      <c r="E49" s="109" t="s">
        <v>131</v>
      </c>
      <c r="F49" s="109" t="s">
        <v>132</v>
      </c>
      <c r="G49" s="110" t="s">
        <v>126</v>
      </c>
      <c r="H49" s="110">
        <v>1.8</v>
      </c>
      <c r="I49" s="12"/>
      <c r="J49" s="111">
        <f>I49*H49</f>
        <v>0</v>
      </c>
      <c r="K49" s="85"/>
      <c r="L49" s="85"/>
      <c r="M49" s="85"/>
    </row>
    <row r="50" spans="2:13" x14ac:dyDescent="0.35">
      <c r="B50" s="85"/>
      <c r="C50" s="91" t="s">
        <v>133</v>
      </c>
      <c r="D50" s="92" t="s">
        <v>76</v>
      </c>
      <c r="E50" s="109" t="s">
        <v>134</v>
      </c>
      <c r="F50" s="109" t="s">
        <v>135</v>
      </c>
      <c r="G50" s="110" t="s">
        <v>126</v>
      </c>
      <c r="H50" s="110">
        <v>1.8</v>
      </c>
      <c r="I50" s="12"/>
      <c r="J50" s="111">
        <f t="shared" ref="J50:J66" si="0">I50*H50</f>
        <v>0</v>
      </c>
      <c r="K50" s="85"/>
      <c r="L50" s="85"/>
      <c r="M50" s="85"/>
    </row>
    <row r="51" spans="2:13" x14ac:dyDescent="0.35">
      <c r="B51" s="85"/>
      <c r="C51" s="91"/>
      <c r="D51" s="92"/>
      <c r="E51" s="109"/>
      <c r="F51" s="109" t="s">
        <v>136</v>
      </c>
      <c r="G51" s="110" t="s">
        <v>95</v>
      </c>
      <c r="H51" s="110">
        <v>86.8</v>
      </c>
      <c r="I51" s="12"/>
      <c r="J51" s="111">
        <f>I51*H51</f>
        <v>0</v>
      </c>
      <c r="K51" s="85"/>
      <c r="L51" s="85"/>
      <c r="M51" s="85"/>
    </row>
    <row r="52" spans="2:13" x14ac:dyDescent="0.35">
      <c r="B52" s="85"/>
      <c r="C52" s="91"/>
      <c r="D52" s="92"/>
      <c r="E52" s="109"/>
      <c r="F52" s="109" t="s">
        <v>137</v>
      </c>
      <c r="G52" s="110" t="s">
        <v>138</v>
      </c>
      <c r="H52" s="110">
        <v>4</v>
      </c>
      <c r="I52" s="12"/>
      <c r="J52" s="111">
        <f>I52*H52</f>
        <v>0</v>
      </c>
      <c r="K52" s="85"/>
      <c r="L52" s="85"/>
      <c r="M52" s="85"/>
    </row>
    <row r="53" spans="2:13" x14ac:dyDescent="0.35">
      <c r="B53" s="85"/>
      <c r="C53" s="91"/>
      <c r="D53" s="92"/>
      <c r="E53" s="109"/>
      <c r="F53" s="109" t="s">
        <v>139</v>
      </c>
      <c r="G53" s="110" t="s">
        <v>138</v>
      </c>
      <c r="H53" s="110">
        <v>4</v>
      </c>
      <c r="I53" s="12"/>
      <c r="J53" s="111">
        <f>I53*H53</f>
        <v>0</v>
      </c>
      <c r="K53" s="85"/>
      <c r="L53" s="85"/>
      <c r="M53" s="85"/>
    </row>
    <row r="54" spans="2:13" x14ac:dyDescent="0.35">
      <c r="B54" s="85"/>
      <c r="C54" s="91"/>
      <c r="D54" s="92"/>
      <c r="E54" s="109"/>
      <c r="F54" s="109" t="s">
        <v>140</v>
      </c>
      <c r="G54" s="110" t="s">
        <v>138</v>
      </c>
      <c r="H54" s="110">
        <v>4</v>
      </c>
      <c r="I54" s="12"/>
      <c r="J54" s="111">
        <f>I54*H54</f>
        <v>0</v>
      </c>
      <c r="K54" s="85"/>
      <c r="L54" s="85"/>
      <c r="M54" s="85"/>
    </row>
    <row r="55" spans="2:13" x14ac:dyDescent="0.35">
      <c r="B55" s="85"/>
      <c r="C55" s="91"/>
      <c r="D55" s="92"/>
      <c r="E55" s="109"/>
      <c r="F55" s="109" t="s">
        <v>141</v>
      </c>
      <c r="G55" s="110" t="s">
        <v>138</v>
      </c>
      <c r="H55" s="110">
        <v>4</v>
      </c>
      <c r="I55" s="12"/>
      <c r="J55" s="111">
        <f>I55*H55</f>
        <v>0</v>
      </c>
      <c r="K55" s="85"/>
      <c r="L55" s="85"/>
      <c r="M55" s="85"/>
    </row>
    <row r="56" spans="2:13" x14ac:dyDescent="0.35">
      <c r="B56" s="85"/>
      <c r="C56" s="91"/>
      <c r="D56" s="92"/>
      <c r="E56" s="109"/>
      <c r="F56" s="109" t="s">
        <v>142</v>
      </c>
      <c r="G56" s="110" t="s">
        <v>143</v>
      </c>
      <c r="H56" s="110">
        <v>1</v>
      </c>
      <c r="I56" s="12"/>
      <c r="J56" s="111">
        <f t="shared" si="0"/>
        <v>0</v>
      </c>
      <c r="K56" s="85"/>
      <c r="L56" s="85"/>
      <c r="M56" s="85"/>
    </row>
    <row r="57" spans="2:13" x14ac:dyDescent="0.35">
      <c r="B57" s="85"/>
      <c r="C57" s="91"/>
      <c r="D57" s="92"/>
      <c r="E57" s="109"/>
      <c r="F57" s="109" t="s">
        <v>144</v>
      </c>
      <c r="G57" s="110" t="s">
        <v>111</v>
      </c>
      <c r="H57" s="110">
        <v>1</v>
      </c>
      <c r="I57" s="12"/>
      <c r="J57" s="111">
        <f t="shared" si="0"/>
        <v>0</v>
      </c>
      <c r="K57" s="85"/>
      <c r="L57" s="85"/>
      <c r="M57" s="85"/>
    </row>
    <row r="58" spans="2:13" x14ac:dyDescent="0.35">
      <c r="B58" s="85"/>
      <c r="C58" s="91"/>
      <c r="D58" s="92"/>
      <c r="E58" s="109"/>
      <c r="F58" s="109" t="s">
        <v>145</v>
      </c>
      <c r="G58" s="110" t="s">
        <v>95</v>
      </c>
      <c r="H58" s="110">
        <v>86.8</v>
      </c>
      <c r="I58" s="12"/>
      <c r="J58" s="111">
        <f t="shared" si="0"/>
        <v>0</v>
      </c>
      <c r="K58" s="85"/>
      <c r="L58" s="85"/>
      <c r="M58" s="85"/>
    </row>
    <row r="59" spans="2:13" x14ac:dyDescent="0.35">
      <c r="B59" s="85"/>
      <c r="C59" s="91"/>
      <c r="D59" s="92"/>
      <c r="E59" s="109"/>
      <c r="F59" s="109" t="s">
        <v>146</v>
      </c>
      <c r="G59" s="110" t="s">
        <v>95</v>
      </c>
      <c r="H59" s="110">
        <v>86.8</v>
      </c>
      <c r="I59" s="12"/>
      <c r="J59" s="111">
        <f t="shared" si="0"/>
        <v>0</v>
      </c>
      <c r="K59" s="85"/>
      <c r="L59" s="85"/>
      <c r="M59" s="85"/>
    </row>
    <row r="60" spans="2:13" x14ac:dyDescent="0.35">
      <c r="B60" s="85"/>
      <c r="C60" s="91"/>
      <c r="D60" s="92"/>
      <c r="E60" s="85"/>
      <c r="F60" s="109" t="s">
        <v>147</v>
      </c>
      <c r="G60" s="110" t="s">
        <v>95</v>
      </c>
      <c r="H60" s="110">
        <v>86.8</v>
      </c>
      <c r="I60" s="12"/>
      <c r="J60" s="111">
        <f t="shared" si="0"/>
        <v>0</v>
      </c>
      <c r="K60" s="85"/>
      <c r="L60" s="85"/>
      <c r="M60" s="85"/>
    </row>
    <row r="61" spans="2:13" x14ac:dyDescent="0.35">
      <c r="B61" s="85"/>
      <c r="C61" s="91"/>
      <c r="D61" s="92"/>
      <c r="E61" s="85"/>
      <c r="F61" s="109" t="s">
        <v>148</v>
      </c>
      <c r="G61" s="110" t="s">
        <v>149</v>
      </c>
      <c r="H61" s="110">
        <v>44</v>
      </c>
      <c r="I61" s="12"/>
      <c r="J61" s="111">
        <f t="shared" si="0"/>
        <v>0</v>
      </c>
      <c r="K61" s="85"/>
      <c r="L61" s="85"/>
      <c r="M61" s="85"/>
    </row>
    <row r="62" spans="2:13" x14ac:dyDescent="0.35">
      <c r="B62" s="85"/>
      <c r="C62" s="91"/>
      <c r="D62" s="92"/>
      <c r="E62" s="85"/>
      <c r="F62" s="109" t="s">
        <v>150</v>
      </c>
      <c r="G62" s="110" t="s">
        <v>138</v>
      </c>
      <c r="H62" s="110">
        <v>2</v>
      </c>
      <c r="I62" s="12"/>
      <c r="J62" s="111">
        <f t="shared" si="0"/>
        <v>0</v>
      </c>
      <c r="K62" s="85"/>
      <c r="L62" s="85"/>
      <c r="M62" s="85"/>
    </row>
    <row r="63" spans="2:13" x14ac:dyDescent="0.35">
      <c r="B63" s="85"/>
      <c r="C63" s="91"/>
      <c r="D63" s="92"/>
      <c r="E63" s="85"/>
      <c r="F63" s="109" t="s">
        <v>151</v>
      </c>
      <c r="G63" s="110" t="s">
        <v>111</v>
      </c>
      <c r="H63" s="110">
        <v>1</v>
      </c>
      <c r="I63" s="12"/>
      <c r="J63" s="111">
        <f t="shared" si="0"/>
        <v>0</v>
      </c>
      <c r="K63" s="85"/>
      <c r="L63" s="85"/>
      <c r="M63" s="85"/>
    </row>
    <row r="64" spans="2:13" x14ac:dyDescent="0.35">
      <c r="B64" s="85"/>
      <c r="C64" s="91"/>
      <c r="D64" s="92"/>
      <c r="E64" s="85"/>
      <c r="F64" s="109" t="s">
        <v>152</v>
      </c>
      <c r="G64" s="110" t="s">
        <v>111</v>
      </c>
      <c r="H64" s="110">
        <v>1</v>
      </c>
      <c r="I64" s="12"/>
      <c r="J64" s="111">
        <f t="shared" si="0"/>
        <v>0</v>
      </c>
      <c r="K64" s="85"/>
      <c r="L64" s="85"/>
      <c r="M64" s="85"/>
    </row>
    <row r="65" spans="2:13" x14ac:dyDescent="0.35">
      <c r="B65" s="85"/>
      <c r="C65" s="91"/>
      <c r="D65" s="92"/>
      <c r="E65" s="85"/>
      <c r="F65" s="109" t="s">
        <v>153</v>
      </c>
      <c r="G65" s="110" t="s">
        <v>95</v>
      </c>
      <c r="H65" s="110">
        <v>22</v>
      </c>
      <c r="I65" s="12"/>
      <c r="J65" s="111">
        <f t="shared" si="0"/>
        <v>0</v>
      </c>
      <c r="K65" s="85"/>
      <c r="L65" s="85"/>
      <c r="M65" s="85"/>
    </row>
    <row r="66" spans="2:13" ht="15" thickBot="1" x14ac:dyDescent="0.4">
      <c r="B66" s="85"/>
      <c r="C66" s="113"/>
      <c r="D66" s="114"/>
      <c r="E66" s="115"/>
      <c r="F66" s="116" t="s">
        <v>154</v>
      </c>
      <c r="G66" s="117" t="s">
        <v>138</v>
      </c>
      <c r="H66" s="117">
        <v>5</v>
      </c>
      <c r="I66" s="13"/>
      <c r="J66" s="111">
        <f t="shared" si="0"/>
        <v>0</v>
      </c>
      <c r="K66" s="85"/>
      <c r="L66" s="85"/>
      <c r="M66" s="85"/>
    </row>
    <row r="67" spans="2:13" x14ac:dyDescent="0.35">
      <c r="B67" s="85"/>
      <c r="C67" s="92"/>
      <c r="D67" s="92"/>
      <c r="E67" s="85"/>
      <c r="F67" s="85"/>
      <c r="G67" s="118"/>
      <c r="H67" s="118"/>
      <c r="I67" s="118"/>
      <c r="J67" s="118"/>
      <c r="K67" s="85"/>
      <c r="L67" s="85"/>
      <c r="M67" s="85"/>
    </row>
    <row r="68" spans="2:13" ht="15" thickBot="1" x14ac:dyDescent="0.4">
      <c r="B68" s="85"/>
      <c r="C68" s="92"/>
      <c r="D68" s="92"/>
      <c r="E68" s="85"/>
      <c r="F68" s="85"/>
      <c r="G68" s="119"/>
      <c r="H68" s="119"/>
      <c r="I68" s="119"/>
      <c r="J68" s="119"/>
      <c r="K68" s="85"/>
      <c r="L68" s="85"/>
      <c r="M68" s="85"/>
    </row>
    <row r="69" spans="2:13" ht="15" thickBot="1" x14ac:dyDescent="0.4">
      <c r="B69" s="85"/>
      <c r="C69" s="92"/>
      <c r="D69" s="92"/>
      <c r="E69" s="85"/>
      <c r="F69" s="120" t="s">
        <v>155</v>
      </c>
      <c r="G69" s="121"/>
      <c r="H69" s="121"/>
      <c r="I69" s="121"/>
      <c r="J69" s="122">
        <f>SUM(J49:J66,J45:J47,J43,J38:J41,J33:J35,J27:J29,J24,J22,J19)</f>
        <v>0</v>
      </c>
      <c r="K69" s="85"/>
      <c r="L69" s="85"/>
      <c r="M69" s="85"/>
    </row>
    <row r="70" spans="2:13" x14ac:dyDescent="0.35">
      <c r="B70" s="85"/>
      <c r="C70" s="92"/>
      <c r="D70" s="92"/>
      <c r="E70" s="85"/>
      <c r="F70" s="85"/>
      <c r="G70" s="118"/>
      <c r="H70" s="118"/>
      <c r="I70" s="118"/>
      <c r="J70" s="118"/>
      <c r="K70" s="85"/>
      <c r="L70" s="85"/>
      <c r="M70" s="85"/>
    </row>
    <row r="71" spans="2:13" x14ac:dyDescent="0.35">
      <c r="B71" s="85"/>
      <c r="C71" s="92"/>
      <c r="D71" s="92"/>
      <c r="E71" s="85"/>
      <c r="F71" s="85"/>
      <c r="G71" s="93"/>
      <c r="H71" s="93"/>
      <c r="I71" s="85"/>
      <c r="J71" s="85"/>
      <c r="K71" s="85"/>
      <c r="L71" s="85"/>
      <c r="M71" s="85"/>
    </row>
    <row r="72" spans="2:13" x14ac:dyDescent="0.35">
      <c r="B72" s="85"/>
      <c r="C72" s="92"/>
      <c r="D72" s="92"/>
      <c r="E72" s="85"/>
      <c r="F72" s="85"/>
      <c r="G72" s="93"/>
      <c r="H72" s="93"/>
      <c r="I72" s="85"/>
      <c r="J72" s="85"/>
      <c r="K72" s="85"/>
      <c r="L72" s="85"/>
      <c r="M72" s="85"/>
    </row>
    <row r="73" spans="2:13" x14ac:dyDescent="0.35">
      <c r="B73" s="85"/>
      <c r="C73" s="92"/>
      <c r="D73" s="92"/>
      <c r="E73" s="85"/>
      <c r="F73" s="85"/>
      <c r="G73" s="93"/>
      <c r="H73" s="93"/>
      <c r="I73" s="85"/>
      <c r="J73" s="85"/>
      <c r="K73" s="85"/>
      <c r="L73" s="85"/>
      <c r="M73" s="85"/>
    </row>
    <row r="74" spans="2:13" x14ac:dyDescent="0.35">
      <c r="B74" s="85"/>
      <c r="C74" s="92"/>
      <c r="D74" s="92"/>
      <c r="E74" s="85"/>
      <c r="F74" s="85"/>
      <c r="G74" s="93"/>
      <c r="H74" s="93"/>
      <c r="I74" s="85"/>
      <c r="J74" s="85"/>
      <c r="K74" s="85"/>
      <c r="L74" s="85"/>
      <c r="M74" s="85"/>
    </row>
    <row r="75" spans="2:13" x14ac:dyDescent="0.35">
      <c r="B75" s="85"/>
      <c r="C75" s="92"/>
      <c r="D75" s="92"/>
      <c r="E75" s="85"/>
      <c r="F75" s="85"/>
      <c r="G75" s="93"/>
      <c r="H75" s="93"/>
      <c r="I75" s="85"/>
      <c r="J75" s="85"/>
      <c r="K75" s="85"/>
      <c r="L75" s="85"/>
      <c r="M75" s="85"/>
    </row>
    <row r="76" spans="2:13" x14ac:dyDescent="0.35">
      <c r="B76" s="85"/>
      <c r="C76" s="92"/>
      <c r="D76" s="92"/>
      <c r="E76" s="85"/>
      <c r="F76" s="85"/>
      <c r="G76" s="93"/>
      <c r="H76" s="93"/>
      <c r="I76" s="85"/>
      <c r="J76" s="85"/>
      <c r="K76" s="85"/>
      <c r="L76" s="85"/>
      <c r="M76" s="85"/>
    </row>
  </sheetData>
  <sheetProtection algorithmName="SHA-512" hashValue="1TfKOxQv0D17bq5eBrIwzpa5YF7u3XliRflPOIprKJB19gH44f33q6V7FmsRqTzCVT1JS/KztMUumd0etuSAqQ==" saltValue="v8yL3a+SMW1TVhIjaTBHiQ==" spinCount="100000" sheet="1" objects="1" scenarios="1" selectLockedCells="1"/>
  <mergeCells count="1">
    <mergeCell ref="F69:I69"/>
  </mergeCells>
  <pageMargins left="0.7" right="0.7" top="0.75" bottom="0.75" header="0.3" footer="0.3"/>
  <pageSetup paperSize="9" scale="74" orientation="portrait" r:id="rId1"/>
  <rowBreaks count="1" manualBreakCount="1">
    <brk id="44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28</v>
      </c>
    </row>
    <row r="3" spans="1:1" x14ac:dyDescent="0.35">
      <c r="A3" s="2"/>
    </row>
    <row r="4" spans="1:1" x14ac:dyDescent="0.35">
      <c r="A4" s="7" t="s">
        <v>27</v>
      </c>
    </row>
    <row r="5" spans="1:1" x14ac:dyDescent="0.35">
      <c r="A5" s="2"/>
    </row>
    <row r="6" spans="1:1" x14ac:dyDescent="0.35">
      <c r="A6" s="5" t="s">
        <v>19</v>
      </c>
    </row>
    <row r="7" spans="1:1" x14ac:dyDescent="0.35">
      <c r="A7" s="6"/>
    </row>
    <row r="8" spans="1:1" ht="60.75" customHeight="1" x14ac:dyDescent="0.35">
      <c r="A8" s="8" t="s">
        <v>29</v>
      </c>
    </row>
    <row r="9" spans="1:1" x14ac:dyDescent="0.35">
      <c r="A9" s="8"/>
    </row>
    <row r="10" spans="1:1" x14ac:dyDescent="0.35">
      <c r="A10" s="8" t="s">
        <v>30</v>
      </c>
    </row>
    <row r="11" spans="1:1" x14ac:dyDescent="0.35">
      <c r="A11" s="8" t="s">
        <v>31</v>
      </c>
    </row>
    <row r="12" spans="1:1" x14ac:dyDescent="0.35">
      <c r="A12" s="8" t="s">
        <v>32</v>
      </c>
    </row>
    <row r="13" spans="1:1" x14ac:dyDescent="0.35">
      <c r="A13" s="8" t="s">
        <v>33</v>
      </c>
    </row>
    <row r="14" spans="1:1" x14ac:dyDescent="0.35">
      <c r="A14" s="8" t="s">
        <v>34</v>
      </c>
    </row>
    <row r="15" spans="1:1" x14ac:dyDescent="0.35">
      <c r="A15" s="8" t="s">
        <v>35</v>
      </c>
    </row>
    <row r="16" spans="1:1" x14ac:dyDescent="0.35">
      <c r="A16" s="8" t="s">
        <v>36</v>
      </c>
    </row>
    <row r="17" spans="1:1" ht="29" x14ac:dyDescent="0.35">
      <c r="A17" s="8" t="s">
        <v>37</v>
      </c>
    </row>
    <row r="18" spans="1:1" x14ac:dyDescent="0.35">
      <c r="A18" s="8" t="s">
        <v>38</v>
      </c>
    </row>
    <row r="19" spans="1:1" x14ac:dyDescent="0.35">
      <c r="A19" s="8" t="s">
        <v>39</v>
      </c>
    </row>
    <row r="20" spans="1:1" x14ac:dyDescent="0.35">
      <c r="A20" s="8" t="s">
        <v>40</v>
      </c>
    </row>
    <row r="21" spans="1:1" ht="29" x14ac:dyDescent="0.35">
      <c r="A21" s="8" t="s">
        <v>41</v>
      </c>
    </row>
    <row r="22" spans="1:1" x14ac:dyDescent="0.35">
      <c r="A22" s="8" t="s">
        <v>42</v>
      </c>
    </row>
    <row r="23" spans="1:1" x14ac:dyDescent="0.35">
      <c r="A23" s="9"/>
    </row>
    <row r="24" spans="1:1" ht="58" x14ac:dyDescent="0.35">
      <c r="A24" s="8" t="s">
        <v>43</v>
      </c>
    </row>
    <row r="25" spans="1:1" ht="13.5" customHeight="1" x14ac:dyDescent="0.35">
      <c r="A25" s="8"/>
    </row>
    <row r="26" spans="1:1" ht="29" x14ac:dyDescent="0.35">
      <c r="A26" s="8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18</v>
      </c>
    </row>
    <row r="3" spans="1:1" x14ac:dyDescent="0.35">
      <c r="A3" s="2"/>
    </row>
    <row r="4" spans="1:1" x14ac:dyDescent="0.35">
      <c r="A4" s="8" t="s">
        <v>27</v>
      </c>
    </row>
    <row r="5" spans="1:1" x14ac:dyDescent="0.35">
      <c r="A5" s="9"/>
    </row>
    <row r="6" spans="1:1" x14ac:dyDescent="0.35">
      <c r="A6" s="11" t="s">
        <v>19</v>
      </c>
    </row>
    <row r="7" spans="1:1" x14ac:dyDescent="0.35">
      <c r="A7" s="8"/>
    </row>
    <row r="8" spans="1:1" ht="60.75" customHeight="1" x14ac:dyDescent="0.35">
      <c r="A8" s="8" t="s">
        <v>22</v>
      </c>
    </row>
    <row r="9" spans="1:1" x14ac:dyDescent="0.35">
      <c r="A9" s="8" t="s">
        <v>20</v>
      </c>
    </row>
    <row r="10" spans="1:1" x14ac:dyDescent="0.35">
      <c r="A10" s="10"/>
    </row>
    <row r="11" spans="1:1" ht="29" x14ac:dyDescent="0.35">
      <c r="A11" s="8" t="s">
        <v>24</v>
      </c>
    </row>
    <row r="12" spans="1:1" x14ac:dyDescent="0.35">
      <c r="A12" s="8"/>
    </row>
    <row r="13" spans="1:1" ht="29" x14ac:dyDescent="0.35">
      <c r="A13" s="8" t="s">
        <v>25</v>
      </c>
    </row>
    <row r="14" spans="1:1" x14ac:dyDescent="0.35">
      <c r="A14" s="8"/>
    </row>
    <row r="15" spans="1:1" ht="29" x14ac:dyDescent="0.35">
      <c r="A15" s="8" t="s">
        <v>26</v>
      </c>
    </row>
    <row r="16" spans="1:1" x14ac:dyDescent="0.35">
      <c r="A16" s="8"/>
    </row>
    <row r="17" spans="1:1" ht="58" x14ac:dyDescent="0.35">
      <c r="A17" s="8" t="s">
        <v>23</v>
      </c>
    </row>
    <row r="18" spans="1:1" x14ac:dyDescent="0.35">
      <c r="A18" s="8"/>
    </row>
    <row r="19" spans="1:1" ht="72.5" x14ac:dyDescent="0.35">
      <c r="A19" s="8" t="s">
        <v>21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640ffec3-caf4-45bc-95d7-dbe3ef66187d"/>
    <ds:schemaRef ds:uri="http://purl.org/dc/dcmitype/"/>
    <ds:schemaRef ds:uri="0ff3503b-388a-4301-ac1b-5a8f11288d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Návrh na plnenie kritérií</vt:lpstr>
      <vt:lpstr>Výkaz Výmer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  <vt:lpstr>'Výkaz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2023-10-06T07:32:25Z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