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 VO_DNS Lesnícke činnosti v ŤČ  2023-2026\Čiastkové zákazky\OZ Vihorlat\Výzva č.7 LS Remetské Hámre juh 2\"/>
    </mc:Choice>
  </mc:AlternateContent>
  <bookViews>
    <workbookView xWindow="-120" yWindow="-120" windowWidth="20730" windowHeight="11160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ponuka'!$A$1:$O$34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9" i="1" l="1"/>
  <c r="O13" i="1"/>
  <c r="O14" i="1"/>
  <c r="O15" i="1"/>
  <c r="O16" i="1"/>
  <c r="O17" i="1"/>
  <c r="O12" i="1"/>
  <c r="G13" i="1" l="1"/>
  <c r="G14" i="1"/>
  <c r="G15" i="1"/>
  <c r="G16" i="1"/>
  <c r="G17" i="1"/>
  <c r="G12" i="1" l="1"/>
  <c r="G18" i="1" l="1"/>
  <c r="L19" i="1"/>
  <c r="P16" i="1" l="1"/>
  <c r="O21" i="1" l="1"/>
  <c r="O20" i="1" s="1"/>
</calcChain>
</file>

<file path=xl/sharedStrings.xml><?xml version="1.0" encoding="utf-8"?>
<sst xmlns="http://schemas.openxmlformats.org/spreadsheetml/2006/main" count="111" uniqueCount="82">
  <si>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</si>
  <si>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</si>
  <si>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</si>
  <si>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</si>
  <si>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</si>
  <si>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</si>
  <si>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</si>
  <si>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</si>
  <si>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</si>
  <si>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</si>
  <si>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</si>
  <si>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</si>
  <si>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</si>
  <si>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</si>
  <si>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</si>
  <si>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</si>
  <si>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</si>
  <si>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</si>
  <si>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</si>
  <si>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</si>
  <si>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</si>
  <si>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</si>
  <si>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</si>
  <si>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</si>
  <si>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</si>
  <si>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</si>
  <si>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</si>
  <si>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</si>
  <si>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</si>
  <si>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</si>
  <si>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</si>
  <si>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</si>
  <si>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</si>
  <si>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</si>
  <si>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</si>
  <si>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</si>
  <si>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</si>
  <si>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</si>
  <si>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</si>
  <si>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</si>
  <si>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</si>
  <si>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</si>
  <si>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</si>
  <si>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</si>
  <si>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</si>
  <si>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</si>
  <si>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</si>
  <si>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</si>
  <si>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</si>
  <si>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</si>
  <si>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</si>
  <si>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</si>
  <si>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</si>
  <si>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</si>
  <si>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</si>
  <si>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</si>
  <si>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</si>
  <si>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</si>
  <si>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</si>
  <si>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</si>
  <si>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</si>
  <si>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</si>
  <si>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</si>
  <si>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</si>
  <si>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</si>
  <si>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</si>
  <si>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</si>
  <si>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r>
      <rPr>
        <b/>
        <sz val="11"/>
        <color theme="1"/>
        <rFont val="Calibri"/>
        <family val="2"/>
        <charset val="238"/>
        <scheme val="minor"/>
      </rPr>
      <t>* Požiadavky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</si>
  <si>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</si>
  <si>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</si>
  <si>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príloha č. 5 Zmluvy o dielo</t>
  </si>
  <si>
    <t>Čertež</t>
  </si>
  <si>
    <t>Karná</t>
  </si>
  <si>
    <t>1,2,4a,4d,6,7 - výroba SKM</t>
  </si>
  <si>
    <t>1,2,4a,4d,6,7 - výroba PD</t>
  </si>
  <si>
    <t>481A0</t>
  </si>
  <si>
    <t>644 0</t>
  </si>
  <si>
    <t>120/300</t>
  </si>
  <si>
    <t>70/850</t>
  </si>
  <si>
    <t>120/950</t>
  </si>
  <si>
    <t>Lesy SR š.p. OZ Vihorlat</t>
  </si>
  <si>
    <t>Lesnícke služby v ťažbovom procese na OZ Vihorlat, LO Kárna, LO Čertež , VC Remetské Hámre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</si>
</sst>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28" xfId="0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13" fillId="0" borderId="0" xfId="0" applyFont="1"/>
    <xf numFmtId="0" fontId="1" fillId="3" borderId="0" xfId="0" applyFont="1" applyFill="1" applyAlignment="1">
      <alignment horizontal="center"/>
    </xf>
    <xf numFmtId="0" fontId="1" fillId="3" borderId="0" xfId="0" applyFont="1" applyFill="1"/>
    <xf numFmtId="0" fontId="2" fillId="3" borderId="0" xfId="0" applyFont="1" applyFill="1" applyAlignment="1">
      <alignment horizontal="right"/>
    </xf>
    <xf numFmtId="0" fontId="3" fillId="3" borderId="0" xfId="0" applyFont="1" applyFill="1"/>
    <xf numFmtId="0" fontId="12" fillId="3" borderId="0" xfId="0" applyFont="1" applyFill="1" applyAlignment="1">
      <alignment horizontal="left"/>
    </xf>
    <xf numFmtId="0" fontId="0" fillId="3" borderId="0" xfId="0" applyFill="1"/>
    <xf numFmtId="0" fontId="0" fillId="3" borderId="0" xfId="0" applyFill="1" applyAlignment="1">
      <alignment horizontal="left"/>
    </xf>
    <xf numFmtId="0" fontId="5" fillId="3" borderId="1" xfId="0" applyFont="1" applyFill="1" applyBorder="1" applyAlignment="1">
      <alignment horizontal="left"/>
    </xf>
    <xf numFmtId="0" fontId="0" fillId="3" borderId="0" xfId="0" applyFill="1" applyAlignment="1">
      <alignment horizontal="center"/>
    </xf>
    <xf numFmtId="0" fontId="6" fillId="3" borderId="9" xfId="0" applyFont="1" applyFill="1" applyBorder="1" applyAlignment="1">
      <alignment vertical="center" wrapText="1"/>
    </xf>
    <xf numFmtId="0" fontId="10" fillId="3" borderId="24" xfId="0" applyFont="1" applyFill="1" applyBorder="1" applyAlignment="1">
      <alignment horizontal="center" vertical="center"/>
    </xf>
    <xf numFmtId="0" fontId="10" fillId="3" borderId="25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10" fillId="3" borderId="25" xfId="0" applyFont="1" applyFill="1" applyBorder="1" applyAlignment="1">
      <alignment horizontal="center" vertical="center"/>
    </xf>
    <xf numFmtId="4" fontId="6" fillId="3" borderId="27" xfId="0" applyNumberFormat="1" applyFont="1" applyFill="1" applyBorder="1" applyAlignment="1">
      <alignment horizontal="center" vertical="center"/>
    </xf>
    <xf numFmtId="4" fontId="6" fillId="3" borderId="26" xfId="0" applyNumberFormat="1" applyFont="1" applyFill="1" applyBorder="1" applyAlignment="1">
      <alignment horizontal="center" vertical="center"/>
    </xf>
    <xf numFmtId="0" fontId="6" fillId="3" borderId="6" xfId="0" applyFont="1" applyFill="1" applyBorder="1" applyAlignment="1">
      <alignment vertical="center"/>
    </xf>
    <xf numFmtId="4" fontId="6" fillId="3" borderId="13" xfId="0" applyNumberFormat="1" applyFont="1" applyFill="1" applyBorder="1" applyAlignment="1">
      <alignment horizontal="center" vertical="center"/>
    </xf>
    <xf numFmtId="4" fontId="6" fillId="3" borderId="26" xfId="0" applyNumberFormat="1" applyFont="1" applyFill="1" applyBorder="1" applyAlignment="1" applyProtection="1">
      <alignment horizontal="center" vertical="center"/>
      <protection locked="0"/>
    </xf>
    <xf numFmtId="4" fontId="6" fillId="3" borderId="18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11" fillId="3" borderId="0" xfId="0" applyFont="1" applyFill="1" applyAlignment="1">
      <alignment horizontal="left" vertical="center"/>
    </xf>
    <xf numFmtId="0" fontId="5" fillId="3" borderId="1" xfId="0" applyFont="1" applyFill="1" applyBorder="1"/>
    <xf numFmtId="0" fontId="0" fillId="0" borderId="1" xfId="0" applyBorder="1" applyAlignment="1">
      <alignment wrapText="1"/>
    </xf>
    <xf numFmtId="0" fontId="3" fillId="3" borderId="27" xfId="0" applyFont="1" applyFill="1" applyBorder="1"/>
    <xf numFmtId="0" fontId="0" fillId="3" borderId="24" xfId="0" applyFill="1" applyBorder="1"/>
    <xf numFmtId="4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4" fontId="6" fillId="3" borderId="23" xfId="0" applyNumberFormat="1" applyFont="1" applyFill="1" applyBorder="1" applyAlignment="1">
      <alignment horizontal="right" vertical="center"/>
    </xf>
    <xf numFmtId="4" fontId="6" fillId="3" borderId="23" xfId="0" applyNumberFormat="1" applyFont="1" applyFill="1" applyBorder="1" applyAlignment="1">
      <alignment horizontal="center" vertical="center"/>
    </xf>
    <xf numFmtId="4" fontId="6" fillId="3" borderId="25" xfId="0" applyNumberFormat="1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6" fillId="3" borderId="35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4" fontId="6" fillId="3" borderId="23" xfId="0" applyNumberFormat="1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vertical="center" wrapText="1"/>
    </xf>
    <xf numFmtId="0" fontId="1" fillId="3" borderId="0" xfId="0" applyFont="1" applyFill="1" applyAlignment="1">
      <alignment horizontal="center"/>
    </xf>
    <xf numFmtId="0" fontId="6" fillId="3" borderId="8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37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38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2" borderId="1" xfId="0" applyFont="1" applyFill="1" applyBorder="1" applyAlignment="1">
      <alignment horizontal="left"/>
    </xf>
    <xf numFmtId="0" fontId="0" fillId="3" borderId="0" xfId="0" applyFill="1" applyAlignment="1">
      <alignment horizontal="left"/>
    </xf>
    <xf numFmtId="0" fontId="6" fillId="3" borderId="9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4" fillId="2" borderId="0" xfId="0" applyFont="1" applyFill="1"/>
    <xf numFmtId="0" fontId="0" fillId="2" borderId="0" xfId="0" applyFill="1"/>
    <xf numFmtId="0" fontId="7" fillId="2" borderId="9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right" vertical="center" indent="2"/>
    </xf>
    <xf numFmtId="0" fontId="6" fillId="3" borderId="6" xfId="0" applyFont="1" applyFill="1" applyBorder="1" applyAlignment="1">
      <alignment horizontal="right" vertical="center" indent="2"/>
    </xf>
    <xf numFmtId="0" fontId="6" fillId="3" borderId="7" xfId="0" applyFont="1" applyFill="1" applyBorder="1" applyAlignment="1">
      <alignment horizontal="right" vertical="center" indent="2"/>
    </xf>
    <xf numFmtId="0" fontId="3" fillId="3" borderId="0" xfId="0" applyFont="1" applyFill="1" applyAlignment="1">
      <alignment horizontal="left" vertical="center"/>
    </xf>
    <xf numFmtId="0" fontId="6" fillId="3" borderId="23" xfId="0" applyFont="1" applyFill="1" applyBorder="1" applyAlignment="1">
      <alignment horizontal="center" vertical="center"/>
    </xf>
    <xf numFmtId="0" fontId="5" fillId="2" borderId="20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5" fillId="2" borderId="21" xfId="0" applyFont="1" applyFill="1" applyBorder="1" applyAlignment="1" applyProtection="1">
      <alignment horizontal="left"/>
      <protection locked="0"/>
    </xf>
    <xf numFmtId="0" fontId="0" fillId="2" borderId="20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5" fillId="3" borderId="0" xfId="0" applyFont="1" applyFill="1" applyAlignment="1">
      <alignment horizontal="left" vertical="center"/>
    </xf>
    <xf numFmtId="0" fontId="5" fillId="3" borderId="1" xfId="0" applyFont="1" applyFill="1" applyBorder="1" applyAlignment="1">
      <alignment horizontal="center" vertical="center" textRotation="90"/>
    </xf>
    <xf numFmtId="0" fontId="0" fillId="3" borderId="30" xfId="0" applyFill="1" applyBorder="1" applyAlignment="1">
      <alignment horizontal="center" vertical="top" wrapText="1"/>
    </xf>
    <xf numFmtId="0" fontId="0" fillId="3" borderId="17" xfId="0" applyFill="1" applyBorder="1" applyAlignment="1">
      <alignment horizontal="center" vertical="top" wrapText="1"/>
    </xf>
    <xf numFmtId="0" fontId="0" fillId="3" borderId="31" xfId="0" applyFill="1" applyBorder="1" applyAlignment="1">
      <alignment horizontal="center" vertical="top" wrapText="1"/>
    </xf>
    <xf numFmtId="0" fontId="0" fillId="3" borderId="28" xfId="0" applyFill="1" applyBorder="1" applyAlignment="1">
      <alignment horizontal="center" vertical="top" wrapText="1"/>
    </xf>
    <xf numFmtId="0" fontId="0" fillId="3" borderId="0" xfId="0" applyFill="1" applyAlignment="1">
      <alignment horizontal="center" vertical="top" wrapText="1"/>
    </xf>
    <xf numFmtId="0" fontId="0" fillId="3" borderId="32" xfId="0" applyFill="1" applyBorder="1" applyAlignment="1">
      <alignment horizontal="center" vertical="top" wrapText="1"/>
    </xf>
    <xf numFmtId="0" fontId="0" fillId="3" borderId="33" xfId="0" applyFill="1" applyBorder="1" applyAlignment="1">
      <alignment horizontal="center" vertical="top" wrapText="1"/>
    </xf>
    <xf numFmtId="0" fontId="0" fillId="3" borderId="29" xfId="0" applyFill="1" applyBorder="1" applyAlignment="1">
      <alignment horizontal="center" vertical="top" wrapText="1"/>
    </xf>
    <xf numFmtId="0" fontId="0" fillId="3" borderId="34" xfId="0" applyFill="1" applyBorder="1" applyAlignment="1">
      <alignment horizontal="center" vertical="top" wrapText="1"/>
    </xf>
    <xf numFmtId="0" fontId="6" fillId="3" borderId="6" xfId="0" applyFont="1" applyFill="1" applyBorder="1" applyAlignment="1">
      <alignment horizontal="right" vertical="center"/>
    </xf>
    <xf numFmtId="0" fontId="6" fillId="3" borderId="36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0" fillId="0" borderId="29" xfId="0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tabSelected="1" view="pageBreakPreview" zoomScaleNormal="100" zoomScaleSheetLayoutView="100" workbookViewId="0">
      <selection activeCell="C3" sqref="C3:K3"/>
    </sheetView>
  </sheetViews>
  <sheetFormatPr defaultRowHeight="15" x14ac:dyDescent="0.25"/>
  <cols>
    <col min="1" max="1" width="14.42578125" customWidth="1"/>
    <col min="2" max="2" width="12" customWidth="1"/>
    <col min="3" max="3" width="14.85546875" customWidth="1"/>
    <col min="4" max="4" width="14.5703125" customWidth="1"/>
    <col min="7" max="7" width="11.85546875" customWidth="1"/>
    <col min="11" max="11" width="11.42578125" customWidth="1"/>
    <col min="12" max="12" width="16.140625" customWidth="1"/>
    <col min="13" max="13" width="6.140625" customWidth="1"/>
    <col min="14" max="14" width="13.85546875" customWidth="1"/>
    <col min="15" max="15" width="15.85546875" customWidth="1"/>
    <col min="16" max="16" width="14.5703125" customWidth="1"/>
    <col min="17" max="17" width="9.42578125" bestFit="1" customWidth="1"/>
  </cols>
  <sheetData>
    <row r="1" spans="1:16" ht="18" x14ac:dyDescent="0.25">
      <c r="A1" s="57" t="s">
        <v>64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14" t="s">
        <v>69</v>
      </c>
      <c r="O1" s="13"/>
    </row>
    <row r="2" spans="1:16" ht="11.25" customHeight="1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4" t="s">
        <v>70</v>
      </c>
      <c r="O2" s="13"/>
    </row>
    <row r="3" spans="1:16" ht="18" x14ac:dyDescent="0.25">
      <c r="A3" s="15" t="s">
        <v>0</v>
      </c>
      <c r="B3" s="11"/>
      <c r="C3" s="83" t="s">
        <v>81</v>
      </c>
      <c r="D3" s="84"/>
      <c r="E3" s="84"/>
      <c r="F3" s="84"/>
      <c r="G3" s="84"/>
      <c r="H3" s="84"/>
      <c r="I3" s="84"/>
      <c r="J3" s="84"/>
      <c r="K3" s="84"/>
      <c r="L3" s="11"/>
      <c r="N3" s="12"/>
      <c r="O3" s="13"/>
    </row>
    <row r="4" spans="1:16" ht="10.5" customHeight="1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2"/>
      <c r="O4" s="13"/>
    </row>
    <row r="5" spans="1:16" x14ac:dyDescent="0.25">
      <c r="A5" s="16"/>
      <c r="B5" s="16"/>
      <c r="C5" s="16"/>
      <c r="D5" s="16"/>
      <c r="E5" s="72"/>
      <c r="F5" s="72"/>
      <c r="G5" s="17"/>
      <c r="H5" s="16"/>
      <c r="I5" s="16"/>
      <c r="J5" s="16"/>
      <c r="K5" s="16"/>
      <c r="L5" s="16"/>
      <c r="M5" s="16"/>
      <c r="N5" s="16"/>
      <c r="O5" s="16"/>
    </row>
    <row r="6" spans="1:16" x14ac:dyDescent="0.25">
      <c r="A6" s="18" t="s">
        <v>1</v>
      </c>
      <c r="B6" s="73" t="s">
        <v>80</v>
      </c>
      <c r="C6" s="73"/>
      <c r="D6" s="73"/>
      <c r="E6" s="73"/>
      <c r="F6" s="73"/>
      <c r="G6" s="17"/>
      <c r="H6" s="16"/>
      <c r="I6" s="16"/>
      <c r="J6" s="16"/>
      <c r="K6" s="16"/>
      <c r="L6" s="16"/>
      <c r="M6" s="16"/>
      <c r="N6" s="16"/>
      <c r="O6" s="16"/>
    </row>
    <row r="7" spans="1:16" ht="6" customHeight="1" thickBot="1" x14ac:dyDescent="0.3">
      <c r="A7" s="17"/>
      <c r="B7" s="74"/>
      <c r="C7" s="74"/>
      <c r="D7" s="74"/>
      <c r="E7" s="74"/>
      <c r="F7" s="74"/>
      <c r="G7" s="17"/>
      <c r="H7" s="16"/>
      <c r="I7" s="16"/>
      <c r="J7" s="16"/>
      <c r="K7" s="16"/>
      <c r="L7" s="16"/>
      <c r="M7" s="16"/>
      <c r="N7" s="16"/>
      <c r="O7" s="16"/>
    </row>
    <row r="8" spans="1:16" ht="16.5" customHeight="1" thickBot="1" x14ac:dyDescent="0.3">
      <c r="A8" s="70" t="s">
        <v>66</v>
      </c>
      <c r="B8" s="71"/>
      <c r="C8" s="19"/>
      <c r="D8" s="16"/>
      <c r="E8" s="16"/>
      <c r="F8" s="16"/>
      <c r="G8" s="17"/>
      <c r="H8" s="16"/>
      <c r="I8" s="16"/>
      <c r="J8" s="16"/>
      <c r="K8" s="16"/>
      <c r="L8" s="16"/>
      <c r="M8" s="16"/>
      <c r="N8" s="16"/>
      <c r="O8" s="16"/>
    </row>
    <row r="9" spans="1:16" ht="21" customHeight="1" thickBot="1" x14ac:dyDescent="0.3">
      <c r="A9" s="39" t="s">
        <v>8</v>
      </c>
      <c r="B9" s="75" t="s">
        <v>2</v>
      </c>
      <c r="C9" s="78" t="s">
        <v>53</v>
      </c>
      <c r="D9" s="79"/>
      <c r="E9" s="80" t="s">
        <v>3</v>
      </c>
      <c r="F9" s="81"/>
      <c r="G9" s="82"/>
      <c r="H9" s="58" t="s">
        <v>4</v>
      </c>
      <c r="I9" s="61" t="s">
        <v>5</v>
      </c>
      <c r="J9" s="64" t="s">
        <v>6</v>
      </c>
      <c r="K9" s="67" t="s">
        <v>7</v>
      </c>
      <c r="L9" s="61" t="s">
        <v>54</v>
      </c>
      <c r="M9" s="61" t="s">
        <v>60</v>
      </c>
      <c r="N9" s="85" t="s">
        <v>58</v>
      </c>
      <c r="O9" s="88" t="s">
        <v>59</v>
      </c>
    </row>
    <row r="10" spans="1:16" ht="21.75" customHeight="1" x14ac:dyDescent="0.25">
      <c r="A10" s="20"/>
      <c r="B10" s="76"/>
      <c r="C10" s="91" t="s">
        <v>68</v>
      </c>
      <c r="D10" s="92"/>
      <c r="E10" s="91" t="s">
        <v>9</v>
      </c>
      <c r="F10" s="62" t="s">
        <v>10</v>
      </c>
      <c r="G10" s="61" t="s">
        <v>11</v>
      </c>
      <c r="H10" s="59"/>
      <c r="I10" s="62"/>
      <c r="J10" s="65"/>
      <c r="K10" s="68"/>
      <c r="L10" s="62"/>
      <c r="M10" s="62"/>
      <c r="N10" s="86"/>
      <c r="O10" s="89"/>
    </row>
    <row r="11" spans="1:16" ht="50.25" customHeight="1" thickBot="1" x14ac:dyDescent="0.3">
      <c r="A11" s="56"/>
      <c r="B11" s="77"/>
      <c r="C11" s="93"/>
      <c r="D11" s="94"/>
      <c r="E11" s="93"/>
      <c r="F11" s="63"/>
      <c r="G11" s="63"/>
      <c r="H11" s="60"/>
      <c r="I11" s="63"/>
      <c r="J11" s="66"/>
      <c r="K11" s="69"/>
      <c r="L11" s="63"/>
      <c r="M11" s="63"/>
      <c r="N11" s="87"/>
      <c r="O11" s="90"/>
    </row>
    <row r="12" spans="1:16" x14ac:dyDescent="0.25">
      <c r="A12" s="47" t="s">
        <v>71</v>
      </c>
      <c r="B12" s="48" t="s">
        <v>75</v>
      </c>
      <c r="C12" s="118" t="s">
        <v>73</v>
      </c>
      <c r="D12" s="118"/>
      <c r="E12" s="42">
        <v>12.14</v>
      </c>
      <c r="F12" s="42"/>
      <c r="G12" s="42">
        <f t="shared" ref="G12:G17" si="0">SUM(E12:F12)</f>
        <v>12.14</v>
      </c>
      <c r="H12" s="42" t="s">
        <v>33</v>
      </c>
      <c r="I12" s="42">
        <v>20</v>
      </c>
      <c r="J12" s="42">
        <v>0.25</v>
      </c>
      <c r="K12" s="49" t="s">
        <v>77</v>
      </c>
      <c r="L12" s="49">
        <v>396.01</v>
      </c>
      <c r="M12" s="41" t="s">
        <v>61</v>
      </c>
      <c r="N12" s="50"/>
      <c r="O12" s="51">
        <f t="shared" ref="O12:O17" si="1">SUM(N12*G12)</f>
        <v>0</v>
      </c>
      <c r="P12" s="10"/>
    </row>
    <row r="13" spans="1:16" x14ac:dyDescent="0.25">
      <c r="A13" s="47" t="s">
        <v>71</v>
      </c>
      <c r="B13" s="54" t="s">
        <v>75</v>
      </c>
      <c r="C13" s="119" t="s">
        <v>74</v>
      </c>
      <c r="D13" s="119"/>
      <c r="E13" s="42"/>
      <c r="F13" s="42">
        <v>218.84</v>
      </c>
      <c r="G13" s="42">
        <f t="shared" si="0"/>
        <v>218.84</v>
      </c>
      <c r="H13" s="42" t="s">
        <v>33</v>
      </c>
      <c r="I13" s="42">
        <v>20</v>
      </c>
      <c r="J13" s="42">
        <v>0.25</v>
      </c>
      <c r="K13" s="49" t="s">
        <v>77</v>
      </c>
      <c r="L13" s="49">
        <v>8138.13</v>
      </c>
      <c r="M13" s="41" t="s">
        <v>61</v>
      </c>
      <c r="N13" s="50"/>
      <c r="O13" s="51">
        <f t="shared" si="1"/>
        <v>0</v>
      </c>
      <c r="P13" s="10"/>
    </row>
    <row r="14" spans="1:16" x14ac:dyDescent="0.25">
      <c r="A14" s="47" t="s">
        <v>72</v>
      </c>
      <c r="B14" s="54" t="s">
        <v>76</v>
      </c>
      <c r="C14" s="118" t="s">
        <v>73</v>
      </c>
      <c r="D14" s="118"/>
      <c r="E14" s="42">
        <v>116.82</v>
      </c>
      <c r="F14" s="42">
        <v>65.63</v>
      </c>
      <c r="G14" s="42">
        <f t="shared" si="0"/>
        <v>182.45</v>
      </c>
      <c r="H14" s="42" t="s">
        <v>33</v>
      </c>
      <c r="I14" s="42">
        <v>0</v>
      </c>
      <c r="J14" s="42">
        <v>0.43</v>
      </c>
      <c r="K14" s="49" t="s">
        <v>79</v>
      </c>
      <c r="L14" s="49">
        <v>5276.45</v>
      </c>
      <c r="M14" s="41" t="s">
        <v>61</v>
      </c>
      <c r="N14" s="50"/>
      <c r="O14" s="51">
        <f t="shared" si="1"/>
        <v>0</v>
      </c>
      <c r="P14" s="10"/>
    </row>
    <row r="15" spans="1:16" x14ac:dyDescent="0.25">
      <c r="A15" s="47" t="s">
        <v>72</v>
      </c>
      <c r="B15" s="54" t="s">
        <v>76</v>
      </c>
      <c r="C15" s="119" t="s">
        <v>74</v>
      </c>
      <c r="D15" s="119"/>
      <c r="E15" s="42"/>
      <c r="F15" s="42">
        <v>438.09</v>
      </c>
      <c r="G15" s="42">
        <f t="shared" si="0"/>
        <v>438.09</v>
      </c>
      <c r="H15" s="42" t="s">
        <v>33</v>
      </c>
      <c r="I15" s="42">
        <v>0</v>
      </c>
      <c r="J15" s="42">
        <v>0.43</v>
      </c>
      <c r="K15" s="49" t="s">
        <v>79</v>
      </c>
      <c r="L15" s="49">
        <v>14914.72</v>
      </c>
      <c r="M15" s="41" t="s">
        <v>61</v>
      </c>
      <c r="N15" s="50"/>
      <c r="O15" s="51">
        <f t="shared" si="1"/>
        <v>0</v>
      </c>
      <c r="P15" s="10"/>
    </row>
    <row r="16" spans="1:16" x14ac:dyDescent="0.25">
      <c r="A16" s="47" t="s">
        <v>72</v>
      </c>
      <c r="B16" s="48" t="s">
        <v>76</v>
      </c>
      <c r="C16" s="118" t="s">
        <v>73</v>
      </c>
      <c r="D16" s="118"/>
      <c r="E16" s="42"/>
      <c r="F16" s="42">
        <v>4.3600000000000003</v>
      </c>
      <c r="G16" s="42">
        <f t="shared" si="0"/>
        <v>4.3600000000000003</v>
      </c>
      <c r="H16" s="42" t="s">
        <v>37</v>
      </c>
      <c r="I16" s="42">
        <v>0</v>
      </c>
      <c r="J16" s="42">
        <v>0.39</v>
      </c>
      <c r="K16" s="49" t="s">
        <v>78</v>
      </c>
      <c r="L16" s="49">
        <v>121.86</v>
      </c>
      <c r="M16" s="41" t="s">
        <v>61</v>
      </c>
      <c r="N16" s="50"/>
      <c r="O16" s="51">
        <f t="shared" si="1"/>
        <v>0</v>
      </c>
      <c r="P16" s="10" t="e">
        <f>IF(#REF!= 0," ", IF(100-((#REF!/#REF!)*100)&gt;20,"viac ako 20%",0))</f>
        <v>#REF!</v>
      </c>
    </row>
    <row r="17" spans="1:15" ht="15.75" thickBot="1" x14ac:dyDescent="0.3">
      <c r="A17" s="55" t="s">
        <v>72</v>
      </c>
      <c r="B17" s="43" t="s">
        <v>76</v>
      </c>
      <c r="C17" s="99" t="s">
        <v>74</v>
      </c>
      <c r="D17" s="99"/>
      <c r="E17" s="44"/>
      <c r="F17" s="45">
        <v>26.02</v>
      </c>
      <c r="G17" s="43">
        <f t="shared" si="0"/>
        <v>26.02</v>
      </c>
      <c r="H17" s="43" t="s">
        <v>37</v>
      </c>
      <c r="I17" s="43">
        <v>0</v>
      </c>
      <c r="J17" s="43">
        <v>0.39</v>
      </c>
      <c r="K17" s="52" t="s">
        <v>78</v>
      </c>
      <c r="L17" s="45">
        <v>854.67</v>
      </c>
      <c r="M17" s="45" t="s">
        <v>61</v>
      </c>
      <c r="N17" s="53"/>
      <c r="O17" s="51">
        <f t="shared" si="1"/>
        <v>0</v>
      </c>
    </row>
    <row r="18" spans="1:15" ht="15.75" thickBot="1" x14ac:dyDescent="0.3">
      <c r="A18" s="21"/>
      <c r="B18" s="22"/>
      <c r="C18" s="23"/>
      <c r="D18" s="24"/>
      <c r="E18" s="46"/>
      <c r="F18" s="46"/>
      <c r="G18" s="46">
        <f>SUM(G12:G17)</f>
        <v>881.9</v>
      </c>
      <c r="H18" s="25"/>
      <c r="I18" s="22"/>
      <c r="J18" s="22"/>
      <c r="K18" s="23"/>
      <c r="L18" s="31"/>
      <c r="M18" s="27"/>
      <c r="N18" s="30"/>
      <c r="O18" s="31"/>
    </row>
    <row r="19" spans="1:15" ht="15.75" thickBot="1" x14ac:dyDescent="0.3">
      <c r="A19" s="40"/>
      <c r="B19" s="28"/>
      <c r="C19" s="28"/>
      <c r="D19" s="28"/>
      <c r="E19" s="28"/>
      <c r="F19" s="28"/>
      <c r="G19" s="28"/>
      <c r="H19" s="28"/>
      <c r="I19" s="28"/>
      <c r="J19" s="117" t="s">
        <v>13</v>
      </c>
      <c r="K19" s="117"/>
      <c r="L19" s="31">
        <f>SUM(L12:L18)</f>
        <v>29701.839999999997</v>
      </c>
      <c r="M19" s="29"/>
      <c r="N19" s="32" t="s">
        <v>14</v>
      </c>
      <c r="O19" s="26">
        <f>SUM(O12:O17)</f>
        <v>0</v>
      </c>
    </row>
    <row r="20" spans="1:15" ht="15.75" thickBot="1" x14ac:dyDescent="0.3">
      <c r="A20" s="95" t="s">
        <v>15</v>
      </c>
      <c r="B20" s="96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7"/>
      <c r="O20" s="26">
        <f>O21-O19</f>
        <v>0</v>
      </c>
    </row>
    <row r="21" spans="1:15" ht="15.75" thickBot="1" x14ac:dyDescent="0.3">
      <c r="A21" s="95" t="s">
        <v>16</v>
      </c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7"/>
      <c r="O21" s="26">
        <f>IF("nie"=MID(I29,1,3),O19,(O19*1.2))</f>
        <v>0</v>
      </c>
    </row>
    <row r="22" spans="1:15" x14ac:dyDescent="0.25">
      <c r="A22" s="106" t="s">
        <v>17</v>
      </c>
      <c r="B22" s="106"/>
      <c r="C22" s="106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</row>
    <row r="23" spans="1:15" x14ac:dyDescent="0.25">
      <c r="A23" s="98" t="s">
        <v>65</v>
      </c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</row>
    <row r="24" spans="1:15" x14ac:dyDescent="0.25">
      <c r="A24" s="34" t="s">
        <v>57</v>
      </c>
      <c r="B24" s="34"/>
      <c r="C24" s="34"/>
      <c r="D24" s="34"/>
      <c r="E24" s="34"/>
      <c r="F24" s="34"/>
      <c r="G24" s="35" t="s">
        <v>55</v>
      </c>
      <c r="H24" s="34"/>
      <c r="I24" s="34"/>
      <c r="J24" s="36"/>
      <c r="K24" s="36"/>
      <c r="L24" s="36"/>
      <c r="M24" s="36"/>
      <c r="N24" s="36"/>
      <c r="O24" s="36"/>
    </row>
    <row r="25" spans="1:15" x14ac:dyDescent="0.25">
      <c r="A25" s="108" t="s">
        <v>67</v>
      </c>
      <c r="B25" s="109"/>
      <c r="C25" s="109"/>
      <c r="D25" s="109"/>
      <c r="E25" s="110"/>
      <c r="F25" s="107" t="s">
        <v>56</v>
      </c>
      <c r="G25" s="37" t="s">
        <v>18</v>
      </c>
      <c r="H25" s="100"/>
      <c r="I25" s="101"/>
      <c r="J25" s="101"/>
      <c r="K25" s="101"/>
      <c r="L25" s="101"/>
      <c r="M25" s="101"/>
      <c r="N25" s="101"/>
      <c r="O25" s="102"/>
    </row>
    <row r="26" spans="1:15" x14ac:dyDescent="0.25">
      <c r="A26" s="111"/>
      <c r="B26" s="112"/>
      <c r="C26" s="112"/>
      <c r="D26" s="112"/>
      <c r="E26" s="113"/>
      <c r="F26" s="107"/>
      <c r="G26" s="37" t="s">
        <v>19</v>
      </c>
      <c r="H26" s="100"/>
      <c r="I26" s="101"/>
      <c r="J26" s="101"/>
      <c r="K26" s="101"/>
      <c r="L26" s="101"/>
      <c r="M26" s="101"/>
      <c r="N26" s="101"/>
      <c r="O26" s="102"/>
    </row>
    <row r="27" spans="1:15" x14ac:dyDescent="0.25">
      <c r="A27" s="111"/>
      <c r="B27" s="112"/>
      <c r="C27" s="112"/>
      <c r="D27" s="112"/>
      <c r="E27" s="113"/>
      <c r="F27" s="107"/>
      <c r="G27" s="37" t="s">
        <v>20</v>
      </c>
      <c r="H27" s="100"/>
      <c r="I27" s="101"/>
      <c r="J27" s="101"/>
      <c r="K27" s="101"/>
      <c r="L27" s="101"/>
      <c r="M27" s="101"/>
      <c r="N27" s="101"/>
      <c r="O27" s="102"/>
    </row>
    <row r="28" spans="1:15" x14ac:dyDescent="0.25">
      <c r="A28" s="111"/>
      <c r="B28" s="112"/>
      <c r="C28" s="112"/>
      <c r="D28" s="112"/>
      <c r="E28" s="113"/>
      <c r="F28" s="107"/>
      <c r="G28" s="37" t="s">
        <v>21</v>
      </c>
      <c r="H28" s="100"/>
      <c r="I28" s="101"/>
      <c r="J28" s="101"/>
      <c r="K28" s="101"/>
      <c r="L28" s="101"/>
      <c r="M28" s="101"/>
      <c r="N28" s="101"/>
      <c r="O28" s="102"/>
    </row>
    <row r="29" spans="1:15" x14ac:dyDescent="0.25">
      <c r="A29" s="111"/>
      <c r="B29" s="112"/>
      <c r="C29" s="112"/>
      <c r="D29" s="112"/>
      <c r="E29" s="113"/>
      <c r="F29" s="107"/>
      <c r="G29" s="37" t="s">
        <v>22</v>
      </c>
      <c r="H29" s="100"/>
      <c r="I29" s="101"/>
      <c r="J29" s="101"/>
      <c r="K29" s="101"/>
      <c r="L29" s="101"/>
      <c r="M29" s="101"/>
      <c r="N29" s="101"/>
      <c r="O29" s="102"/>
    </row>
    <row r="30" spans="1:15" x14ac:dyDescent="0.25">
      <c r="A30" s="111"/>
      <c r="B30" s="112"/>
      <c r="C30" s="112"/>
      <c r="D30" s="112"/>
      <c r="E30" s="113"/>
      <c r="F30" s="16"/>
      <c r="G30" s="16"/>
      <c r="H30" s="16"/>
      <c r="I30" s="16"/>
      <c r="J30" s="16"/>
      <c r="K30" s="16"/>
      <c r="L30" s="16"/>
      <c r="M30" s="16"/>
      <c r="N30" s="16"/>
      <c r="O30" s="16"/>
    </row>
    <row r="31" spans="1:15" x14ac:dyDescent="0.25">
      <c r="A31" s="111"/>
      <c r="B31" s="112"/>
      <c r="C31" s="112"/>
      <c r="D31" s="112"/>
      <c r="E31" s="113"/>
      <c r="F31" s="16"/>
      <c r="G31" s="16"/>
      <c r="H31" s="16"/>
      <c r="I31" s="16"/>
      <c r="J31" s="16"/>
      <c r="K31" s="16"/>
      <c r="L31" s="16"/>
      <c r="M31" s="16"/>
      <c r="N31" s="16"/>
      <c r="O31" s="16"/>
    </row>
    <row r="32" spans="1:15" x14ac:dyDescent="0.25">
      <c r="A32" s="114"/>
      <c r="B32" s="115"/>
      <c r="C32" s="115"/>
      <c r="D32" s="115"/>
      <c r="E32" s="116"/>
      <c r="F32" s="36"/>
      <c r="G32" s="16"/>
      <c r="H32" s="16"/>
      <c r="I32" s="16"/>
      <c r="J32" s="16" t="s">
        <v>23</v>
      </c>
      <c r="K32" s="16"/>
      <c r="L32" s="103"/>
      <c r="M32" s="104"/>
      <c r="N32" s="105"/>
      <c r="O32" s="16"/>
    </row>
    <row r="33" spans="1:15" x14ac:dyDescent="0.25">
      <c r="A33" s="36"/>
      <c r="B33" s="36"/>
      <c r="C33" s="36"/>
      <c r="D33" s="36"/>
      <c r="E33" s="36"/>
      <c r="F33" s="36"/>
      <c r="G33" s="16"/>
      <c r="H33" s="16"/>
      <c r="I33" s="16"/>
      <c r="J33" s="16"/>
      <c r="K33" s="16"/>
      <c r="L33" s="16"/>
      <c r="M33" s="16"/>
      <c r="N33" s="16"/>
      <c r="O33" s="16"/>
    </row>
    <row r="34" spans="1:15" x14ac:dyDescent="0.2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</row>
  </sheetData>
  <mergeCells count="40">
    <mergeCell ref="C16:D16"/>
    <mergeCell ref="A20:N20"/>
    <mergeCell ref="C12:D12"/>
    <mergeCell ref="C13:D13"/>
    <mergeCell ref="C14:D14"/>
    <mergeCell ref="C15:D15"/>
    <mergeCell ref="A21:N21"/>
    <mergeCell ref="A23:O23"/>
    <mergeCell ref="C17:D17"/>
    <mergeCell ref="H29:O29"/>
    <mergeCell ref="L32:N32"/>
    <mergeCell ref="A22:C22"/>
    <mergeCell ref="F25:F29"/>
    <mergeCell ref="H25:O25"/>
    <mergeCell ref="H26:O26"/>
    <mergeCell ref="H27:O27"/>
    <mergeCell ref="H28:O28"/>
    <mergeCell ref="A25:E32"/>
    <mergeCell ref="J19:K19"/>
    <mergeCell ref="N9:N11"/>
    <mergeCell ref="O9:O11"/>
    <mergeCell ref="C10:D11"/>
    <mergeCell ref="E10:E11"/>
    <mergeCell ref="F10:F11"/>
    <mergeCell ref="G10:G11"/>
    <mergeCell ref="M9:M11"/>
    <mergeCell ref="A1:L1"/>
    <mergeCell ref="H9:H11"/>
    <mergeCell ref="I9:I11"/>
    <mergeCell ref="J9:J11"/>
    <mergeCell ref="K9:K11"/>
    <mergeCell ref="A8:B8"/>
    <mergeCell ref="E5:F5"/>
    <mergeCell ref="B6:F6"/>
    <mergeCell ref="B7:F7"/>
    <mergeCell ref="B9:B11"/>
    <mergeCell ref="C9:D9"/>
    <mergeCell ref="E9:G9"/>
    <mergeCell ref="L9:L11"/>
    <mergeCell ref="C3:K3"/>
  </mergeCells>
  <pageMargins left="0.23622047244094491" right="0.23622047244094491" top="0.74803149606299213" bottom="0.74803149606299213" header="0.31496062992125984" footer="0.31496062992125984"/>
  <pageSetup paperSize="9" scale="81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24</v>
      </c>
      <c r="B2" s="2"/>
      <c r="C2" s="2"/>
      <c r="D2" s="3"/>
      <c r="E2" s="4"/>
      <c r="F2" s="4"/>
      <c r="L2" s="124" t="s">
        <v>51</v>
      </c>
      <c r="M2" s="124"/>
    </row>
    <row r="3" spans="1:14" x14ac:dyDescent="0.25">
      <c r="A3" s="5" t="s">
        <v>25</v>
      </c>
      <c r="B3" s="121" t="s">
        <v>26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</row>
    <row r="4" spans="1:14" x14ac:dyDescent="0.25">
      <c r="A4" s="5" t="s">
        <v>27</v>
      </c>
      <c r="B4" s="121" t="s">
        <v>28</v>
      </c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</row>
    <row r="5" spans="1:14" x14ac:dyDescent="0.25">
      <c r="A5" s="5" t="s">
        <v>8</v>
      </c>
      <c r="B5" s="121" t="s">
        <v>29</v>
      </c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</row>
    <row r="6" spans="1:14" x14ac:dyDescent="0.25">
      <c r="A6" s="5" t="s">
        <v>2</v>
      </c>
      <c r="B6" s="121" t="s">
        <v>30</v>
      </c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</row>
    <row r="7" spans="1:14" x14ac:dyDescent="0.25">
      <c r="A7" s="6" t="s">
        <v>31</v>
      </c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3"/>
    </row>
    <row r="8" spans="1:14" x14ac:dyDescent="0.25">
      <c r="A8" s="5" t="s">
        <v>12</v>
      </c>
      <c r="B8" s="121" t="s">
        <v>32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</row>
    <row r="9" spans="1:14" x14ac:dyDescent="0.25">
      <c r="A9" s="5" t="s">
        <v>33</v>
      </c>
      <c r="B9" s="121" t="s">
        <v>34</v>
      </c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</row>
    <row r="10" spans="1:14" x14ac:dyDescent="0.25">
      <c r="A10" s="5" t="s">
        <v>35</v>
      </c>
      <c r="B10" s="121" t="s">
        <v>36</v>
      </c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</row>
    <row r="11" spans="1:14" x14ac:dyDescent="0.25">
      <c r="A11" s="7" t="s">
        <v>37</v>
      </c>
      <c r="B11" s="121" t="s">
        <v>38</v>
      </c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</row>
    <row r="12" spans="1:14" x14ac:dyDescent="0.25">
      <c r="A12" s="8" t="s">
        <v>39</v>
      </c>
      <c r="B12" s="121" t="s">
        <v>40</v>
      </c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</row>
    <row r="13" spans="1:14" ht="24" customHeight="1" x14ac:dyDescent="0.25">
      <c r="A13" s="7" t="s">
        <v>41</v>
      </c>
      <c r="B13" s="121" t="s">
        <v>42</v>
      </c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</row>
    <row r="14" spans="1:14" ht="16.5" customHeight="1" x14ac:dyDescent="0.25">
      <c r="A14" s="7" t="s">
        <v>5</v>
      </c>
      <c r="B14" s="121" t="s">
        <v>52</v>
      </c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</row>
    <row r="15" spans="1:14" x14ac:dyDescent="0.25">
      <c r="A15" s="7" t="s">
        <v>43</v>
      </c>
      <c r="B15" s="121" t="s">
        <v>44</v>
      </c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</row>
    <row r="16" spans="1:14" ht="38.25" x14ac:dyDescent="0.25">
      <c r="A16" s="9" t="s">
        <v>45</v>
      </c>
      <c r="B16" s="121" t="s">
        <v>46</v>
      </c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</row>
    <row r="17" spans="1:14" ht="28.5" customHeight="1" x14ac:dyDescent="0.25">
      <c r="A17" s="9" t="s">
        <v>47</v>
      </c>
      <c r="B17" s="121" t="s">
        <v>48</v>
      </c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</row>
    <row r="18" spans="1:14" ht="27" customHeight="1" x14ac:dyDescent="0.25">
      <c r="A18" s="7" t="s">
        <v>49</v>
      </c>
      <c r="B18" s="121" t="s">
        <v>50</v>
      </c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</row>
    <row r="19" spans="1:14" ht="75" customHeight="1" x14ac:dyDescent="0.25">
      <c r="A19" s="38" t="s">
        <v>62</v>
      </c>
      <c r="B19" s="120" t="s">
        <v>63</v>
      </c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</row>
  </sheetData>
  <mergeCells count="18">
    <mergeCell ref="B7:N7"/>
    <mergeCell ref="L2:M2"/>
    <mergeCell ref="B3:N3"/>
    <mergeCell ref="B4:N4"/>
    <mergeCell ref="B5:N5"/>
    <mergeCell ref="B6:N6"/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igor.nemec</cp:lastModifiedBy>
  <cp:lastPrinted>2022-04-28T05:37:46Z</cp:lastPrinted>
  <dcterms:created xsi:type="dcterms:W3CDTF">2012-08-13T12:29:09Z</dcterms:created>
  <dcterms:modified xsi:type="dcterms:W3CDTF">2024-02-21T08:42:20Z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