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smlouvy v běhu\24042024\smlouvy v běhu\!!!   PŘÍPRAVA 2024  !!!\___osvětlení tramvajových vozidel DPMB\"/>
    </mc:Choice>
  </mc:AlternateContent>
  <xr:revisionPtr revIDLastSave="0" documentId="8_{D3D4DE0A-FB38-4864-B6E4-5C693A48DF31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List1" sheetId="1" r:id="rId1"/>
  </sheets>
  <externalReferences>
    <externalReference r:id="rId2"/>
  </externalReferences>
  <definedNames>
    <definedName name="_xlnm._FilterDatabase" localSheetId="0" hidden="1">List1!$A$3:$F$52</definedName>
    <definedName name="_xlnm.Print_Titles" localSheetId="0">List1!$3:$3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" i="1" l="1"/>
  <c r="D6" i="1"/>
  <c r="D7" i="1"/>
  <c r="D8" i="1"/>
  <c r="D10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4" i="1"/>
  <c r="D55" i="1"/>
  <c r="D56" i="1"/>
  <c r="D57" i="1"/>
  <c r="D58" i="1"/>
  <c r="D5" i="1"/>
  <c r="D9" i="1"/>
  <c r="D11" i="1"/>
  <c r="D12" i="1"/>
  <c r="D13" i="1"/>
  <c r="D53" i="1"/>
  <c r="D4" i="1"/>
  <c r="F7" i="1" l="1"/>
  <c r="F10" i="1"/>
  <c r="F15" i="1"/>
  <c r="F17" i="1"/>
  <c r="F19" i="1"/>
  <c r="F21" i="1"/>
  <c r="F23" i="1"/>
  <c r="F25" i="1"/>
  <c r="F27" i="1"/>
  <c r="F29" i="1"/>
  <c r="F31" i="1"/>
  <c r="F33" i="1"/>
  <c r="F35" i="1"/>
  <c r="F37" i="1"/>
  <c r="F39" i="1"/>
  <c r="F41" i="1"/>
  <c r="F43" i="1"/>
  <c r="F45" i="1"/>
  <c r="F47" i="1"/>
  <c r="F49" i="1"/>
  <c r="F51" i="1"/>
  <c r="F54" i="1"/>
  <c r="F56" i="1"/>
  <c r="F58" i="1"/>
  <c r="F53" i="1"/>
  <c r="F4" i="1"/>
  <c r="F13" i="1"/>
  <c r="F12" i="1"/>
  <c r="F11" i="1"/>
  <c r="F9" i="1"/>
  <c r="F5" i="1"/>
  <c r="F6" i="1"/>
  <c r="F8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2" i="1"/>
  <c r="F44" i="1"/>
  <c r="F46" i="1"/>
  <c r="F48" i="1"/>
  <c r="F50" i="1"/>
  <c r="F52" i="1"/>
  <c r="F55" i="1"/>
  <c r="F57" i="1"/>
  <c r="F62" i="1" l="1"/>
</calcChain>
</file>

<file path=xl/sharedStrings.xml><?xml version="1.0" encoding="utf-8"?>
<sst xmlns="http://schemas.openxmlformats.org/spreadsheetml/2006/main" count="123" uniqueCount="122">
  <si>
    <t>příloha č. 1 - Technická specifikace a Ceník</t>
  </si>
  <si>
    <t>Materiálové č.</t>
  </si>
  <si>
    <t>Názem materiálu - SAP</t>
  </si>
  <si>
    <t>Specifikace</t>
  </si>
  <si>
    <t>Cena v Kč/ks bez DPH včetně dopravy</t>
  </si>
  <si>
    <t>Cena v Kč bez DPH celkem včetně dopravy</t>
  </si>
  <si>
    <t>SVÍTIDLO SMĚROVÉ - PRAVÉ</t>
  </si>
  <si>
    <t>OBJEDNACÍ Č.: 9440.41; 443312136103</t>
  </si>
  <si>
    <t>KRYTKA SMĚROVÉHO SVÍTIDLA 443950768182</t>
  </si>
  <si>
    <t>VÝKRES Č.: 443950768182</t>
  </si>
  <si>
    <t>SVÍTIDLO SMĚROVÉ - LEVÉ</t>
  </si>
  <si>
    <t>OBJEDNACÍ Č.: 9440.56; 443312146103</t>
  </si>
  <si>
    <t>SVÍTIDLO OBRYSOVÉ - 443312515103</t>
  </si>
  <si>
    <t>SVÍT. KONCOVÉ - KOMBINOVANÉ 443312242103</t>
  </si>
  <si>
    <t>KRYTKA KONCOVÉHO - KOMBINOV. SVÍTIDLA</t>
  </si>
  <si>
    <t>OBJEDNACÍ Č. 443312551109; 7683 30</t>
  </si>
  <si>
    <t>SVĚTLO KULATÉ ORANŽOVÉ</t>
  </si>
  <si>
    <t>OBJEDNACÍ Č.: 443312512109</t>
  </si>
  <si>
    <t>SVÍTILNA HRANATÁ - BRZDOVÁ</t>
  </si>
  <si>
    <t>OBJEDNACÍ Č.: 443 312 307 109</t>
  </si>
  <si>
    <t>SVÍTILNA HRANATÁ - ZPĚTNÁ</t>
  </si>
  <si>
    <t>OBJEDNACÍ Č. 443 312 551 109</t>
  </si>
  <si>
    <t>ŠROUBY KOTVÍCÍ PRO SVĚTLOMET 3ks /Vario/</t>
  </si>
  <si>
    <t>OBJEDNACÍ Č. HELLA: 9XB152977001</t>
  </si>
  <si>
    <t>SVĚTLO PŘEDNÍ TLUMENÉ  LED       /Vario/</t>
  </si>
  <si>
    <t>OBJEDNACÍ Č. HELLA: 1BL 010.820-001</t>
  </si>
  <si>
    <t>SVĚTLO SMĚROVÉ PŘEDNÍ ČIRÉ       /Vario/</t>
  </si>
  <si>
    <t>SVĚTLO PŘEDNÍ MLHOVÉ             /Vario/</t>
  </si>
  <si>
    <t>OBJEDNACÍ Č.. HELLA: 1NL 008 090-117</t>
  </si>
  <si>
    <t>SVĚTLO BEZPEČNOSTNÍ - BRZDOVÉ    /Vario/</t>
  </si>
  <si>
    <t>OBJEDNACÍ Č. HELLA: 2DA 959 071-737</t>
  </si>
  <si>
    <t>SVĚTLO OBRYSOVÉ/DÁLKOVÉ          /Vario/</t>
  </si>
  <si>
    <t>OBJEDNACÍ Č. HELLA: 1KO 008 191-027</t>
  </si>
  <si>
    <t>SVĚ. BOČNÍ SMĚR. L HELLA: 2BM006692</t>
  </si>
  <si>
    <t>SVĚ. BOČ SMĚROVÉ P HELLA: 2BM006692</t>
  </si>
  <si>
    <t>OBJEDNACÍ Č. HELLA: 2BM006692-027</t>
  </si>
  <si>
    <t>SVĚTLO SMĚROVÉ ZADNÍ HELLA: 2BA008221041</t>
  </si>
  <si>
    <t>SVĚTLO MLHOVÉ - ZADNÍ            /Vario/</t>
  </si>
  <si>
    <t>OBJEDNACÍ Č. HELLA: 2NE 008.221-031</t>
  </si>
  <si>
    <t>SVĚTLO ZPĚTNÉ ZADNÍ              /Vario/</t>
  </si>
  <si>
    <t>OBJEDNACÍ Č. HELLA: 2BA 008.221-041</t>
  </si>
  <si>
    <t>SV BOČNÍ POZ Oranž HELLA: 2PS006717</t>
  </si>
  <si>
    <t xml:space="preserve"> OBJEDNACÍ Č. HELLA: 2PS006717-031</t>
  </si>
  <si>
    <t>SVÍTILNA POZIČNÍ ORANŽOVÁ       /Anitra/</t>
  </si>
  <si>
    <t>OBJEDNACÍ Č. HELLA: 2PS006717031</t>
  </si>
  <si>
    <t>REFLEKTOR   (24V/75W/70W)       /Anitra/</t>
  </si>
  <si>
    <t>OBJEDNACÍ Č. HELLA: 1AA 004 109-041</t>
  </si>
  <si>
    <t>SVÍTILNA SDRUŽENÁ PRAVÁ         /Anitra/</t>
  </si>
  <si>
    <t>OBJEDNACÍ Č. HELLA: 2VP003 567-127</t>
  </si>
  <si>
    <t>SVÍTILNA SDRUŽENÁ LEVÁ          /Anitra/</t>
  </si>
  <si>
    <t>OBJEDNACÍ Č. HELLA: 2VP003 567-111</t>
  </si>
  <si>
    <t>SVÍTILNA SMĚROVÁ PRAVÁ 24V/21W  /Anitra/</t>
  </si>
  <si>
    <t>OBJEDNACÍ Č. HELLA: 2BM 006 692-021</t>
  </si>
  <si>
    <t>SVÍTILNA SMĚROVÁ LEVÁ  24V/21W  /Anitra/</t>
  </si>
  <si>
    <t>OBJEDNACÍ Č. HELLA: 2BM006 692-011</t>
  </si>
  <si>
    <t>SVÍTILNA SMĚROVÁ PŘEDNÍ         /Anitra/</t>
  </si>
  <si>
    <t>OBJEDNACÍ Č. HELLA: 2BA002652-101</t>
  </si>
  <si>
    <t>KRYT POZIČNÍ SVÍTILNY ORANŽOVÝ  /Anitra/</t>
  </si>
  <si>
    <t>OBJEDNACÍ Č. HELLA: 9EL141135031</t>
  </si>
  <si>
    <t>SVĚTLO MLHOVÉ PŘEDNÍ 24V/70W    /Anitra/</t>
  </si>
  <si>
    <t>OBJEDNACÍ Č. HELLA: ND005700-061</t>
  </si>
  <si>
    <t>SVĚTLOMET TLUMENÝ  24V/70W/H7      /13T/</t>
  </si>
  <si>
    <t>OBJEDNACÍ Č. HELLA: 1BL008193-011</t>
  </si>
  <si>
    <t>SVĚTLO OBRYSOVÉ BOČNÍ              /13T/</t>
  </si>
  <si>
    <t>OBJEDNACÍ Č. HELLA: 2PS964 295-051</t>
  </si>
  <si>
    <t>SVĚTLO OBRYSOVÉ ZADNÍ              /13T/</t>
  </si>
  <si>
    <t>OBJEDNACÍ Č. HELLA: 2TM964295-091  (LED)</t>
  </si>
  <si>
    <t>SVĚTLO BRZDOVÉ - INTENZIV. BRZDY   /13T/</t>
  </si>
  <si>
    <t>OBJEDNACÍ Č. HELLA: 2DA343106-011 (LED)</t>
  </si>
  <si>
    <t>SVĚTLO ZPĚTNÉ - COUVACÍ            /13T/</t>
  </si>
  <si>
    <t>OBJEDNACÍ Č. HELLA: 2ZR965039-121</t>
  </si>
  <si>
    <t>SVĚTLO MLHOVÉ ZADNÍ                /13T/</t>
  </si>
  <si>
    <t>OBJEDNACÍ Č. HELLA: 2NE965039-111</t>
  </si>
  <si>
    <t>OBJEDNACÍ Č. HELLA: 2NE-959 011-501</t>
  </si>
  <si>
    <t>SVĚTLO OBRYSOVÉ - BRZDOVÉ ZADNÍ    /13T/</t>
  </si>
  <si>
    <t>OBJEDNACÍ Č. HELLA: 2SB964169-301 (LED)</t>
  </si>
  <si>
    <t>SVĚTLOMET DÁLKOVÝ                  /13T/</t>
  </si>
  <si>
    <t>OBJEDNACÍ Č. HELLA: 1KO008191-021</t>
  </si>
  <si>
    <t>SVĚTLO SMĚROVÉ BOČNÍ               /13T/</t>
  </si>
  <si>
    <t>OBJEDNACÍ Č. HELLA: 2BM008 355-001</t>
  </si>
  <si>
    <t>SVĚTLO SMĚROVÉ ZADNÍ               /13T/</t>
  </si>
  <si>
    <t>OBJEDNACÍ Č. HELLA: 2BA965039-101</t>
  </si>
  <si>
    <t>SVĚTLO SMĚROVÉ PŘEDNÍ              /13T/</t>
  </si>
  <si>
    <t>OBJEDNACÍ Č. HELLA: 2BA965039-141</t>
  </si>
  <si>
    <t>SVĚTLO OBRYSOVÉ PŘEDNÍ             /13T/</t>
  </si>
  <si>
    <t>OBJEDNACÍ Č. HELLA: 2PG964295-111 (LED)</t>
  </si>
  <si>
    <t>SVĚTLOMET TLUM. A DÁLKOVÝ   /13T: 30-49/</t>
  </si>
  <si>
    <t>Objednací č. HELLA: 1AL 009 - 998 -041 Bi-halogen</t>
  </si>
  <si>
    <t>SVĚTLO POTKÁVACÍ DENNÍ LEVÉ /13T: 30-49/</t>
  </si>
  <si>
    <t>Objednací č. HELLA: 2PT 009 599-131</t>
  </si>
  <si>
    <t>SVĚTLO POTKÁVACÍ DENNÍ PRAVÉ /13T:30-49/</t>
  </si>
  <si>
    <t>Objednací č. HELLA: 2PT 009 599-141</t>
  </si>
  <si>
    <t>SVÍTIDLO BRZDOVÉ POZIČNÍ          /EVO2/</t>
  </si>
  <si>
    <t>SVÍTIDLO TLUMENÉ                  /EVO2/</t>
  </si>
  <si>
    <t>SVÍTIDLO SMĚROVÉ ZADNÍ            /EVO2/</t>
  </si>
  <si>
    <t>SVÍTIDLO SMĚROVÉ PŘEDNÍ           /EVO2/</t>
  </si>
  <si>
    <t>SVÍTIDLO DEN.POZ. (PÁS 7 KUSŮ)    /EVO2/</t>
  </si>
  <si>
    <t>SVÍTIDLO ZPĚTNÉ                   /EVO2/</t>
  </si>
  <si>
    <t>MLHOVKA ZADNÍ                     /EVO2/</t>
  </si>
  <si>
    <t>SVĚTLO SMĚROVÉ BOČNÍ              /EVO2/</t>
  </si>
  <si>
    <t>MLHOVKA PŘEDNÍ                    /EVO2/</t>
  </si>
  <si>
    <t>SVÍTIDLO STROPNÍ</t>
  </si>
  <si>
    <t>OBJEDNACÍ Č.: 443313108103</t>
  </si>
  <si>
    <t>Předpokládaný nákup v kusech na 1 rok od účinnosti smlouvy</t>
  </si>
  <si>
    <t xml:space="preserve">Celkem </t>
  </si>
  <si>
    <t>OBJEDNACÍ Č. HELLA: 2BA 008 221.0071  (čiré)</t>
  </si>
  <si>
    <t>smlouva č. 24/xxx/3062</t>
  </si>
  <si>
    <t>OBJEDNACÍ Č. HELLA: 2BA008221041</t>
  </si>
  <si>
    <t>OBJEDNACÍ Č. HELLA: 2BM006692-017</t>
  </si>
  <si>
    <t>VÝKRES Č.: 9440.79; 443312515103</t>
  </si>
  <si>
    <t>VÝKRES Č.: 9442.75; 443312242103</t>
  </si>
  <si>
    <t>OBJEDNACÍ Č. HELLA: 2SB 009 001-501</t>
  </si>
  <si>
    <t>OBJEDNACÍ Č. HELLA: 1AL 010 820-851</t>
  </si>
  <si>
    <t>OBJEDNACÍ Č. HELLA: 2BA 009 001-511</t>
  </si>
  <si>
    <t>OBJEDNACÍ Č. HELLA: 2BE 980 690-101</t>
  </si>
  <si>
    <t>OBJEDNACÍ Č. HELLA: 2PT 010 458-751</t>
  </si>
  <si>
    <t>OBJEDNACÍ Č. HELLA: 2ZR 011 172-501</t>
  </si>
  <si>
    <t>OBJEDNACÍ Č. HELLA: 2NE 011 172-481</t>
  </si>
  <si>
    <t>OBJEDNACÍ Č. HELLA: 2BM 013 337-071</t>
  </si>
  <si>
    <t>OBJEDNACÍ Č. HELLA: 1N0 011 988-001</t>
  </si>
  <si>
    <t>Pouze originální náhradní díl s kovovými paticemi na 5W žárovky</t>
  </si>
  <si>
    <t>není přípustná jakákoliv jiná náhrada 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</si>
</sst>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1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" fontId="4" fillId="3" borderId="2" xfId="0" applyNumberFormat="1" applyFont="1" applyFill="1" applyBorder="1" applyAlignment="1">
      <alignment horizontal="left"/>
    </xf>
    <xf numFmtId="0" fontId="0" fillId="0" borderId="4" xfId="0" applyBorder="1" applyAlignment="1">
      <alignment horizontal="left" vertical="center"/>
    </xf>
    <xf numFmtId="1" fontId="0" fillId="0" borderId="4" xfId="0" applyNumberFormat="1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44" fontId="0" fillId="3" borderId="2" xfId="0" applyNumberForma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/>
    </xf>
    <xf numFmtId="44" fontId="5" fillId="0" borderId="2" xfId="0" applyNumberFormat="1" applyFont="1" applyBorder="1"/>
    <xf numFmtId="0" fontId="6" fillId="4" borderId="2" xfId="0" applyFont="1" applyFill="1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" fontId="0" fillId="0" borderId="6" xfId="0" applyNumberFormat="1" applyBorder="1" applyAlignment="1">
      <alignment vertical="center"/>
    </xf>
    <xf numFmtId="1" fontId="0" fillId="0" borderId="7" xfId="0" applyNumberFormat="1" applyBorder="1" applyAlignment="1">
      <alignment vertical="center"/>
    </xf>
    <xf numFmtId="1" fontId="4" fillId="3" borderId="4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49" fontId="7" fillId="3" borderId="3" xfId="0" applyNumberFormat="1" applyFont="1" applyFill="1" applyBorder="1" applyAlignment="1">
      <alignment horizontal="left"/>
    </xf>
    <xf numFmtId="1" fontId="7" fillId="3" borderId="3" xfId="0" applyNumberFormat="1" applyFont="1" applyFill="1" applyBorder="1" applyAlignment="1">
      <alignment horizontal="left"/>
    </xf>
    <xf numFmtId="1" fontId="7" fillId="3" borderId="2" xfId="0" applyNumberFormat="1" applyFont="1" applyFill="1" applyBorder="1" applyAlignment="1">
      <alignment horizontal="left"/>
    </xf>
    <xf numFmtId="49" fontId="7" fillId="3" borderId="5" xfId="0" applyNumberFormat="1" applyFont="1" applyFill="1" applyBorder="1"/>
    <xf numFmtId="49" fontId="7" fillId="3" borderId="3" xfId="0" applyNumberFormat="1" applyFont="1" applyFill="1" applyBorder="1"/>
    <xf numFmtId="49" fontId="7" fillId="3" borderId="2" xfId="0" applyNumberFormat="1" applyFont="1" applyFill="1" applyBorder="1"/>
    <xf numFmtId="49" fontId="7" fillId="3" borderId="4" xfId="0" applyNumberFormat="1" applyFont="1" applyFill="1" applyBorder="1" applyAlignment="1">
      <alignment horizontal="left"/>
    </xf>
    <xf numFmtId="49" fontId="7" fillId="3" borderId="6" xfId="0" applyNumberFormat="1" applyFont="1" applyFill="1" applyBorder="1" applyAlignment="1">
      <alignment horizontal="left"/>
    </xf>
    <xf numFmtId="49" fontId="7" fillId="3" borderId="7" xfId="0" applyNumberFormat="1" applyFont="1" applyFill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44" fontId="0" fillId="3" borderId="4" xfId="0" applyNumberFormat="1" applyFill="1" applyBorder="1" applyAlignment="1">
      <alignment horizontal="center" vertical="center"/>
    </xf>
    <xf numFmtId="44" fontId="0" fillId="3" borderId="6" xfId="0" applyNumberFormat="1" applyFill="1" applyBorder="1" applyAlignment="1">
      <alignment horizontal="center" vertical="center"/>
    </xf>
    <xf numFmtId="44" fontId="0" fillId="3" borderId="7" xfId="0" applyNumberForma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ální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smlouvy%20v%20b&#283;hu\24042024\smlouvy%20v%20b&#283;hu\!!!%20%20%20P&#344;&#205;PRAVA%202024%20%20!!!\___osv&#283;tlen&#237;%20tramvajov&#253;ch%20vozidel%20DPMB\odhad%20na%20zak&#225;zku.xlsx" TargetMode="External"/><Relationship Id="rId1" Type="http://schemas.openxmlformats.org/officeDocument/2006/relationships/externalLinkPath" Target="odhad%20na%20zak&#225;zk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1"/>
      <sheetName val="List2"/>
    </sheetNames>
    <sheetDataSet>
      <sheetData sheetId="0">
        <row r="1">
          <cell r="A1" t="str">
            <v>Materiálové č.</v>
          </cell>
          <cell r="B1" t="str">
            <v>Název materiálu</v>
          </cell>
          <cell r="C1" t="str">
            <v>předpokládané množství na 1 rok od účinnosti smlouvy</v>
          </cell>
          <cell r="D1" t="str">
            <v>cena netto</v>
          </cell>
          <cell r="E1" t="str">
            <v>Cena celkem</v>
          </cell>
          <cell r="F1">
            <v>2019</v>
          </cell>
          <cell r="G1">
            <v>2020</v>
          </cell>
          <cell r="H1">
            <v>2021</v>
          </cell>
          <cell r="I1">
            <v>2022</v>
          </cell>
          <cell r="J1">
            <v>2023</v>
          </cell>
          <cell r="K1">
            <v>2024</v>
          </cell>
        </row>
        <row r="2">
          <cell r="A2">
            <v>6020000017000</v>
          </cell>
          <cell r="B2" t="str">
            <v>SVÍTIDLO SMĚROVÉ - PRAVÉ</v>
          </cell>
          <cell r="C2">
            <v>189</v>
          </cell>
          <cell r="D2">
            <v>248</v>
          </cell>
          <cell r="E2">
            <v>46872</v>
          </cell>
          <cell r="F2">
            <v>323</v>
          </cell>
          <cell r="G2">
            <v>130</v>
          </cell>
          <cell r="H2">
            <v>202</v>
          </cell>
          <cell r="I2">
            <v>135</v>
          </cell>
          <cell r="J2">
            <v>250</v>
          </cell>
          <cell r="K2">
            <v>152</v>
          </cell>
        </row>
        <row r="3">
          <cell r="A3">
            <v>6020000017100</v>
          </cell>
          <cell r="B3" t="str">
            <v>KRYTKA SMĚROVÉHO SVÍTIDLA 443950768182</v>
          </cell>
          <cell r="C3">
            <v>10</v>
          </cell>
          <cell r="D3">
            <v>55</v>
          </cell>
          <cell r="E3">
            <v>550</v>
          </cell>
          <cell r="F3">
            <v>14</v>
          </cell>
          <cell r="G3">
            <v>4</v>
          </cell>
          <cell r="H3">
            <v>14</v>
          </cell>
          <cell r="I3">
            <v>16</v>
          </cell>
          <cell r="J3">
            <v>0</v>
          </cell>
          <cell r="K3">
            <v>2</v>
          </cell>
        </row>
        <row r="4">
          <cell r="A4">
            <v>6020000018000</v>
          </cell>
          <cell r="B4" t="str">
            <v>SVÍTIDLO SMĚROVÉ - LEVÉ</v>
          </cell>
          <cell r="C4">
            <v>20</v>
          </cell>
          <cell r="D4">
            <v>248</v>
          </cell>
          <cell r="E4">
            <v>4960</v>
          </cell>
          <cell r="F4">
            <v>24</v>
          </cell>
          <cell r="G4">
            <v>28</v>
          </cell>
          <cell r="H4">
            <v>32</v>
          </cell>
          <cell r="I4">
            <v>25</v>
          </cell>
          <cell r="J4">
            <v>1</v>
          </cell>
          <cell r="K4">
            <v>3</v>
          </cell>
        </row>
        <row r="5">
          <cell r="A5">
            <v>6020000020000</v>
          </cell>
          <cell r="B5" t="str">
            <v>SVÍTIDLO OBRYSOVÉ - 443312515103</v>
          </cell>
          <cell r="C5">
            <v>110</v>
          </cell>
          <cell r="D5">
            <v>248</v>
          </cell>
          <cell r="E5">
            <v>27280</v>
          </cell>
          <cell r="F5">
            <v>158</v>
          </cell>
          <cell r="G5">
            <v>93</v>
          </cell>
          <cell r="H5">
            <v>130</v>
          </cell>
          <cell r="I5">
            <v>100</v>
          </cell>
          <cell r="J5">
            <v>124</v>
          </cell>
          <cell r="K5">
            <v>89</v>
          </cell>
        </row>
        <row r="6">
          <cell r="A6">
            <v>6020000021000</v>
          </cell>
          <cell r="B6" t="str">
            <v>SVÍT. KONCOVÉ - KOMBINOVANÉ 443312242103</v>
          </cell>
          <cell r="C6">
            <v>210</v>
          </cell>
          <cell r="D6">
            <v>248</v>
          </cell>
          <cell r="E6">
            <v>52080</v>
          </cell>
          <cell r="F6">
            <v>184</v>
          </cell>
          <cell r="G6">
            <v>140</v>
          </cell>
          <cell r="H6">
            <v>200</v>
          </cell>
          <cell r="I6">
            <v>192</v>
          </cell>
          <cell r="J6">
            <v>248</v>
          </cell>
          <cell r="K6">
            <v>301</v>
          </cell>
        </row>
        <row r="7">
          <cell r="A7">
            <v>6020000021100</v>
          </cell>
          <cell r="B7" t="str">
            <v>KRYTKA KONCOVÉHO - KOMBINOV. SVÍTIDLA</v>
          </cell>
          <cell r="C7">
            <v>10</v>
          </cell>
          <cell r="D7">
            <v>30</v>
          </cell>
          <cell r="E7">
            <v>300</v>
          </cell>
          <cell r="F7">
            <v>12</v>
          </cell>
          <cell r="G7">
            <v>7</v>
          </cell>
          <cell r="H7">
            <v>6</v>
          </cell>
          <cell r="I7">
            <v>11</v>
          </cell>
          <cell r="J7">
            <v>0</v>
          </cell>
          <cell r="K7">
            <v>0</v>
          </cell>
        </row>
        <row r="8">
          <cell r="A8">
            <v>6020000023000</v>
          </cell>
          <cell r="B8" t="str">
            <v>SVĚTLO KULATÉ ORANŽOVÉ</v>
          </cell>
          <cell r="C8">
            <v>20</v>
          </cell>
          <cell r="D8">
            <v>86</v>
          </cell>
          <cell r="E8">
            <v>1720</v>
          </cell>
          <cell r="F8">
            <v>38</v>
          </cell>
          <cell r="G8">
            <v>3</v>
          </cell>
          <cell r="H8">
            <v>22</v>
          </cell>
          <cell r="I8">
            <v>20</v>
          </cell>
          <cell r="J8">
            <v>16</v>
          </cell>
          <cell r="K8">
            <v>4</v>
          </cell>
        </row>
        <row r="9">
          <cell r="A9">
            <v>6020000028000</v>
          </cell>
          <cell r="B9" t="str">
            <v>SVÍTILNA HRANATÁ - BRZDOVÁ</v>
          </cell>
          <cell r="C9">
            <v>30</v>
          </cell>
          <cell r="D9">
            <v>167</v>
          </cell>
          <cell r="E9">
            <v>5010</v>
          </cell>
          <cell r="F9">
            <v>26</v>
          </cell>
          <cell r="G9">
            <v>15</v>
          </cell>
          <cell r="H9">
            <v>8</v>
          </cell>
          <cell r="I9">
            <v>47</v>
          </cell>
          <cell r="J9">
            <v>39</v>
          </cell>
          <cell r="K9">
            <v>14</v>
          </cell>
        </row>
        <row r="10">
          <cell r="A10">
            <v>6020000039000</v>
          </cell>
          <cell r="B10" t="str">
            <v>SVÍTILNA HRANATÁ - ZPĚTNÁ</v>
          </cell>
          <cell r="C10">
            <v>55</v>
          </cell>
          <cell r="D10">
            <v>167</v>
          </cell>
          <cell r="E10">
            <v>9185</v>
          </cell>
          <cell r="F10">
            <v>102</v>
          </cell>
          <cell r="G10">
            <v>31</v>
          </cell>
          <cell r="H10">
            <v>96</v>
          </cell>
          <cell r="I10">
            <v>45</v>
          </cell>
          <cell r="J10">
            <v>42</v>
          </cell>
          <cell r="K10">
            <v>42</v>
          </cell>
        </row>
        <row r="11">
          <cell r="A11">
            <v>6120900005100</v>
          </cell>
          <cell r="B11" t="str">
            <v>ŠROUBY KOTVÍCÍ PRO SVĚTLOMET 3ks /Vario/</v>
          </cell>
          <cell r="C11">
            <v>10</v>
          </cell>
          <cell r="D11">
            <v>102</v>
          </cell>
          <cell r="E11">
            <v>1020</v>
          </cell>
          <cell r="F11">
            <v>24</v>
          </cell>
          <cell r="G11">
            <v>0</v>
          </cell>
          <cell r="H11">
            <v>10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6120900005200</v>
          </cell>
          <cell r="B12" t="str">
            <v>SVĚTLO PŘEDNÍ TLUMENÉ  LED       /Vario/</v>
          </cell>
          <cell r="C12">
            <v>20</v>
          </cell>
          <cell r="D12">
            <v>7315</v>
          </cell>
          <cell r="E12">
            <v>146300</v>
          </cell>
          <cell r="F12">
            <v>15</v>
          </cell>
          <cell r="G12">
            <v>8</v>
          </cell>
          <cell r="H12">
            <v>16</v>
          </cell>
          <cell r="I12">
            <v>15</v>
          </cell>
          <cell r="J12">
            <v>33</v>
          </cell>
          <cell r="K12">
            <v>28</v>
          </cell>
        </row>
        <row r="13">
          <cell r="A13">
            <v>6120900007000</v>
          </cell>
          <cell r="B13" t="str">
            <v>SVĚTLO SMĚROVÉ PŘEDNÍ ČIRÉ       /Vario/</v>
          </cell>
          <cell r="C13">
            <v>20</v>
          </cell>
          <cell r="D13">
            <v>197</v>
          </cell>
          <cell r="E13">
            <v>3940</v>
          </cell>
          <cell r="F13">
            <v>23</v>
          </cell>
          <cell r="G13">
            <v>12</v>
          </cell>
          <cell r="H13">
            <v>0</v>
          </cell>
          <cell r="I13">
            <v>26</v>
          </cell>
          <cell r="J13">
            <v>18</v>
          </cell>
          <cell r="K13">
            <v>30</v>
          </cell>
        </row>
        <row r="14">
          <cell r="A14">
            <v>6120900008000</v>
          </cell>
          <cell r="B14" t="str">
            <v>SVĚTLO PŘEDNÍ MLHOVÉ             /Vario/</v>
          </cell>
          <cell r="C14">
            <v>10</v>
          </cell>
          <cell r="D14">
            <v>778</v>
          </cell>
          <cell r="E14">
            <v>7780</v>
          </cell>
          <cell r="F14">
            <v>17</v>
          </cell>
          <cell r="G14">
            <v>12</v>
          </cell>
          <cell r="H14">
            <v>7</v>
          </cell>
          <cell r="I14">
            <v>5</v>
          </cell>
          <cell r="J14">
            <v>14</v>
          </cell>
          <cell r="K14">
            <v>15</v>
          </cell>
        </row>
        <row r="15">
          <cell r="A15">
            <v>6120900013000</v>
          </cell>
          <cell r="B15" t="str">
            <v>SVĚTLO BEZPEČNOSTNÍ - BRZDOVÉ    /Vario/</v>
          </cell>
          <cell r="C15">
            <v>5</v>
          </cell>
          <cell r="D15">
            <v>795</v>
          </cell>
          <cell r="E15">
            <v>3975</v>
          </cell>
          <cell r="F15">
            <v>4</v>
          </cell>
          <cell r="G15">
            <v>1</v>
          </cell>
          <cell r="H15">
            <v>5</v>
          </cell>
          <cell r="I15">
            <v>3</v>
          </cell>
          <cell r="J15">
            <v>4</v>
          </cell>
          <cell r="K15">
            <v>1</v>
          </cell>
        </row>
        <row r="16">
          <cell r="A16">
            <v>6120900020000</v>
          </cell>
          <cell r="B16" t="str">
            <v>SVĚTLO OBRYSOVÉ/DÁLKOVÉ          /Vario/</v>
          </cell>
          <cell r="C16">
            <v>21</v>
          </cell>
          <cell r="D16">
            <v>927</v>
          </cell>
          <cell r="E16">
            <v>19467</v>
          </cell>
          <cell r="F16">
            <v>23</v>
          </cell>
          <cell r="G16">
            <v>12</v>
          </cell>
          <cell r="H16">
            <v>2</v>
          </cell>
          <cell r="I16">
            <v>23</v>
          </cell>
          <cell r="J16">
            <v>15</v>
          </cell>
          <cell r="K16">
            <v>10</v>
          </cell>
        </row>
        <row r="17">
          <cell r="A17">
            <v>6120900021000</v>
          </cell>
          <cell r="B17" t="str">
            <v>SVĚ. BOČNÍ SMĚR. L HELLA: 2BM006692</v>
          </cell>
          <cell r="C17">
            <v>25</v>
          </cell>
          <cell r="D17">
            <v>150</v>
          </cell>
          <cell r="E17">
            <v>3750</v>
          </cell>
          <cell r="F17">
            <v>48</v>
          </cell>
          <cell r="G17">
            <v>26</v>
          </cell>
          <cell r="H17">
            <v>14</v>
          </cell>
          <cell r="I17">
            <v>27</v>
          </cell>
          <cell r="J17">
            <v>18</v>
          </cell>
          <cell r="K17">
            <v>17</v>
          </cell>
        </row>
        <row r="18">
          <cell r="A18">
            <v>6120900022000</v>
          </cell>
          <cell r="B18" t="str">
            <v>SVĚ. BOČ SMĚROVÉ P HELLA: 2BM006692</v>
          </cell>
          <cell r="C18">
            <v>33</v>
          </cell>
          <cell r="D18">
            <v>151</v>
          </cell>
          <cell r="E18">
            <v>4983</v>
          </cell>
          <cell r="F18">
            <v>48</v>
          </cell>
          <cell r="G18">
            <v>34</v>
          </cell>
          <cell r="H18">
            <v>25</v>
          </cell>
          <cell r="I18">
            <v>39</v>
          </cell>
          <cell r="J18">
            <v>25</v>
          </cell>
          <cell r="K18">
            <v>15</v>
          </cell>
        </row>
        <row r="19">
          <cell r="A19">
            <v>6120900023000</v>
          </cell>
          <cell r="B19" t="str">
            <v>SVĚTLO SMĚROVÉ ZADNÍ HELLA: 2BA008221041</v>
          </cell>
          <cell r="C19">
            <v>40</v>
          </cell>
          <cell r="D19">
            <v>155</v>
          </cell>
          <cell r="E19">
            <v>6200</v>
          </cell>
          <cell r="F19">
            <v>22</v>
          </cell>
          <cell r="G19">
            <v>22</v>
          </cell>
          <cell r="H19">
            <v>14</v>
          </cell>
          <cell r="I19">
            <v>53</v>
          </cell>
          <cell r="J19">
            <v>40</v>
          </cell>
          <cell r="K19">
            <v>38</v>
          </cell>
        </row>
        <row r="20">
          <cell r="A20">
            <v>6120900025000</v>
          </cell>
          <cell r="B20" t="str">
            <v>SVĚTLO MLHOVÉ - ZADNÍ            /Vario/</v>
          </cell>
          <cell r="C20">
            <v>10</v>
          </cell>
          <cell r="D20">
            <v>194</v>
          </cell>
          <cell r="E20">
            <v>1940</v>
          </cell>
          <cell r="F20">
            <v>10</v>
          </cell>
          <cell r="G20">
            <v>7</v>
          </cell>
          <cell r="H20">
            <v>8</v>
          </cell>
          <cell r="I20">
            <v>9</v>
          </cell>
          <cell r="J20">
            <v>11</v>
          </cell>
          <cell r="K20">
            <v>17</v>
          </cell>
        </row>
        <row r="21">
          <cell r="A21">
            <v>6120900026000</v>
          </cell>
          <cell r="B21" t="str">
            <v>SVĚTLO ZPĚTNÉ ZADNÍ              /Vario/</v>
          </cell>
          <cell r="C21">
            <v>10</v>
          </cell>
          <cell r="D21">
            <v>187</v>
          </cell>
          <cell r="E21">
            <v>1870</v>
          </cell>
          <cell r="F21">
            <v>8</v>
          </cell>
          <cell r="G21">
            <v>9</v>
          </cell>
          <cell r="H21">
            <v>2</v>
          </cell>
          <cell r="I21">
            <v>11</v>
          </cell>
          <cell r="J21">
            <v>9</v>
          </cell>
          <cell r="K21">
            <v>19</v>
          </cell>
        </row>
        <row r="22">
          <cell r="A22">
            <v>6120900027000</v>
          </cell>
          <cell r="B22" t="str">
            <v>SV BOČNÍ POZ Oranž HELLA: 2PS006717</v>
          </cell>
          <cell r="C22">
            <v>2</v>
          </cell>
          <cell r="D22">
            <v>94</v>
          </cell>
          <cell r="E22">
            <v>188</v>
          </cell>
          <cell r="F22">
            <v>4</v>
          </cell>
          <cell r="G22">
            <v>5</v>
          </cell>
          <cell r="H22">
            <v>0</v>
          </cell>
          <cell r="I22">
            <v>0</v>
          </cell>
          <cell r="J22">
            <v>5</v>
          </cell>
          <cell r="K22">
            <v>0</v>
          </cell>
        </row>
        <row r="23">
          <cell r="A23">
            <v>6382000321000</v>
          </cell>
          <cell r="B23" t="str">
            <v>SVÍTILNA POZIČNÍ ORANŽOVÁ       /Anitra/</v>
          </cell>
          <cell r="C23">
            <v>10</v>
          </cell>
          <cell r="D23">
            <v>94</v>
          </cell>
          <cell r="E23">
            <v>940</v>
          </cell>
          <cell r="F23">
            <v>35</v>
          </cell>
          <cell r="G23">
            <v>23</v>
          </cell>
          <cell r="H23">
            <v>11</v>
          </cell>
          <cell r="I23">
            <v>1</v>
          </cell>
          <cell r="J23">
            <v>3</v>
          </cell>
          <cell r="K23">
            <v>4</v>
          </cell>
        </row>
        <row r="24">
          <cell r="A24">
            <v>6382000323000</v>
          </cell>
          <cell r="B24" t="str">
            <v>REFLEKTOR   (24V/75W/70W)       /Anitra/</v>
          </cell>
          <cell r="C24">
            <v>2</v>
          </cell>
          <cell r="D24">
            <v>878</v>
          </cell>
          <cell r="E24">
            <v>1756</v>
          </cell>
          <cell r="F24">
            <v>2</v>
          </cell>
          <cell r="G24">
            <v>4</v>
          </cell>
          <cell r="H24">
            <v>4</v>
          </cell>
          <cell r="I24">
            <v>0</v>
          </cell>
          <cell r="J24">
            <v>1</v>
          </cell>
          <cell r="K24">
            <v>0</v>
          </cell>
        </row>
        <row r="25">
          <cell r="A25">
            <v>6382000992000</v>
          </cell>
          <cell r="B25" t="str">
            <v>SVÍTILNA SDRUŽENÁ PRAVÁ         /Anitra/</v>
          </cell>
          <cell r="C25">
            <v>3</v>
          </cell>
          <cell r="D25">
            <v>635</v>
          </cell>
          <cell r="E25">
            <v>1905</v>
          </cell>
          <cell r="F25">
            <v>3</v>
          </cell>
          <cell r="G25">
            <v>3</v>
          </cell>
          <cell r="H25">
            <v>4</v>
          </cell>
          <cell r="I25">
            <v>2</v>
          </cell>
          <cell r="J25">
            <v>3</v>
          </cell>
          <cell r="K25">
            <v>1</v>
          </cell>
        </row>
        <row r="26">
          <cell r="A26">
            <v>6382000993000</v>
          </cell>
          <cell r="B26" t="str">
            <v>SVÍTILNA SDRUŽENÁ LEVÁ          /Anitra/</v>
          </cell>
          <cell r="C26">
            <v>3</v>
          </cell>
          <cell r="D26">
            <v>635</v>
          </cell>
          <cell r="E26">
            <v>1905</v>
          </cell>
          <cell r="F26">
            <v>4</v>
          </cell>
          <cell r="G26">
            <v>3</v>
          </cell>
          <cell r="H26">
            <v>5</v>
          </cell>
          <cell r="I26">
            <v>3</v>
          </cell>
          <cell r="J26">
            <v>4</v>
          </cell>
          <cell r="K26">
            <v>4</v>
          </cell>
        </row>
        <row r="27">
          <cell r="A27">
            <v>6382002250000</v>
          </cell>
          <cell r="B27" t="str">
            <v>SVÍTILNA SMĚROVÁ PRAVÁ 24V/21W  /Anitra/</v>
          </cell>
          <cell r="C27">
            <v>2</v>
          </cell>
          <cell r="D27">
            <v>168</v>
          </cell>
          <cell r="E27">
            <v>336</v>
          </cell>
          <cell r="F27">
            <v>5</v>
          </cell>
          <cell r="G27">
            <v>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6382002251000</v>
          </cell>
          <cell r="B28" t="str">
            <v>SVÍTILNA SMĚROVÁ LEVÁ  24V/21W  /Anitra/</v>
          </cell>
          <cell r="C28">
            <v>2</v>
          </cell>
          <cell r="D28">
            <v>168</v>
          </cell>
          <cell r="E28">
            <v>336</v>
          </cell>
          <cell r="F28">
            <v>2</v>
          </cell>
          <cell r="G28">
            <v>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6382003087000</v>
          </cell>
          <cell r="B29" t="str">
            <v>SVÍTILNA SMĚROVÁ PŘEDNÍ         /Anitra/</v>
          </cell>
          <cell r="C29">
            <v>5</v>
          </cell>
          <cell r="D29">
            <v>166</v>
          </cell>
          <cell r="E29">
            <v>830</v>
          </cell>
          <cell r="F29">
            <v>5</v>
          </cell>
          <cell r="G29">
            <v>1</v>
          </cell>
          <cell r="H29">
            <v>9</v>
          </cell>
          <cell r="I29">
            <v>4</v>
          </cell>
          <cell r="J29">
            <v>6</v>
          </cell>
          <cell r="K29">
            <v>0</v>
          </cell>
        </row>
        <row r="30">
          <cell r="A30">
            <v>6382004100000</v>
          </cell>
          <cell r="B30" t="str">
            <v>KRYT POZIČNÍ SVÍTILNY ORANŽOVÝ  /Anitra/</v>
          </cell>
          <cell r="C30">
            <v>5</v>
          </cell>
          <cell r="D30">
            <v>76</v>
          </cell>
          <cell r="E30">
            <v>380</v>
          </cell>
          <cell r="F30">
            <v>6</v>
          </cell>
          <cell r="G30">
            <v>8</v>
          </cell>
          <cell r="H30">
            <v>8</v>
          </cell>
          <cell r="I30">
            <v>1</v>
          </cell>
          <cell r="J30">
            <v>6</v>
          </cell>
          <cell r="K30">
            <v>2</v>
          </cell>
        </row>
        <row r="31">
          <cell r="A31">
            <v>6382011494000</v>
          </cell>
          <cell r="B31" t="str">
            <v>SVĚTLO MLHOVÉ PŘEDNÍ 24V/70W    /Anitra/</v>
          </cell>
          <cell r="C31">
            <v>6</v>
          </cell>
          <cell r="D31">
            <v>1005</v>
          </cell>
          <cell r="E31">
            <v>6030</v>
          </cell>
          <cell r="F31">
            <v>10</v>
          </cell>
          <cell r="G31">
            <v>6</v>
          </cell>
          <cell r="H31">
            <v>6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6482012670000</v>
          </cell>
          <cell r="B32" t="str">
            <v>SVĚTLOMET TLUMENÝ  24V/70W/H7      /13T/</v>
          </cell>
          <cell r="C32">
            <v>6</v>
          </cell>
          <cell r="D32">
            <v>1010</v>
          </cell>
          <cell r="E32">
            <v>6060</v>
          </cell>
          <cell r="F32">
            <v>0</v>
          </cell>
          <cell r="G32">
            <v>15</v>
          </cell>
          <cell r="H32">
            <v>15</v>
          </cell>
          <cell r="I32">
            <v>0</v>
          </cell>
          <cell r="J32">
            <v>7</v>
          </cell>
          <cell r="K32">
            <v>7</v>
          </cell>
        </row>
        <row r="33">
          <cell r="A33">
            <v>6482014491000</v>
          </cell>
          <cell r="B33" t="str">
            <v>SVĚTLO OBRYSOVÉ BOČNÍ              /13T/</v>
          </cell>
          <cell r="C33">
            <v>300</v>
          </cell>
          <cell r="D33">
            <v>144</v>
          </cell>
          <cell r="E33">
            <v>43200</v>
          </cell>
          <cell r="F33">
            <v>158</v>
          </cell>
          <cell r="G33">
            <v>89</v>
          </cell>
          <cell r="H33">
            <v>223</v>
          </cell>
          <cell r="I33">
            <v>153</v>
          </cell>
          <cell r="J33">
            <v>378</v>
          </cell>
          <cell r="K33">
            <v>241</v>
          </cell>
        </row>
        <row r="34">
          <cell r="A34">
            <v>6482014492000</v>
          </cell>
          <cell r="B34" t="str">
            <v>SVĚTLO OBRYSOVÉ ZADNÍ              /13T/</v>
          </cell>
          <cell r="C34">
            <v>30</v>
          </cell>
          <cell r="D34">
            <v>253</v>
          </cell>
          <cell r="E34">
            <v>7590</v>
          </cell>
          <cell r="F34">
            <v>5</v>
          </cell>
          <cell r="G34">
            <v>4</v>
          </cell>
          <cell r="H34">
            <v>13</v>
          </cell>
          <cell r="I34">
            <v>13</v>
          </cell>
          <cell r="J34">
            <v>21</v>
          </cell>
          <cell r="K34">
            <v>14</v>
          </cell>
        </row>
        <row r="35">
          <cell r="A35">
            <v>6482014493000</v>
          </cell>
          <cell r="B35" t="str">
            <v>SVĚTLO BRZDOVÉ - INTENZIV. BRZDY   /13T/</v>
          </cell>
          <cell r="C35">
            <v>15</v>
          </cell>
          <cell r="D35">
            <v>797</v>
          </cell>
          <cell r="E35">
            <v>11955</v>
          </cell>
          <cell r="F35">
            <v>1</v>
          </cell>
          <cell r="G35">
            <v>0</v>
          </cell>
          <cell r="H35">
            <v>4</v>
          </cell>
          <cell r="I35">
            <v>7</v>
          </cell>
          <cell r="J35">
            <v>12</v>
          </cell>
          <cell r="K35">
            <v>6</v>
          </cell>
        </row>
        <row r="36">
          <cell r="A36">
            <v>6482014494000</v>
          </cell>
          <cell r="B36" t="str">
            <v>SVĚTLO ZPĚTNÉ - COUVACÍ            /13T/</v>
          </cell>
          <cell r="C36">
            <v>15</v>
          </cell>
          <cell r="D36">
            <v>516</v>
          </cell>
          <cell r="E36">
            <v>7740</v>
          </cell>
          <cell r="F36">
            <v>2</v>
          </cell>
          <cell r="G36">
            <v>2</v>
          </cell>
          <cell r="H36">
            <v>0</v>
          </cell>
          <cell r="I36">
            <v>2</v>
          </cell>
          <cell r="J36">
            <v>10</v>
          </cell>
          <cell r="K36">
            <v>17</v>
          </cell>
        </row>
        <row r="37">
          <cell r="A37">
            <v>6482014495000</v>
          </cell>
          <cell r="B37" t="str">
            <v>SVĚTLO MLHOVÉ ZADNÍ                /13T/</v>
          </cell>
          <cell r="C37">
            <v>10</v>
          </cell>
          <cell r="D37">
            <v>359</v>
          </cell>
          <cell r="E37">
            <v>3590</v>
          </cell>
          <cell r="F37">
            <v>0</v>
          </cell>
          <cell r="G37">
            <v>1</v>
          </cell>
          <cell r="H37">
            <v>1</v>
          </cell>
          <cell r="I37">
            <v>4</v>
          </cell>
          <cell r="J37">
            <v>10</v>
          </cell>
          <cell r="K37">
            <v>17</v>
          </cell>
        </row>
        <row r="38">
          <cell r="A38">
            <v>6482014495100</v>
          </cell>
          <cell r="B38" t="str">
            <v>SVĚTLO MLHOVÉ ZADNÍ                /13T/</v>
          </cell>
          <cell r="C38">
            <v>15</v>
          </cell>
          <cell r="D38">
            <v>1633</v>
          </cell>
          <cell r="E38">
            <v>24495</v>
          </cell>
          <cell r="F38">
            <v>0</v>
          </cell>
          <cell r="G38">
            <v>0</v>
          </cell>
          <cell r="H38">
            <v>7</v>
          </cell>
          <cell r="I38">
            <v>6</v>
          </cell>
          <cell r="J38">
            <v>11</v>
          </cell>
          <cell r="K38">
            <v>5</v>
          </cell>
        </row>
        <row r="39">
          <cell r="A39">
            <v>6482014496000</v>
          </cell>
          <cell r="B39" t="str">
            <v>SVĚTLO OBRYSOVÉ - BRZDOVÉ ZADNÍ    /13T/</v>
          </cell>
          <cell r="C39">
            <v>50</v>
          </cell>
          <cell r="D39">
            <v>1750</v>
          </cell>
          <cell r="E39">
            <v>87500</v>
          </cell>
          <cell r="F39">
            <v>27</v>
          </cell>
          <cell r="G39">
            <v>12</v>
          </cell>
          <cell r="H39">
            <v>13</v>
          </cell>
          <cell r="I39">
            <v>30</v>
          </cell>
          <cell r="J39">
            <v>43</v>
          </cell>
          <cell r="K39">
            <v>39</v>
          </cell>
        </row>
        <row r="40">
          <cell r="A40">
            <v>6482014497000</v>
          </cell>
          <cell r="B40" t="str">
            <v>SVĚTLOMET DÁLKOVÝ                  /13T/</v>
          </cell>
          <cell r="C40">
            <v>20</v>
          </cell>
          <cell r="D40">
            <v>927</v>
          </cell>
          <cell r="E40">
            <v>18540</v>
          </cell>
          <cell r="F40">
            <v>3</v>
          </cell>
          <cell r="G40">
            <v>1</v>
          </cell>
          <cell r="H40">
            <v>13</v>
          </cell>
          <cell r="I40">
            <v>11</v>
          </cell>
          <cell r="J40">
            <v>29</v>
          </cell>
          <cell r="K40">
            <v>20</v>
          </cell>
        </row>
        <row r="41">
          <cell r="A41">
            <v>6482014499000</v>
          </cell>
          <cell r="B41" t="str">
            <v>SVĚTLO SMĚROVÉ BOČNÍ               /13T/</v>
          </cell>
          <cell r="C41">
            <v>10</v>
          </cell>
          <cell r="D41">
            <v>329</v>
          </cell>
          <cell r="E41">
            <v>3290</v>
          </cell>
          <cell r="F41">
            <v>2</v>
          </cell>
          <cell r="G41">
            <v>7</v>
          </cell>
          <cell r="H41">
            <v>3</v>
          </cell>
          <cell r="I41">
            <v>13</v>
          </cell>
          <cell r="J41">
            <v>3</v>
          </cell>
          <cell r="K41">
            <v>16</v>
          </cell>
        </row>
        <row r="42">
          <cell r="A42">
            <v>6482014500000</v>
          </cell>
          <cell r="B42" t="str">
            <v>SVĚTLO SMĚROVÉ ZADNÍ               /13T/</v>
          </cell>
          <cell r="C42">
            <v>15</v>
          </cell>
          <cell r="D42">
            <v>463</v>
          </cell>
          <cell r="E42">
            <v>6945</v>
          </cell>
          <cell r="F42">
            <v>3</v>
          </cell>
          <cell r="G42">
            <v>2</v>
          </cell>
          <cell r="H42">
            <v>2</v>
          </cell>
          <cell r="I42">
            <v>14</v>
          </cell>
          <cell r="J42">
            <v>16</v>
          </cell>
          <cell r="K42">
            <v>34</v>
          </cell>
        </row>
        <row r="43">
          <cell r="A43">
            <v>6482014501000</v>
          </cell>
          <cell r="B43" t="str">
            <v>SVĚTLO SMĚROVÉ PŘEDNÍ              /13T/</v>
          </cell>
          <cell r="C43">
            <v>15</v>
          </cell>
          <cell r="D43">
            <v>426</v>
          </cell>
          <cell r="E43">
            <v>6390</v>
          </cell>
          <cell r="F43">
            <v>0</v>
          </cell>
          <cell r="G43">
            <v>5</v>
          </cell>
          <cell r="H43">
            <v>2</v>
          </cell>
          <cell r="I43">
            <v>15</v>
          </cell>
          <cell r="J43">
            <v>15</v>
          </cell>
          <cell r="K43">
            <v>34</v>
          </cell>
        </row>
        <row r="44">
          <cell r="A44">
            <v>6482014502000</v>
          </cell>
          <cell r="B44" t="str">
            <v>SVĚTLO OBRYSOVÉ PŘEDNÍ             /13T/</v>
          </cell>
          <cell r="C44">
            <v>120</v>
          </cell>
          <cell r="D44">
            <v>318</v>
          </cell>
          <cell r="E44">
            <v>38160</v>
          </cell>
          <cell r="F44">
            <v>22</v>
          </cell>
          <cell r="G44">
            <v>11</v>
          </cell>
          <cell r="H44">
            <v>65</v>
          </cell>
          <cell r="I44">
            <v>85</v>
          </cell>
          <cell r="J44">
            <v>157</v>
          </cell>
          <cell r="K44">
            <v>87</v>
          </cell>
        </row>
        <row r="45">
          <cell r="A45">
            <v>6482026661000</v>
          </cell>
          <cell r="B45" t="str">
            <v>SVĚTLOMET TLUM. A DÁLKOVÝ   /13T: 30-49/</v>
          </cell>
          <cell r="C45">
            <v>1</v>
          </cell>
          <cell r="D45">
            <v>1570</v>
          </cell>
          <cell r="E45">
            <v>1570</v>
          </cell>
          <cell r="F45">
            <v>0</v>
          </cell>
          <cell r="G45">
            <v>2</v>
          </cell>
          <cell r="H45">
            <v>1</v>
          </cell>
          <cell r="I45">
            <v>0</v>
          </cell>
          <cell r="J45">
            <v>4</v>
          </cell>
          <cell r="K45">
            <v>7</v>
          </cell>
        </row>
        <row r="46">
          <cell r="A46">
            <v>6482050163000</v>
          </cell>
          <cell r="B46" t="str">
            <v>SVĚTLO POTKÁVACÍ DENNÍ LEVÉ /13T: 30-49/</v>
          </cell>
          <cell r="C46">
            <v>1</v>
          </cell>
          <cell r="D46">
            <v>1630</v>
          </cell>
          <cell r="E46">
            <v>1630</v>
          </cell>
          <cell r="F46">
            <v>0</v>
          </cell>
          <cell r="G46">
            <v>0</v>
          </cell>
          <cell r="H46">
            <v>0</v>
          </cell>
          <cell r="I46">
            <v>1</v>
          </cell>
          <cell r="J46">
            <v>0</v>
          </cell>
          <cell r="K46">
            <v>3</v>
          </cell>
        </row>
        <row r="47">
          <cell r="A47">
            <v>6482050164000</v>
          </cell>
          <cell r="B47" t="str">
            <v>SVĚTLO POTKÁVACÍ DENNÍ PRAVÉ /13T:30-49/</v>
          </cell>
          <cell r="C47">
            <v>1</v>
          </cell>
          <cell r="D47">
            <v>1630</v>
          </cell>
          <cell r="E47">
            <v>1630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2</v>
          </cell>
        </row>
        <row r="48">
          <cell r="A48">
            <v>6548064108000</v>
          </cell>
          <cell r="B48" t="str">
            <v>SVÍTIDLO BRZDOVÉ POZIČNÍ          /EVO2/</v>
          </cell>
          <cell r="C48">
            <v>2</v>
          </cell>
          <cell r="D48">
            <v>931</v>
          </cell>
          <cell r="E48">
            <v>1862</v>
          </cell>
          <cell r="F48">
            <v>0</v>
          </cell>
          <cell r="G48">
            <v>0</v>
          </cell>
          <cell r="H48">
            <v>0</v>
          </cell>
          <cell r="I48">
            <v>2</v>
          </cell>
          <cell r="J48">
            <v>0</v>
          </cell>
          <cell r="K48">
            <v>3</v>
          </cell>
        </row>
        <row r="49">
          <cell r="A49">
            <v>6562900005000</v>
          </cell>
          <cell r="B49" t="str">
            <v>SVÍTIDLO TLUMENÉ                  /EVO2/</v>
          </cell>
          <cell r="C49">
            <v>20</v>
          </cell>
          <cell r="D49">
            <v>9460</v>
          </cell>
          <cell r="E49">
            <v>189200</v>
          </cell>
          <cell r="F49">
            <v>0</v>
          </cell>
          <cell r="G49">
            <v>0</v>
          </cell>
          <cell r="H49">
            <v>9</v>
          </cell>
          <cell r="I49">
            <v>0</v>
          </cell>
          <cell r="J49">
            <v>4</v>
          </cell>
          <cell r="K49">
            <v>8</v>
          </cell>
        </row>
        <row r="50">
          <cell r="A50">
            <v>6564064001000</v>
          </cell>
          <cell r="B50" t="str">
            <v>SVÍTIDLO SMĚROVÉ ZADNÍ            /EVO2/</v>
          </cell>
          <cell r="C50">
            <v>2</v>
          </cell>
          <cell r="D50">
            <v>1137</v>
          </cell>
          <cell r="E50">
            <v>2274</v>
          </cell>
          <cell r="F50">
            <v>0</v>
          </cell>
          <cell r="G50">
            <v>0</v>
          </cell>
          <cell r="H50">
            <v>2</v>
          </cell>
          <cell r="I50">
            <v>2</v>
          </cell>
          <cell r="J50">
            <v>2</v>
          </cell>
          <cell r="K50">
            <v>6</v>
          </cell>
        </row>
        <row r="51">
          <cell r="A51">
            <v>6564064002000</v>
          </cell>
          <cell r="B51" t="str">
            <v>SVÍTIDLO SMĚROVÉ PŘEDNÍ           /EVO2/</v>
          </cell>
          <cell r="C51">
            <v>30</v>
          </cell>
          <cell r="D51">
            <v>2580</v>
          </cell>
          <cell r="E51">
            <v>77400</v>
          </cell>
          <cell r="F51">
            <v>0</v>
          </cell>
          <cell r="G51">
            <v>0</v>
          </cell>
          <cell r="H51">
            <v>25</v>
          </cell>
          <cell r="I51">
            <v>15</v>
          </cell>
          <cell r="J51">
            <v>56</v>
          </cell>
          <cell r="K51">
            <v>25</v>
          </cell>
        </row>
        <row r="52">
          <cell r="A52">
            <v>6564064079000</v>
          </cell>
          <cell r="B52" t="str">
            <v>SVÍTIDLO DEN.POZ. (PÁS 7 KUSŮ)    /EVO2/</v>
          </cell>
          <cell r="C52">
            <v>2</v>
          </cell>
          <cell r="D52">
            <v>6537</v>
          </cell>
          <cell r="E52">
            <v>13074</v>
          </cell>
          <cell r="F52">
            <v>0</v>
          </cell>
          <cell r="G52">
            <v>0</v>
          </cell>
          <cell r="H52">
            <v>2</v>
          </cell>
          <cell r="I52">
            <v>1</v>
          </cell>
          <cell r="J52">
            <v>2</v>
          </cell>
          <cell r="K52">
            <v>2</v>
          </cell>
        </row>
        <row r="53">
          <cell r="A53">
            <v>6564064081000</v>
          </cell>
          <cell r="B53" t="str">
            <v>SVÍTIDLO ZPĚTNÉ                   /EVO2/</v>
          </cell>
          <cell r="C53">
            <v>8</v>
          </cell>
          <cell r="D53">
            <v>744</v>
          </cell>
          <cell r="E53">
            <v>5952</v>
          </cell>
          <cell r="F53">
            <v>0</v>
          </cell>
          <cell r="G53">
            <v>0</v>
          </cell>
          <cell r="H53">
            <v>1</v>
          </cell>
          <cell r="I53">
            <v>2</v>
          </cell>
          <cell r="J53">
            <v>7</v>
          </cell>
          <cell r="K53">
            <v>5</v>
          </cell>
        </row>
        <row r="54">
          <cell r="A54">
            <v>6564064082000</v>
          </cell>
          <cell r="B54" t="str">
            <v>MLHOVKA ZADNÍ                     /EVO2/</v>
          </cell>
          <cell r="C54">
            <v>8</v>
          </cell>
          <cell r="D54">
            <v>630</v>
          </cell>
          <cell r="E54">
            <v>5040</v>
          </cell>
          <cell r="F54">
            <v>0</v>
          </cell>
          <cell r="G54">
            <v>0</v>
          </cell>
          <cell r="H54">
            <v>2</v>
          </cell>
          <cell r="I54">
            <v>6</v>
          </cell>
          <cell r="J54">
            <v>8</v>
          </cell>
          <cell r="K54">
            <v>5</v>
          </cell>
        </row>
        <row r="55">
          <cell r="A55">
            <v>6564064083000</v>
          </cell>
          <cell r="B55" t="str">
            <v>SVĚTLO SMĚROVÉ BOČNÍ              /EVO2/</v>
          </cell>
          <cell r="C55">
            <v>100</v>
          </cell>
          <cell r="D55">
            <v>539</v>
          </cell>
          <cell r="E55">
            <v>53900</v>
          </cell>
          <cell r="F55">
            <v>0</v>
          </cell>
          <cell r="G55">
            <v>0</v>
          </cell>
          <cell r="H55">
            <v>89</v>
          </cell>
          <cell r="I55">
            <v>89</v>
          </cell>
          <cell r="J55">
            <v>167</v>
          </cell>
          <cell r="K55">
            <v>118</v>
          </cell>
        </row>
        <row r="56">
          <cell r="A56">
            <v>6564064084000</v>
          </cell>
          <cell r="B56" t="str">
            <v>MLHOVKA PŘEDNÍ                    /EVO2/</v>
          </cell>
          <cell r="C56">
            <v>4</v>
          </cell>
          <cell r="D56">
            <v>3724</v>
          </cell>
          <cell r="E56">
            <v>14896</v>
          </cell>
          <cell r="F56">
            <v>0</v>
          </cell>
          <cell r="G56">
            <v>0</v>
          </cell>
          <cell r="H56">
            <v>4</v>
          </cell>
          <cell r="I56">
            <v>3</v>
          </cell>
          <cell r="J56">
            <v>0</v>
          </cell>
          <cell r="K56">
            <v>2</v>
          </cell>
        </row>
        <row r="57">
          <cell r="A57">
            <v>6999999996000</v>
          </cell>
          <cell r="B57" t="str">
            <v>SVÍTIDLO STROPNÍ</v>
          </cell>
          <cell r="C57">
            <v>4</v>
          </cell>
          <cell r="D57">
            <v>341</v>
          </cell>
          <cell r="E57">
            <v>1364</v>
          </cell>
          <cell r="F57">
            <v>1</v>
          </cell>
          <cell r="G57">
            <v>4</v>
          </cell>
          <cell r="H57">
            <v>13</v>
          </cell>
          <cell r="I57">
            <v>3</v>
          </cell>
          <cell r="J57">
            <v>1</v>
          </cell>
          <cell r="K57">
            <v>0</v>
          </cell>
        </row>
        <row r="58">
          <cell r="E58">
            <v>999035</v>
          </cell>
          <cell r="F58">
            <v>437211</v>
          </cell>
          <cell r="G58">
            <v>259570</v>
          </cell>
          <cell r="H58">
            <v>636316</v>
          </cell>
          <cell r="I58">
            <v>527564</v>
          </cell>
          <cell r="J58">
            <v>1000448</v>
          </cell>
          <cell r="K58">
            <v>868905</v>
          </cell>
        </row>
        <row r="59">
          <cell r="D59" t="str">
            <v>zaokrouhlené +10%</v>
          </cell>
          <cell r="E59">
            <v>1100000</v>
          </cell>
        </row>
        <row r="60">
          <cell r="E60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2"/>
  <sheetViews>
    <sheetView tabSelected="1" zoomScaleNormal="100" workbookViewId="0">
      <selection activeCell="D65" sqref="D65"/>
    </sheetView>
  </sheetViews>
  <sheetFormatPr defaultRowHeight="15" x14ac:dyDescent="0.25"/>
  <cols>
    <col min="1" max="1" width="14.140625" bestFit="1" customWidth="1"/>
    <col min="2" max="2" width="45.42578125" bestFit="1" customWidth="1"/>
    <col min="3" max="3" width="56.28515625" bestFit="1" customWidth="1"/>
    <col min="4" max="6" width="17.7109375" customWidth="1"/>
  </cols>
  <sheetData>
    <row r="1" spans="1:6" ht="21" x14ac:dyDescent="0.35">
      <c r="A1" s="45" t="s">
        <v>0</v>
      </c>
      <c r="B1" s="45"/>
      <c r="C1" s="45"/>
      <c r="D1" s="45"/>
      <c r="E1" s="45"/>
      <c r="F1" s="45"/>
    </row>
    <row r="2" spans="1:6" x14ac:dyDescent="0.25">
      <c r="A2" s="46" t="s">
        <v>106</v>
      </c>
      <c r="B2" s="46"/>
      <c r="C2" s="46"/>
      <c r="D2" s="46"/>
      <c r="E2" s="46"/>
      <c r="F2" s="46"/>
    </row>
    <row r="3" spans="1:6" ht="60" x14ac:dyDescent="0.25">
      <c r="A3" s="1" t="s">
        <v>1</v>
      </c>
      <c r="B3" s="1" t="s">
        <v>2</v>
      </c>
      <c r="C3" s="2" t="s">
        <v>3</v>
      </c>
      <c r="D3" s="3" t="s">
        <v>103</v>
      </c>
      <c r="E3" s="3" t="s">
        <v>4</v>
      </c>
      <c r="F3" s="3" t="s">
        <v>5</v>
      </c>
    </row>
    <row r="4" spans="1:6" x14ac:dyDescent="0.25">
      <c r="A4" s="4">
        <v>6020000017000</v>
      </c>
      <c r="B4" s="5" t="s">
        <v>6</v>
      </c>
      <c r="C4" s="23" t="s">
        <v>7</v>
      </c>
      <c r="D4" s="6">
        <f>VLOOKUP($A4,[1]List1!$1:$1048576,3,FALSE)</f>
        <v>189</v>
      </c>
      <c r="E4" s="11"/>
      <c r="F4" s="13">
        <f t="shared" ref="F4:F35" si="0">E4*D4</f>
        <v>0</v>
      </c>
    </row>
    <row r="5" spans="1:6" x14ac:dyDescent="0.25">
      <c r="A5" s="4">
        <v>6020000017100</v>
      </c>
      <c r="B5" s="5" t="s">
        <v>8</v>
      </c>
      <c r="C5" s="27" t="s">
        <v>9</v>
      </c>
      <c r="D5" s="6">
        <f>VLOOKUP($A5,[1]List1!$1:$1048576,3,FALSE)</f>
        <v>10</v>
      </c>
      <c r="E5" s="12"/>
      <c r="F5" s="14">
        <f t="shared" si="0"/>
        <v>0</v>
      </c>
    </row>
    <row r="6" spans="1:6" x14ac:dyDescent="0.25">
      <c r="A6" s="4">
        <v>6020000018000</v>
      </c>
      <c r="B6" s="5" t="s">
        <v>10</v>
      </c>
      <c r="C6" s="23" t="s">
        <v>11</v>
      </c>
      <c r="D6" s="6">
        <f>VLOOKUP($A6,[1]List1!$1:$1048576,3,FALSE)</f>
        <v>20</v>
      </c>
      <c r="E6" s="11"/>
      <c r="F6" s="13">
        <f t="shared" si="0"/>
        <v>0</v>
      </c>
    </row>
    <row r="7" spans="1:6" x14ac:dyDescent="0.25">
      <c r="A7" s="4">
        <v>6020000020000</v>
      </c>
      <c r="B7" s="8" t="s">
        <v>12</v>
      </c>
      <c r="C7" s="28" t="s">
        <v>109</v>
      </c>
      <c r="D7" s="6">
        <f>VLOOKUP($A7,[1]List1!$1:$1048576,3,FALSE)</f>
        <v>110</v>
      </c>
      <c r="E7" s="11"/>
      <c r="F7" s="13">
        <f t="shared" si="0"/>
        <v>0</v>
      </c>
    </row>
    <row r="8" spans="1:6" x14ac:dyDescent="0.25">
      <c r="A8" s="4">
        <v>6020000021000</v>
      </c>
      <c r="B8" s="8" t="s">
        <v>13</v>
      </c>
      <c r="C8" s="28" t="s">
        <v>110</v>
      </c>
      <c r="D8" s="6">
        <f>VLOOKUP($A8,[1]List1!$1:$1048576,3,FALSE)</f>
        <v>210</v>
      </c>
      <c r="E8" s="11"/>
      <c r="F8" s="13">
        <f t="shared" si="0"/>
        <v>0</v>
      </c>
    </row>
    <row r="9" spans="1:6" x14ac:dyDescent="0.25">
      <c r="A9" s="4">
        <v>6020000021100</v>
      </c>
      <c r="B9" s="5" t="s">
        <v>14</v>
      </c>
      <c r="C9" s="23" t="s">
        <v>15</v>
      </c>
      <c r="D9" s="6">
        <f>VLOOKUP($A9,[1]List1!$1:$1048576,3,FALSE)</f>
        <v>10</v>
      </c>
      <c r="E9" s="12"/>
      <c r="F9" s="14">
        <f t="shared" si="0"/>
        <v>0</v>
      </c>
    </row>
    <row r="10" spans="1:6" x14ac:dyDescent="0.25">
      <c r="A10" s="4">
        <v>6020000023000</v>
      </c>
      <c r="B10" s="5" t="s">
        <v>16</v>
      </c>
      <c r="C10" s="23" t="s">
        <v>17</v>
      </c>
      <c r="D10" s="6">
        <f>VLOOKUP($A10,[1]List1!$1:$1048576,3,FALSE)</f>
        <v>20</v>
      </c>
      <c r="E10" s="11"/>
      <c r="F10" s="13">
        <f t="shared" si="0"/>
        <v>0</v>
      </c>
    </row>
    <row r="11" spans="1:6" x14ac:dyDescent="0.25">
      <c r="A11" s="4">
        <v>6020000028000</v>
      </c>
      <c r="B11" s="5" t="s">
        <v>18</v>
      </c>
      <c r="C11" s="23" t="s">
        <v>19</v>
      </c>
      <c r="D11" s="6">
        <f>VLOOKUP($A11,[1]List1!$1:$1048576,3,FALSE)</f>
        <v>30</v>
      </c>
      <c r="E11" s="12"/>
      <c r="F11" s="14">
        <f t="shared" si="0"/>
        <v>0</v>
      </c>
    </row>
    <row r="12" spans="1:6" x14ac:dyDescent="0.25">
      <c r="A12" s="4">
        <v>6020000039000</v>
      </c>
      <c r="B12" s="5" t="s">
        <v>20</v>
      </c>
      <c r="C12" s="23" t="s">
        <v>21</v>
      </c>
      <c r="D12" s="6">
        <f>VLOOKUP($A12,[1]List1!$1:$1048576,3,FALSE)</f>
        <v>55</v>
      </c>
      <c r="E12" s="12"/>
      <c r="F12" s="14">
        <f t="shared" si="0"/>
        <v>0</v>
      </c>
    </row>
    <row r="13" spans="1:6" x14ac:dyDescent="0.25">
      <c r="A13" s="4">
        <v>6120900005100</v>
      </c>
      <c r="B13" s="5" t="s">
        <v>22</v>
      </c>
      <c r="C13" s="23" t="s">
        <v>23</v>
      </c>
      <c r="D13" s="6">
        <f>VLOOKUP($A13,[1]List1!$1:$1048576,3,FALSE)</f>
        <v>10</v>
      </c>
      <c r="E13" s="12"/>
      <c r="F13" s="14">
        <f t="shared" si="0"/>
        <v>0</v>
      </c>
    </row>
    <row r="14" spans="1:6" x14ac:dyDescent="0.25">
      <c r="A14" s="4">
        <v>6120900005200</v>
      </c>
      <c r="B14" s="5" t="s">
        <v>24</v>
      </c>
      <c r="C14" s="23" t="s">
        <v>25</v>
      </c>
      <c r="D14" s="6">
        <f>VLOOKUP($A14,[1]List1!$1:$1048576,3,FALSE)</f>
        <v>20</v>
      </c>
      <c r="E14" s="11"/>
      <c r="F14" s="13">
        <f t="shared" si="0"/>
        <v>0</v>
      </c>
    </row>
    <row r="15" spans="1:6" x14ac:dyDescent="0.25">
      <c r="A15" s="4">
        <v>6120900007000</v>
      </c>
      <c r="B15" s="5" t="s">
        <v>26</v>
      </c>
      <c r="C15" s="23" t="s">
        <v>105</v>
      </c>
      <c r="D15" s="6">
        <f>VLOOKUP($A15,[1]List1!$1:$1048576,3,FALSE)</f>
        <v>20</v>
      </c>
      <c r="E15" s="11"/>
      <c r="F15" s="13">
        <f t="shared" si="0"/>
        <v>0</v>
      </c>
    </row>
    <row r="16" spans="1:6" x14ac:dyDescent="0.25">
      <c r="A16" s="4">
        <v>6120900008000</v>
      </c>
      <c r="B16" s="5" t="s">
        <v>27</v>
      </c>
      <c r="C16" s="23" t="s">
        <v>28</v>
      </c>
      <c r="D16" s="6">
        <f>VLOOKUP($A16,[1]List1!$1:$1048576,3,FALSE)</f>
        <v>10</v>
      </c>
      <c r="E16" s="11"/>
      <c r="F16" s="13">
        <f t="shared" si="0"/>
        <v>0</v>
      </c>
    </row>
    <row r="17" spans="1:6" x14ac:dyDescent="0.25">
      <c r="A17" s="4">
        <v>6120900013000</v>
      </c>
      <c r="B17" s="9" t="s">
        <v>29</v>
      </c>
      <c r="C17" s="23" t="s">
        <v>30</v>
      </c>
      <c r="D17" s="6">
        <f>VLOOKUP($A17,[1]List1!$1:$1048576,3,FALSE)</f>
        <v>5</v>
      </c>
      <c r="E17" s="11"/>
      <c r="F17" s="13">
        <f t="shared" si="0"/>
        <v>0</v>
      </c>
    </row>
    <row r="18" spans="1:6" x14ac:dyDescent="0.25">
      <c r="A18" s="4">
        <v>6120900020000</v>
      </c>
      <c r="B18" s="5" t="s">
        <v>31</v>
      </c>
      <c r="C18" s="23" t="s">
        <v>32</v>
      </c>
      <c r="D18" s="6">
        <f>VLOOKUP($A18,[1]List1!$1:$1048576,3,FALSE)</f>
        <v>21</v>
      </c>
      <c r="E18" s="11"/>
      <c r="F18" s="13">
        <f t="shared" si="0"/>
        <v>0</v>
      </c>
    </row>
    <row r="19" spans="1:6" x14ac:dyDescent="0.25">
      <c r="A19" s="4">
        <v>6120900021000</v>
      </c>
      <c r="B19" s="8" t="s">
        <v>33</v>
      </c>
      <c r="C19" s="29" t="s">
        <v>108</v>
      </c>
      <c r="D19" s="6">
        <f>VLOOKUP($A19,[1]List1!$1:$1048576,3,FALSE)</f>
        <v>25</v>
      </c>
      <c r="E19" s="11"/>
      <c r="F19" s="13">
        <f t="shared" si="0"/>
        <v>0</v>
      </c>
    </row>
    <row r="20" spans="1:6" x14ac:dyDescent="0.25">
      <c r="A20" s="4">
        <v>6120900022000</v>
      </c>
      <c r="B20" s="5" t="s">
        <v>34</v>
      </c>
      <c r="C20" s="24" t="s">
        <v>35</v>
      </c>
      <c r="D20" s="6">
        <f>VLOOKUP($A20,[1]List1!$1:$1048576,3,FALSE)</f>
        <v>33</v>
      </c>
      <c r="E20" s="11"/>
      <c r="F20" s="13">
        <f t="shared" si="0"/>
        <v>0</v>
      </c>
    </row>
    <row r="21" spans="1:6" x14ac:dyDescent="0.25">
      <c r="A21" s="4">
        <v>6120900023000</v>
      </c>
      <c r="B21" s="8" t="s">
        <v>36</v>
      </c>
      <c r="C21" s="28" t="s">
        <v>107</v>
      </c>
      <c r="D21" s="6">
        <f>VLOOKUP($A21,[1]List1!$1:$1048576,3,FALSE)</f>
        <v>40</v>
      </c>
      <c r="E21" s="11"/>
      <c r="F21" s="13">
        <f t="shared" si="0"/>
        <v>0</v>
      </c>
    </row>
    <row r="22" spans="1:6" x14ac:dyDescent="0.25">
      <c r="A22" s="4">
        <v>6120900025000</v>
      </c>
      <c r="B22" s="5" t="s">
        <v>37</v>
      </c>
      <c r="C22" s="23" t="s">
        <v>38</v>
      </c>
      <c r="D22" s="6">
        <f>VLOOKUP($A22,[1]List1!$1:$1048576,3,FALSE)</f>
        <v>10</v>
      </c>
      <c r="E22" s="11"/>
      <c r="F22" s="13">
        <f t="shared" si="0"/>
        <v>0</v>
      </c>
    </row>
    <row r="23" spans="1:6" x14ac:dyDescent="0.25">
      <c r="A23" s="4">
        <v>6120900026000</v>
      </c>
      <c r="B23" s="5" t="s">
        <v>39</v>
      </c>
      <c r="C23" s="23" t="s">
        <v>40</v>
      </c>
      <c r="D23" s="6">
        <f>VLOOKUP($A23,[1]List1!$1:$1048576,3,FALSE)</f>
        <v>10</v>
      </c>
      <c r="E23" s="11"/>
      <c r="F23" s="13">
        <f t="shared" si="0"/>
        <v>0</v>
      </c>
    </row>
    <row r="24" spans="1:6" x14ac:dyDescent="0.25">
      <c r="A24" s="4">
        <v>6120900027000</v>
      </c>
      <c r="B24" s="8" t="s">
        <v>41</v>
      </c>
      <c r="C24" s="28" t="s">
        <v>42</v>
      </c>
      <c r="D24" s="6">
        <f>VLOOKUP($A24,[1]List1!$1:$1048576,3,FALSE)</f>
        <v>2</v>
      </c>
      <c r="E24" s="11"/>
      <c r="F24" s="13">
        <f t="shared" si="0"/>
        <v>0</v>
      </c>
    </row>
    <row r="25" spans="1:6" x14ac:dyDescent="0.25">
      <c r="A25" s="4">
        <v>6382000321000</v>
      </c>
      <c r="B25" s="5" t="s">
        <v>43</v>
      </c>
      <c r="C25" s="23" t="s">
        <v>44</v>
      </c>
      <c r="D25" s="6">
        <f>VLOOKUP($A25,[1]List1!$1:$1048576,3,FALSE)</f>
        <v>10</v>
      </c>
      <c r="E25" s="11"/>
      <c r="F25" s="13">
        <f t="shared" si="0"/>
        <v>0</v>
      </c>
    </row>
    <row r="26" spans="1:6" x14ac:dyDescent="0.25">
      <c r="A26" s="4">
        <v>6382000323000</v>
      </c>
      <c r="B26" s="5" t="s">
        <v>45</v>
      </c>
      <c r="C26" s="23" t="s">
        <v>46</v>
      </c>
      <c r="D26" s="6">
        <f>VLOOKUP($A26,[1]List1!$1:$1048576,3,FALSE)</f>
        <v>2</v>
      </c>
      <c r="E26" s="11"/>
      <c r="F26" s="13">
        <f t="shared" si="0"/>
        <v>0</v>
      </c>
    </row>
    <row r="27" spans="1:6" x14ac:dyDescent="0.25">
      <c r="A27" s="10">
        <v>6382000992000</v>
      </c>
      <c r="B27" s="7" t="s">
        <v>47</v>
      </c>
      <c r="C27" s="25" t="s">
        <v>48</v>
      </c>
      <c r="D27" s="6">
        <f>VLOOKUP($A27,[1]List1!$1:$1048576,3,FALSE)</f>
        <v>3</v>
      </c>
      <c r="E27" s="11"/>
      <c r="F27" s="13">
        <f t="shared" si="0"/>
        <v>0</v>
      </c>
    </row>
    <row r="28" spans="1:6" x14ac:dyDescent="0.25">
      <c r="A28" s="4">
        <v>6382000993000</v>
      </c>
      <c r="B28" s="7" t="s">
        <v>49</v>
      </c>
      <c r="C28" s="25" t="s">
        <v>50</v>
      </c>
      <c r="D28" s="6">
        <f>VLOOKUP($A28,[1]List1!$1:$1048576,3,FALSE)</f>
        <v>3</v>
      </c>
      <c r="E28" s="11"/>
      <c r="F28" s="13">
        <f t="shared" si="0"/>
        <v>0</v>
      </c>
    </row>
    <row r="29" spans="1:6" x14ac:dyDescent="0.25">
      <c r="A29" s="4">
        <v>6382002250000</v>
      </c>
      <c r="B29" s="5" t="s">
        <v>51</v>
      </c>
      <c r="C29" s="26" t="s">
        <v>52</v>
      </c>
      <c r="D29" s="6">
        <f>VLOOKUP($A29,[1]List1!$1:$1048576,3,FALSE)</f>
        <v>2</v>
      </c>
      <c r="E29" s="11"/>
      <c r="F29" s="13">
        <f t="shared" si="0"/>
        <v>0</v>
      </c>
    </row>
    <row r="30" spans="1:6" x14ac:dyDescent="0.25">
      <c r="A30" s="4">
        <v>6382002251000</v>
      </c>
      <c r="B30" s="5" t="s">
        <v>53</v>
      </c>
      <c r="C30" s="26" t="s">
        <v>54</v>
      </c>
      <c r="D30" s="6">
        <f>VLOOKUP($A30,[1]List1!$1:$1048576,3,FALSE)</f>
        <v>2</v>
      </c>
      <c r="E30" s="11"/>
      <c r="F30" s="13">
        <f t="shared" si="0"/>
        <v>0</v>
      </c>
    </row>
    <row r="31" spans="1:6" x14ac:dyDescent="0.25">
      <c r="A31" s="4">
        <v>6382003087000</v>
      </c>
      <c r="B31" s="5" t="s">
        <v>55</v>
      </c>
      <c r="C31" s="26" t="s">
        <v>56</v>
      </c>
      <c r="D31" s="6">
        <f>VLOOKUP($A31,[1]List1!$1:$1048576,3,FALSE)</f>
        <v>5</v>
      </c>
      <c r="E31" s="11"/>
      <c r="F31" s="13">
        <f t="shared" si="0"/>
        <v>0</v>
      </c>
    </row>
    <row r="32" spans="1:6" x14ac:dyDescent="0.25">
      <c r="A32" s="4">
        <v>6382004100000</v>
      </c>
      <c r="B32" s="5" t="s">
        <v>57</v>
      </c>
      <c r="C32" s="26" t="s">
        <v>58</v>
      </c>
      <c r="D32" s="6">
        <f>VLOOKUP($A32,[1]List1!$1:$1048576,3,FALSE)</f>
        <v>5</v>
      </c>
      <c r="E32" s="11"/>
      <c r="F32" s="13">
        <f t="shared" si="0"/>
        <v>0</v>
      </c>
    </row>
    <row r="33" spans="1:6" x14ac:dyDescent="0.25">
      <c r="A33" s="4">
        <v>6382011494000</v>
      </c>
      <c r="B33" s="5" t="s">
        <v>59</v>
      </c>
      <c r="C33" s="24" t="s">
        <v>60</v>
      </c>
      <c r="D33" s="6">
        <f>VLOOKUP($A33,[1]List1!$1:$1048576,3,FALSE)</f>
        <v>6</v>
      </c>
      <c r="E33" s="11"/>
      <c r="F33" s="13">
        <f t="shared" si="0"/>
        <v>0</v>
      </c>
    </row>
    <row r="34" spans="1:6" x14ac:dyDescent="0.25">
      <c r="A34" s="4">
        <v>6482012670000</v>
      </c>
      <c r="B34" s="5" t="s">
        <v>61</v>
      </c>
      <c r="C34" s="24" t="s">
        <v>62</v>
      </c>
      <c r="D34" s="6">
        <f>VLOOKUP($A34,[1]List1!$1:$1048576,3,FALSE)</f>
        <v>6</v>
      </c>
      <c r="E34" s="11"/>
      <c r="F34" s="13">
        <f t="shared" si="0"/>
        <v>0</v>
      </c>
    </row>
    <row r="35" spans="1:6" x14ac:dyDescent="0.25">
      <c r="A35" s="4">
        <v>6482014491000</v>
      </c>
      <c r="B35" s="5" t="s">
        <v>63</v>
      </c>
      <c r="C35" s="24" t="s">
        <v>64</v>
      </c>
      <c r="D35" s="6">
        <f>VLOOKUP($A35,[1]List1!$1:$1048576,3,FALSE)</f>
        <v>300</v>
      </c>
      <c r="E35" s="11"/>
      <c r="F35" s="13">
        <f t="shared" si="0"/>
        <v>0</v>
      </c>
    </row>
    <row r="36" spans="1:6" x14ac:dyDescent="0.25">
      <c r="A36" s="4">
        <v>6482014492000</v>
      </c>
      <c r="B36" s="8" t="s">
        <v>65</v>
      </c>
      <c r="C36" s="30" t="s">
        <v>66</v>
      </c>
      <c r="D36" s="6">
        <f>VLOOKUP($A36,[1]List1!$1:$1048576,3,FALSE)</f>
        <v>30</v>
      </c>
      <c r="E36" s="11"/>
      <c r="F36" s="13">
        <f t="shared" ref="F36:F67" si="1">E36*D36</f>
        <v>0</v>
      </c>
    </row>
    <row r="37" spans="1:6" x14ac:dyDescent="0.25">
      <c r="A37" s="4">
        <v>6482014493000</v>
      </c>
      <c r="B37" s="8" t="s">
        <v>67</v>
      </c>
      <c r="C37" s="30" t="s">
        <v>68</v>
      </c>
      <c r="D37" s="6">
        <f>VLOOKUP($A37,[1]List1!$1:$1048576,3,FALSE)</f>
        <v>15</v>
      </c>
      <c r="E37" s="11"/>
      <c r="F37" s="13">
        <f t="shared" si="1"/>
        <v>0</v>
      </c>
    </row>
    <row r="38" spans="1:6" x14ac:dyDescent="0.25">
      <c r="A38" s="4">
        <v>6482014494000</v>
      </c>
      <c r="B38" s="8" t="s">
        <v>69</v>
      </c>
      <c r="C38" s="30" t="s">
        <v>70</v>
      </c>
      <c r="D38" s="6">
        <f>VLOOKUP($A38,[1]List1!$1:$1048576,3,FALSE)</f>
        <v>15</v>
      </c>
      <c r="E38" s="11"/>
      <c r="F38" s="13">
        <f t="shared" si="1"/>
        <v>0</v>
      </c>
    </row>
    <row r="39" spans="1:6" x14ac:dyDescent="0.25">
      <c r="A39" s="4">
        <v>6482014495000</v>
      </c>
      <c r="B39" s="8" t="s">
        <v>71</v>
      </c>
      <c r="C39" s="30" t="s">
        <v>72</v>
      </c>
      <c r="D39" s="6">
        <f>VLOOKUP($A39,[1]List1!$1:$1048576,3,FALSE)</f>
        <v>10</v>
      </c>
      <c r="E39" s="11"/>
      <c r="F39" s="13">
        <f t="shared" si="1"/>
        <v>0</v>
      </c>
    </row>
    <row r="40" spans="1:6" x14ac:dyDescent="0.25">
      <c r="A40" s="4">
        <v>6482014495100</v>
      </c>
      <c r="B40" s="8" t="s">
        <v>71</v>
      </c>
      <c r="C40" s="30" t="s">
        <v>73</v>
      </c>
      <c r="D40" s="6">
        <f>VLOOKUP($A40,[1]List1!$1:$1048576,3,FALSE)</f>
        <v>15</v>
      </c>
      <c r="E40" s="11"/>
      <c r="F40" s="13">
        <f t="shared" si="1"/>
        <v>0</v>
      </c>
    </row>
    <row r="41" spans="1:6" x14ac:dyDescent="0.25">
      <c r="A41" s="4">
        <v>6482014496000</v>
      </c>
      <c r="B41" s="5" t="s">
        <v>74</v>
      </c>
      <c r="C41" s="24" t="s">
        <v>75</v>
      </c>
      <c r="D41" s="6">
        <f>VLOOKUP($A41,[1]List1!$1:$1048576,3,FALSE)</f>
        <v>50</v>
      </c>
      <c r="E41" s="11"/>
      <c r="F41" s="13">
        <f t="shared" si="1"/>
        <v>0</v>
      </c>
    </row>
    <row r="42" spans="1:6" x14ac:dyDescent="0.25">
      <c r="A42" s="4">
        <v>6482014497000</v>
      </c>
      <c r="B42" s="5" t="s">
        <v>76</v>
      </c>
      <c r="C42" s="24" t="s">
        <v>77</v>
      </c>
      <c r="D42" s="6">
        <f>VLOOKUP($A42,[1]List1!$1:$1048576,3,FALSE)</f>
        <v>20</v>
      </c>
      <c r="E42" s="11"/>
      <c r="F42" s="13">
        <f t="shared" si="1"/>
        <v>0</v>
      </c>
    </row>
    <row r="43" spans="1:6" x14ac:dyDescent="0.25">
      <c r="A43" s="4">
        <v>6482014499000</v>
      </c>
      <c r="B43" s="5" t="s">
        <v>78</v>
      </c>
      <c r="C43" s="24" t="s">
        <v>79</v>
      </c>
      <c r="D43" s="6">
        <f>VLOOKUP($A43,[1]List1!$1:$1048576,3,FALSE)</f>
        <v>10</v>
      </c>
      <c r="E43" s="11"/>
      <c r="F43" s="13">
        <f t="shared" si="1"/>
        <v>0</v>
      </c>
    </row>
    <row r="44" spans="1:6" x14ac:dyDescent="0.25">
      <c r="A44" s="4">
        <v>6482014500000</v>
      </c>
      <c r="B44" s="8" t="s">
        <v>80</v>
      </c>
      <c r="C44" s="30" t="s">
        <v>81</v>
      </c>
      <c r="D44" s="6">
        <f>VLOOKUP($A44,[1]List1!$1:$1048576,3,FALSE)</f>
        <v>15</v>
      </c>
      <c r="E44" s="11"/>
      <c r="F44" s="13">
        <f t="shared" si="1"/>
        <v>0</v>
      </c>
    </row>
    <row r="45" spans="1:6" x14ac:dyDescent="0.25">
      <c r="A45" s="4">
        <v>6482014501000</v>
      </c>
      <c r="B45" s="5" t="s">
        <v>82</v>
      </c>
      <c r="C45" s="24" t="s">
        <v>83</v>
      </c>
      <c r="D45" s="6">
        <f>VLOOKUP($A45,[1]List1!$1:$1048576,3,FALSE)</f>
        <v>15</v>
      </c>
      <c r="E45" s="11"/>
      <c r="F45" s="13">
        <f t="shared" si="1"/>
        <v>0</v>
      </c>
    </row>
    <row r="46" spans="1:6" x14ac:dyDescent="0.25">
      <c r="A46" s="4">
        <v>6482014502000</v>
      </c>
      <c r="B46" s="5" t="s">
        <v>84</v>
      </c>
      <c r="C46" s="26" t="s">
        <v>85</v>
      </c>
      <c r="D46" s="6">
        <f>VLOOKUP($A46,[1]List1!$1:$1048576,3,FALSE)</f>
        <v>120</v>
      </c>
      <c r="E46" s="11"/>
      <c r="F46" s="13">
        <f t="shared" si="1"/>
        <v>0</v>
      </c>
    </row>
    <row r="47" spans="1:6" x14ac:dyDescent="0.25">
      <c r="A47" s="4">
        <v>6482026661000</v>
      </c>
      <c r="B47" s="5" t="s">
        <v>86</v>
      </c>
      <c r="C47" s="26" t="s">
        <v>87</v>
      </c>
      <c r="D47" s="6">
        <f>VLOOKUP($A47,[1]List1!$1:$1048576,3,FALSE)</f>
        <v>1</v>
      </c>
      <c r="E47" s="11"/>
      <c r="F47" s="13">
        <f t="shared" si="1"/>
        <v>0</v>
      </c>
    </row>
    <row r="48" spans="1:6" x14ac:dyDescent="0.25">
      <c r="A48" s="4">
        <v>6482050163000</v>
      </c>
      <c r="B48" s="5" t="s">
        <v>88</v>
      </c>
      <c r="C48" s="23" t="s">
        <v>89</v>
      </c>
      <c r="D48" s="6">
        <f>VLOOKUP($A48,[1]List1!$1:$1048576,3,FALSE)</f>
        <v>1</v>
      </c>
      <c r="E48" s="11"/>
      <c r="F48" s="13">
        <f t="shared" si="1"/>
        <v>0</v>
      </c>
    </row>
    <row r="49" spans="1:6" x14ac:dyDescent="0.25">
      <c r="A49" s="4">
        <v>6482050164000</v>
      </c>
      <c r="B49" s="5" t="s">
        <v>90</v>
      </c>
      <c r="C49" s="23" t="s">
        <v>91</v>
      </c>
      <c r="D49" s="6">
        <f>VLOOKUP($A49,[1]List1!$1:$1048576,3,FALSE)</f>
        <v>1</v>
      </c>
      <c r="E49" s="11"/>
      <c r="F49" s="13">
        <f t="shared" si="1"/>
        <v>0</v>
      </c>
    </row>
    <row r="50" spans="1:6" x14ac:dyDescent="0.25">
      <c r="A50" s="4">
        <v>6548064108000</v>
      </c>
      <c r="B50" s="8" t="s">
        <v>92</v>
      </c>
      <c r="C50" s="31" t="s">
        <v>111</v>
      </c>
      <c r="D50" s="6">
        <f>VLOOKUP($A50,[1]List1!$1:$1048576,3,FALSE)</f>
        <v>2</v>
      </c>
      <c r="E50" s="11"/>
      <c r="F50" s="13">
        <f t="shared" si="1"/>
        <v>0</v>
      </c>
    </row>
    <row r="51" spans="1:6" x14ac:dyDescent="0.25">
      <c r="A51" s="4">
        <v>6562900005000</v>
      </c>
      <c r="B51" s="8" t="s">
        <v>93</v>
      </c>
      <c r="C51" s="31" t="s">
        <v>112</v>
      </c>
      <c r="D51" s="6">
        <f>VLOOKUP($A51,[1]List1!$1:$1048576,3,FALSE)</f>
        <v>20</v>
      </c>
      <c r="E51" s="11"/>
      <c r="F51" s="13">
        <f t="shared" si="1"/>
        <v>0</v>
      </c>
    </row>
    <row r="52" spans="1:6" x14ac:dyDescent="0.25">
      <c r="A52" s="4">
        <v>6564064001000</v>
      </c>
      <c r="B52" s="8" t="s">
        <v>94</v>
      </c>
      <c r="C52" s="32" t="s">
        <v>113</v>
      </c>
      <c r="D52" s="6">
        <f>VLOOKUP($A52,[1]List1!$1:$1048576,3,FALSE)</f>
        <v>2</v>
      </c>
      <c r="E52" s="11"/>
      <c r="F52" s="13">
        <f t="shared" si="1"/>
        <v>0</v>
      </c>
    </row>
    <row r="53" spans="1:6" x14ac:dyDescent="0.25">
      <c r="A53" s="4">
        <v>6564064002000</v>
      </c>
      <c r="B53" s="8" t="s">
        <v>95</v>
      </c>
      <c r="C53" s="31" t="s">
        <v>114</v>
      </c>
      <c r="D53" s="6">
        <f>VLOOKUP($A53,[1]List1!$1:$1048576,3,FALSE)</f>
        <v>30</v>
      </c>
      <c r="E53" s="12"/>
      <c r="F53" s="14">
        <f t="shared" si="1"/>
        <v>0</v>
      </c>
    </row>
    <row r="54" spans="1:6" x14ac:dyDescent="0.25">
      <c r="A54" s="4">
        <v>6564064079000</v>
      </c>
      <c r="B54" s="8" t="s">
        <v>96</v>
      </c>
      <c r="C54" s="31" t="s">
        <v>115</v>
      </c>
      <c r="D54" s="6">
        <f>VLOOKUP($A54,[1]List1!$1:$1048576,3,FALSE)</f>
        <v>2</v>
      </c>
      <c r="E54" s="11"/>
      <c r="F54" s="13">
        <f t="shared" si="1"/>
        <v>0</v>
      </c>
    </row>
    <row r="55" spans="1:6" x14ac:dyDescent="0.25">
      <c r="A55" s="4">
        <v>6564064081000</v>
      </c>
      <c r="B55" s="22" t="s">
        <v>97</v>
      </c>
      <c r="C55" s="31" t="s">
        <v>116</v>
      </c>
      <c r="D55" s="6">
        <f>VLOOKUP($A55,[1]List1!$1:$1048576,3,FALSE)</f>
        <v>8</v>
      </c>
      <c r="E55" s="11"/>
      <c r="F55" s="13">
        <f t="shared" si="1"/>
        <v>0</v>
      </c>
    </row>
    <row r="56" spans="1:6" x14ac:dyDescent="0.25">
      <c r="A56" s="4">
        <v>6564064082000</v>
      </c>
      <c r="B56" s="8" t="s">
        <v>98</v>
      </c>
      <c r="C56" s="31" t="s">
        <v>117</v>
      </c>
      <c r="D56" s="6">
        <f>VLOOKUP($A56,[1]List1!$1:$1048576,3,FALSE)</f>
        <v>8</v>
      </c>
      <c r="E56" s="11"/>
      <c r="F56" s="13">
        <f t="shared" si="1"/>
        <v>0</v>
      </c>
    </row>
    <row r="57" spans="1:6" x14ac:dyDescent="0.25">
      <c r="A57" s="4">
        <v>6564064083000</v>
      </c>
      <c r="B57" s="8" t="s">
        <v>99</v>
      </c>
      <c r="C57" s="31" t="s">
        <v>118</v>
      </c>
      <c r="D57" s="6">
        <f>VLOOKUP($A57,[1]List1!$1:$1048576,3,FALSE)</f>
        <v>100</v>
      </c>
      <c r="E57" s="11"/>
      <c r="F57" s="13">
        <f t="shared" si="1"/>
        <v>0</v>
      </c>
    </row>
    <row r="58" spans="1:6" x14ac:dyDescent="0.25">
      <c r="A58" s="4">
        <v>6564064084000</v>
      </c>
      <c r="B58" s="8" t="s">
        <v>100</v>
      </c>
      <c r="C58" s="32" t="s">
        <v>119</v>
      </c>
      <c r="D58" s="6">
        <f>VLOOKUP($A58,[1]List1!$1:$1048576,3,FALSE)</f>
        <v>4</v>
      </c>
      <c r="E58" s="11"/>
      <c r="F58" s="13">
        <f t="shared" si="1"/>
        <v>0</v>
      </c>
    </row>
    <row r="59" spans="1:6" x14ac:dyDescent="0.25">
      <c r="A59" s="10">
        <v>6999999996000</v>
      </c>
      <c r="B59" s="17" t="s">
        <v>101</v>
      </c>
      <c r="C59" s="33" t="s">
        <v>102</v>
      </c>
      <c r="D59" s="36">
        <v>4</v>
      </c>
      <c r="E59" s="39"/>
      <c r="F59" s="42">
        <f t="shared" si="1"/>
        <v>0</v>
      </c>
    </row>
    <row r="60" spans="1:6" x14ac:dyDescent="0.25">
      <c r="A60" s="20"/>
      <c r="B60" s="18"/>
      <c r="C60" s="34" t="s">
        <v>120</v>
      </c>
      <c r="D60" s="37"/>
      <c r="E60" s="40"/>
      <c r="F60" s="43"/>
    </row>
    <row r="61" spans="1:6" x14ac:dyDescent="0.25">
      <c r="A61" s="21"/>
      <c r="B61" s="19"/>
      <c r="C61" s="35" t="s">
        <v>121</v>
      </c>
      <c r="D61" s="38"/>
      <c r="E61" s="41"/>
      <c r="F61" s="44"/>
    </row>
    <row r="62" spans="1:6" ht="18.75" x14ac:dyDescent="0.3">
      <c r="E62" s="16" t="s">
        <v>104</v>
      </c>
      <c r="F62" s="15">
        <f>SUM(F4:F58)</f>
        <v>0</v>
      </c>
    </row>
  </sheetData>
  <autoFilter ref="A3:F52" xr:uid="{00000000-0001-0000-0000-000000000000}">
    <sortState xmlns:xlrd2="http://schemas.microsoft.com/office/spreadsheetml/2017/richdata2" ref="A4:F59">
      <sortCondition ref="A3:A52"/>
    </sortState>
  </autoFilter>
  <mergeCells count="5">
    <mergeCell ref="D59:D61"/>
    <mergeCell ref="E59:E61"/>
    <mergeCell ref="F59:F61"/>
    <mergeCell ref="A1:F1"/>
    <mergeCell ref="A2:F2"/>
  </mergeCells>
  <conditionalFormatting sqref="A4:A52">
    <cfRule type="duplicateValues" dxfId="5" priority="27"/>
  </conditionalFormatting>
  <conditionalFormatting sqref="A53:A58">
    <cfRule type="duplicateValues" dxfId="4" priority="29"/>
    <cfRule type="duplicateValues" dxfId="3" priority="30"/>
  </conditionalFormatting>
  <conditionalFormatting sqref="A59">
    <cfRule type="duplicateValues" dxfId="2" priority="1"/>
    <cfRule type="duplicateValues" dxfId="1" priority="2"/>
  </conditionalFormatting>
  <conditionalFormatting sqref="A62:A1048576 A1:A52">
    <cfRule type="duplicateValues" dxfId="0" priority="6"/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>&amp;Lsmlouva č. 24/xxx/3062&amp;CStránka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 František</dc:creator>
  <cp:lastModifiedBy>Majer František</cp:lastModifiedBy>
  <cp:lastPrinted>2024-11-06T12:35:18Z</cp:lastPrinted>
  <dcterms:created xsi:type="dcterms:W3CDTF">2015-06-05T18:19:34Z</dcterms:created>
  <dcterms:modified xsi:type="dcterms:W3CDTF">2024-11-07T08:00:49Z</dcterms:modified>
</cp:coreProperties>
</file>