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20\131.VÝZVA NOVOBORSKO\VV KE KONTROLE - vše odemčené_BS\"/>
    </mc:Choice>
  </mc:AlternateContent>
  <bookViews>
    <workbookView xWindow="0" yWindow="0" windowWidth="27135" windowHeight="11715" tabRatio="683" activeTab="1"/>
  </bookViews>
  <sheets>
    <sheet name="KR.L_27011" sheetId="3" r:id="rId1"/>
    <sheet name="SO2_27011" sheetId="1" r:id="rId2"/>
    <sheet name="SO3_27011" sheetId="4" r:id="rId3"/>
    <sheet name="SO5_27011" sheetId="5" r:id="rId4"/>
    <sheet name="SO6_27011" sheetId="6" r:id="rId5"/>
  </sheets>
  <definedNames>
    <definedName name="_xlnm._FilterDatabase" localSheetId="1" hidden="1">SO2_27011!$A$7:$Q$88</definedName>
    <definedName name="_xlnm._FilterDatabase" localSheetId="2" hidden="1">SO3_27011!$A$6:$E$9</definedName>
    <definedName name="_xlnm._FilterDatabase" localSheetId="3" hidden="1">SO5_27011!$A$6:$D$13</definedName>
    <definedName name="_xlnm.Print_Titles" localSheetId="1">SO2_27011!$1:$6</definedName>
    <definedName name="_xlnm.Print_Area" localSheetId="0">KR.L_27011!$A$1:$C$40</definedName>
    <definedName name="_xlnm.Print_Area" localSheetId="1">SO2_27011!$A$1:$Q$102</definedName>
    <definedName name="_xlnm.Print_Area" localSheetId="2">SO3_27011!$A$1:$G$11</definedName>
    <definedName name="_xlnm.Print_Area" localSheetId="3">SO5_27011!$A$1:$F$30</definedName>
    <definedName name="_xlnm.Print_Area" localSheetId="4">SO6_27011!$A$1:$E$20</definedName>
  </definedNames>
  <calcPr calcId="152511"/>
</workbook>
</file>

<file path=xl/calcChain.xml><?xml version="1.0" encoding="utf-8"?>
<calcChain xmlns="http://schemas.openxmlformats.org/spreadsheetml/2006/main">
  <c r="F10" i="4" l="1"/>
  <c r="D18" i="5"/>
  <c r="Q52" i="1" l="1"/>
  <c r="Q53" i="1"/>
  <c r="Q54" i="1"/>
  <c r="Q55" i="1"/>
  <c r="P56" i="1"/>
  <c r="P89" i="1" s="1"/>
  <c r="C13" i="3" s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" i="1"/>
  <c r="O89" i="1"/>
  <c r="Q89" i="1" l="1"/>
  <c r="C12" i="3" s="1"/>
  <c r="G7" i="4"/>
  <c r="P91" i="1" l="1"/>
  <c r="C10" i="3" s="1"/>
  <c r="F9" i="5"/>
  <c r="F16" i="5" s="1"/>
  <c r="E8" i="6" l="1"/>
  <c r="E15" i="6" s="1"/>
  <c r="C20" i="3" l="1"/>
  <c r="E8" i="5"/>
  <c r="E16" i="5" s="1"/>
  <c r="E18" i="5" s="1"/>
  <c r="C19" i="3" s="1"/>
  <c r="C17" i="3" l="1"/>
  <c r="C27" i="3"/>
  <c r="C29" i="3" s="1"/>
  <c r="G10" i="4"/>
  <c r="C15" i="3" l="1"/>
  <c r="C23" i="3" s="1"/>
  <c r="C25" i="3" l="1"/>
  <c r="C24" i="3"/>
  <c r="C31" i="3"/>
  <c r="C33" i="3" s="1"/>
  <c r="C28" i="3" l="1"/>
  <c r="C32" i="3" s="1"/>
</calcChain>
</file>

<file path=xl/sharedStrings.xml><?xml version="1.0" encoding="utf-8"?>
<sst xmlns="http://schemas.openxmlformats.org/spreadsheetml/2006/main" count="410" uniqueCount="89">
  <si>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</si>
  <si>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</si>
  <si>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</si>
  <si>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</si>
  <si>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</si>
  <si>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</si>
  <si>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</si>
  <si>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</si>
  <si>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</si>
  <si>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</si>
  <si>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</si>
  <si>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KRYCÍ LIST</t>
  </si>
  <si>
    <t>objekt</t>
  </si>
  <si>
    <t>cena</t>
  </si>
  <si>
    <t>cena celkem vč. DPH</t>
  </si>
  <si>
    <t>zpracoval:</t>
  </si>
  <si>
    <t>CENA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</si>
  <si>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</si>
  <si>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</si>
  <si>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</si>
  <si>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</si>
  <si>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</si>
  <si>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</si>
  <si>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</si>
  <si>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</si>
  <si>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druhý rok</t>
  </si>
  <si>
    <t>Rozvojová péče bude probíhat v rozsahu dle specifikace uvedené v technické zprávě.</t>
  </si>
  <si>
    <t>SO3 - VÝSADBY</t>
  </si>
  <si>
    <t>SO5 - ROZVOJOVÁ PÉČE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</si>
  <si>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</si>
  <si>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</si>
  <si>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</si>
  <si>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</si>
  <si>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DBH2</t>
  </si>
  <si>
    <t>javor mléč</t>
  </si>
  <si>
    <t>Acer platanoides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</si>
  <si>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</si>
  <si>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</si>
  <si>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</si>
  <si>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pořad.číslo</t>
  </si>
  <si>
    <t>Cena celkem</t>
  </si>
  <si>
    <t>poznámka k provedení</t>
  </si>
  <si>
    <t>OV</t>
  </si>
  <si>
    <t>odstranění výmladků</t>
  </si>
  <si>
    <t>redukce obvodová</t>
  </si>
  <si>
    <t>RZ</t>
  </si>
  <si>
    <t>zdravotní řez</t>
  </si>
  <si>
    <t>RLPV</t>
  </si>
  <si>
    <t>úprava průjezdného profilu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</si>
  <si>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VYBRANÝCH ALEJÍ NA NOVOBORSKU - KOMUNIKACE č. III/27011</t>
    </r>
  </si>
  <si>
    <t>PROJEKT: REKONSTRUKCE VYBRANÝCH ALEJÍ NA NOVOBORSKU - KOMUNIKACE Č. III/27011</t>
  </si>
  <si>
    <r>
      <t xml:space="preserve">PROJEKT: </t>
    </r>
    <r>
      <rPr>
        <b/>
        <sz val="11"/>
        <color theme="1"/>
        <rFont val="Arial"/>
        <family val="2"/>
        <charset val="238"/>
      </rPr>
      <t>REKONSTRUKCE VYBRANÝCH ALEJÍ NA NOVOBORSKU - KOMUNIKACE Č. III/27011</t>
    </r>
  </si>
  <si>
    <t>Jednotlivé ovocné stromy</t>
  </si>
  <si>
    <t>jabloň domácí</t>
  </si>
  <si>
    <t>Malus domestica</t>
  </si>
  <si>
    <t>vrba jíva</t>
  </si>
  <si>
    <t>Salix caprea</t>
  </si>
  <si>
    <t>topol kanadský</t>
  </si>
  <si>
    <t>Populus x canadensis</t>
  </si>
  <si>
    <t>ORZ</t>
  </si>
  <si>
    <t>vstupní řez</t>
  </si>
  <si>
    <t>RO30%</t>
  </si>
  <si>
    <t>30 % rozsah</t>
  </si>
  <si>
    <t>vysokokmen, rozvětvený</t>
  </si>
  <si>
    <t>PŘÍLOHA Č.: 3.2</t>
  </si>
  <si>
    <t>VÝKAZ VÝMĚR</t>
  </si>
  <si>
    <t xml:space="preserve">dne: </t>
  </si>
  <si>
    <t>SO6 - ROZVOJOVÁ PÉČE</t>
  </si>
  <si>
    <t>třetí rok</t>
  </si>
  <si>
    <t>z toho:</t>
  </si>
  <si>
    <t>SO2 OŠETŘENÍ - CELKEM</t>
  </si>
  <si>
    <t>celkem bez DPH</t>
  </si>
  <si>
    <t>bez DPH</t>
  </si>
  <si>
    <t>SO2 OŠETŘENÍ - UZNATELNÉ</t>
  </si>
  <si>
    <t>SO2 OŠETŘENÍ - NEUZNATELNÉ</t>
  </si>
  <si>
    <t>Cena celkem UZNATELNÉ</t>
  </si>
  <si>
    <t>Cena celkem NEUZNATELNÉ</t>
  </si>
  <si>
    <t>SO5 ROZVOJOVÁ PÉČE 1. + 2. rok UZNATELNÉ</t>
  </si>
  <si>
    <t>SO6 ROZVOJOVÁ PÉČE 3. rok NEUZNATELNÉ</t>
  </si>
  <si>
    <t>uznatelný výdaj</t>
  </si>
  <si>
    <t>neuznatelný výdaj</t>
  </si>
  <si>
    <t>CENA CELKEM BEZ DPH - UZNATELNÉ + NEUZNATELNÉ VÝDAJE</t>
  </si>
  <si>
    <t>CENA CELKEM BEZ DPH I. + II.ROK</t>
  </si>
  <si>
    <t>SO3 VÝSADBY - CELKEM UZNATELNÉ</t>
  </si>
  <si>
    <t>UZNATELNÉ</t>
  </si>
  <si>
    <t>NEUZNATELNÉ</t>
  </si>
  <si>
    <t>Z TOHO:</t>
  </si>
  <si>
    <t>CELKEM</t>
  </si>
  <si>
    <t>SO5+SO6 ROZVOJOVÁ PÉČE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</si>
</sst>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sz val="9"/>
      <name val="Arial"/>
      <family val="2"/>
      <charset val="238"/>
    </font>
    <font>
      <i/>
      <sz val="9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0" fontId="1" fillId="0" borderId="0"/>
    <xf numFmtId="0" fontId="2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16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1" fontId="18" fillId="0" borderId="0" xfId="0" applyNumberFormat="1" applyFont="1" applyBorder="1" applyAlignment="1">
      <alignment horizontal="center" vertical="top"/>
    </xf>
    <xf numFmtId="1" fontId="18" fillId="34" borderId="0" xfId="0" applyNumberFormat="1" applyFont="1" applyFill="1" applyBorder="1" applyAlignment="1">
      <alignment horizontal="center" vertical="top"/>
    </xf>
    <xf numFmtId="0" fontId="18" fillId="34" borderId="0" xfId="0" applyFont="1" applyFill="1" applyBorder="1" applyAlignment="1">
      <alignment vertical="top"/>
    </xf>
    <xf numFmtId="0" fontId="23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33" borderId="10" xfId="0" applyFont="1" applyFill="1" applyBorder="1" applyAlignment="1">
      <alignment horizontal="center" vertical="top" wrapText="1"/>
    </xf>
    <xf numFmtId="1" fontId="20" fillId="33" borderId="10" xfId="0" applyNumberFormat="1" applyFont="1" applyFill="1" applyBorder="1" applyAlignment="1">
      <alignment horizontal="center" vertical="top" wrapText="1"/>
    </xf>
    <xf numFmtId="0" fontId="18" fillId="34" borderId="0" xfId="0" applyFont="1" applyFill="1" applyBorder="1" applyAlignment="1">
      <alignment horizontal="center" vertical="top"/>
    </xf>
    <xf numFmtId="0" fontId="25" fillId="34" borderId="0" xfId="0" applyFont="1" applyFill="1" applyAlignment="1">
      <alignment horizontal="left" vertical="top"/>
    </xf>
    <xf numFmtId="0" fontId="25" fillId="34" borderId="0" xfId="0" applyFont="1" applyFill="1" applyBorder="1" applyAlignment="1">
      <alignment horizontal="left" vertical="top"/>
    </xf>
    <xf numFmtId="0" fontId="1" fillId="34" borderId="0" xfId="44" applyFill="1"/>
    <xf numFmtId="0" fontId="32" fillId="34" borderId="0" xfId="44" applyFont="1" applyFill="1"/>
    <xf numFmtId="0" fontId="1" fillId="34" borderId="0" xfId="44" applyFont="1" applyFill="1" applyBorder="1"/>
    <xf numFmtId="0" fontId="29" fillId="34" borderId="15" xfId="44" applyFont="1" applyFill="1" applyBorder="1" applyAlignment="1">
      <alignment horizontal="center" vertical="center"/>
    </xf>
    <xf numFmtId="0" fontId="30" fillId="34" borderId="0" xfId="44" applyFont="1" applyFill="1" applyBorder="1"/>
    <xf numFmtId="0" fontId="30" fillId="34" borderId="16" xfId="44" applyFont="1" applyFill="1" applyBorder="1" applyAlignment="1">
      <alignment horizontal="center" vertical="center"/>
    </xf>
    <xf numFmtId="0" fontId="27" fillId="34" borderId="11" xfId="44" applyFont="1" applyFill="1" applyBorder="1"/>
    <xf numFmtId="164" fontId="27" fillId="34" borderId="11" xfId="44" applyNumberFormat="1" applyFont="1" applyFill="1" applyBorder="1"/>
    <xf numFmtId="0" fontId="27" fillId="34" borderId="15" xfId="44" applyFont="1" applyFill="1" applyBorder="1"/>
    <xf numFmtId="0" fontId="27" fillId="34" borderId="0" xfId="44" applyFont="1" applyFill="1" applyBorder="1"/>
    <xf numFmtId="164" fontId="27" fillId="34" borderId="16" xfId="44" applyNumberFormat="1" applyFont="1" applyFill="1" applyBorder="1"/>
    <xf numFmtId="0" fontId="1" fillId="34" borderId="15" xfId="44" applyFont="1" applyFill="1" applyBorder="1"/>
    <xf numFmtId="164" fontId="1" fillId="34" borderId="16" xfId="44" applyNumberFormat="1" applyFont="1" applyFill="1" applyBorder="1"/>
    <xf numFmtId="0" fontId="33" fillId="34" borderId="0" xfId="0" applyFont="1" applyFill="1" applyBorder="1" applyAlignment="1">
      <alignment vertical="top"/>
    </xf>
    <xf numFmtId="0" fontId="34" fillId="34" borderId="0" xfId="44" applyFont="1" applyFill="1"/>
    <xf numFmtId="0" fontId="30" fillId="0" borderId="0" xfId="44" applyFont="1"/>
    <xf numFmtId="0" fontId="27" fillId="34" borderId="0" xfId="44" applyFont="1" applyFill="1"/>
    <xf numFmtId="165" fontId="27" fillId="34" borderId="0" xfId="44" applyNumberFormat="1" applyFont="1" applyFill="1"/>
    <xf numFmtId="0" fontId="34" fillId="34" borderId="0" xfId="44" applyFont="1" applyFill="1" applyAlignment="1">
      <alignment horizontal="center" wrapText="1"/>
    </xf>
    <xf numFmtId="0" fontId="37" fillId="34" borderId="0" xfId="44" applyFont="1" applyFill="1"/>
    <xf numFmtId="0" fontId="27" fillId="34" borderId="12" xfId="44" applyFont="1" applyFill="1" applyBorder="1"/>
    <xf numFmtId="0" fontId="34" fillId="34" borderId="19" xfId="44" applyFont="1" applyFill="1" applyBorder="1"/>
    <xf numFmtId="0" fontId="34" fillId="34" borderId="20" xfId="44" applyFont="1" applyFill="1" applyBorder="1"/>
    <xf numFmtId="164" fontId="27" fillId="34" borderId="20" xfId="44" applyNumberFormat="1" applyFont="1" applyFill="1" applyBorder="1"/>
    <xf numFmtId="0" fontId="34" fillId="34" borderId="21" xfId="44" applyFont="1" applyFill="1" applyBorder="1"/>
    <xf numFmtId="0" fontId="1" fillId="34" borderId="0" xfId="44" applyFont="1" applyFill="1"/>
    <xf numFmtId="0" fontId="35" fillId="33" borderId="10" xfId="44" applyFont="1" applyFill="1" applyBorder="1" applyAlignment="1">
      <alignment horizontal="center" wrapText="1"/>
    </xf>
    <xf numFmtId="0" fontId="36" fillId="33" borderId="10" xfId="44" applyFont="1" applyFill="1" applyBorder="1" applyAlignment="1">
      <alignment horizontal="center" wrapText="1"/>
    </xf>
    <xf numFmtId="0" fontId="35" fillId="33" borderId="12" xfId="44" applyFont="1" applyFill="1" applyBorder="1" applyAlignment="1">
      <alignment horizontal="center" wrapText="1"/>
    </xf>
    <xf numFmtId="0" fontId="35" fillId="33" borderId="13" xfId="44" applyFont="1" applyFill="1" applyBorder="1" applyAlignment="1">
      <alignment horizontal="center" wrapText="1"/>
    </xf>
    <xf numFmtId="0" fontId="36" fillId="33" borderId="13" xfId="44" applyFont="1" applyFill="1" applyBorder="1" applyAlignment="1">
      <alignment horizontal="center" wrapText="1"/>
    </xf>
    <xf numFmtId="0" fontId="36" fillId="33" borderId="14" xfId="44" applyFont="1" applyFill="1" applyBorder="1" applyAlignment="1">
      <alignment horizontal="center" wrapText="1"/>
    </xf>
    <xf numFmtId="164" fontId="34" fillId="34" borderId="0" xfId="44" applyNumberFormat="1" applyFont="1" applyFill="1"/>
    <xf numFmtId="0" fontId="19" fillId="34" borderId="0" xfId="0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24" fillId="34" borderId="0" xfId="0" applyFont="1" applyFill="1" applyAlignment="1">
      <alignment horizontal="left" vertical="top"/>
    </xf>
    <xf numFmtId="1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vertical="top"/>
    </xf>
    <xf numFmtId="0" fontId="21" fillId="35" borderId="11" xfId="0" applyNumberFormat="1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center" vertical="top"/>
    </xf>
    <xf numFmtId="0" fontId="21" fillId="35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horizontal="center" vertical="top"/>
    </xf>
    <xf numFmtId="1" fontId="21" fillId="34" borderId="11" xfId="0" applyNumberFormat="1" applyFont="1" applyFill="1" applyBorder="1" applyAlignment="1">
      <alignment horizontal="center" vertical="top"/>
    </xf>
    <xf numFmtId="0" fontId="21" fillId="34" borderId="11" xfId="0" applyNumberFormat="1" applyFont="1" applyFill="1" applyBorder="1" applyAlignment="1">
      <alignment horizontal="center" vertical="top"/>
    </xf>
    <xf numFmtId="0" fontId="21" fillId="34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vertical="top"/>
    </xf>
    <xf numFmtId="0" fontId="22" fillId="35" borderId="11" xfId="0" applyFont="1" applyFill="1" applyBorder="1" applyAlignment="1">
      <alignment horizontal="left" vertical="top"/>
    </xf>
    <xf numFmtId="0" fontId="22" fillId="34" borderId="11" xfId="0" applyFont="1" applyFill="1" applyBorder="1" applyAlignment="1">
      <alignment horizontal="left" vertical="top"/>
    </xf>
    <xf numFmtId="0" fontId="21" fillId="34" borderId="11" xfId="0" applyFont="1" applyFill="1" applyBorder="1" applyAlignment="1">
      <alignment horizontal="left" vertical="top" wrapText="1"/>
    </xf>
    <xf numFmtId="0" fontId="21" fillId="34" borderId="11" xfId="0" applyFont="1" applyFill="1" applyBorder="1" applyAlignment="1">
      <alignment vertical="top" wrapText="1"/>
    </xf>
    <xf numFmtId="0" fontId="21" fillId="35" borderId="11" xfId="0" applyFont="1" applyFill="1" applyBorder="1" applyAlignment="1">
      <alignment horizontal="left" vertical="top" wrapText="1"/>
    </xf>
    <xf numFmtId="0" fontId="20" fillId="33" borderId="11" xfId="0" applyFont="1" applyFill="1" applyBorder="1" applyAlignment="1">
      <alignment horizontal="center" vertical="top" wrapText="1"/>
    </xf>
    <xf numFmtId="1" fontId="21" fillId="34" borderId="11" xfId="0" applyNumberFormat="1" applyFont="1" applyFill="1" applyBorder="1" applyAlignment="1">
      <alignment horizontal="center" vertical="top" wrapText="1"/>
    </xf>
    <xf numFmtId="0" fontId="21" fillId="34" borderId="11" xfId="0" applyNumberFormat="1" applyFont="1" applyFill="1" applyBorder="1" applyAlignment="1">
      <alignment horizontal="center" vertical="top" wrapText="1"/>
    </xf>
    <xf numFmtId="0" fontId="21" fillId="35" borderId="11" xfId="0" applyFont="1" applyFill="1" applyBorder="1" applyAlignment="1">
      <alignment vertical="top" wrapText="1"/>
    </xf>
    <xf numFmtId="9" fontId="21" fillId="34" borderId="11" xfId="0" applyNumberFormat="1" applyFont="1" applyFill="1" applyBorder="1" applyAlignment="1">
      <alignment horizontal="left" vertical="top"/>
    </xf>
    <xf numFmtId="49" fontId="21" fillId="34" borderId="11" xfId="0" applyNumberFormat="1" applyFont="1" applyFill="1" applyBorder="1" applyAlignment="1">
      <alignment horizontal="left" vertical="top" wrapText="1"/>
    </xf>
    <xf numFmtId="0" fontId="18" fillId="33" borderId="23" xfId="0" applyFont="1" applyFill="1" applyBorder="1" applyAlignment="1">
      <alignment vertical="top"/>
    </xf>
    <xf numFmtId="0" fontId="18" fillId="33" borderId="23" xfId="0" applyFont="1" applyFill="1" applyBorder="1" applyAlignment="1">
      <alignment horizontal="center" vertical="top"/>
    </xf>
    <xf numFmtId="0" fontId="39" fillId="34" borderId="11" xfId="0" applyFont="1" applyFill="1" applyBorder="1" applyAlignment="1">
      <alignment horizontal="left" vertical="top"/>
    </xf>
    <xf numFmtId="0" fontId="45" fillId="34" borderId="0" xfId="44" applyFont="1" applyFill="1"/>
    <xf numFmtId="0" fontId="48" fillId="33" borderId="11" xfId="44" applyFont="1" applyFill="1" applyBorder="1" applyAlignment="1">
      <alignment horizontal="center" vertical="top" wrapText="1"/>
    </xf>
    <xf numFmtId="0" fontId="33" fillId="33" borderId="11" xfId="44" applyFont="1" applyFill="1" applyBorder="1" applyAlignment="1">
      <alignment horizontal="center" vertical="top" wrapText="1"/>
    </xf>
    <xf numFmtId="0" fontId="23" fillId="34" borderId="0" xfId="44" applyFont="1" applyFill="1" applyAlignment="1">
      <alignment horizontal="center" vertical="top" wrapText="1"/>
    </xf>
    <xf numFmtId="0" fontId="26" fillId="34" borderId="11" xfId="0" applyFont="1" applyFill="1" applyBorder="1" applyAlignment="1">
      <alignment horizontal="center"/>
    </xf>
    <xf numFmtId="0" fontId="26" fillId="34" borderId="11" xfId="0" applyFont="1" applyFill="1" applyBorder="1"/>
    <xf numFmtId="0" fontId="44" fillId="34" borderId="11" xfId="0" applyFont="1" applyFill="1" applyBorder="1"/>
    <xf numFmtId="0" fontId="23" fillId="34" borderId="11" xfId="44" applyFont="1" applyFill="1" applyBorder="1" applyAlignment="1">
      <alignment horizontal="center" vertical="top" wrapText="1"/>
    </xf>
    <xf numFmtId="0" fontId="43" fillId="34" borderId="11" xfId="44" applyFont="1" applyFill="1" applyBorder="1" applyAlignment="1">
      <alignment horizontal="center" vertical="center"/>
    </xf>
    <xf numFmtId="0" fontId="43" fillId="34" borderId="11" xfId="44" applyFont="1" applyFill="1" applyBorder="1"/>
    <xf numFmtId="0" fontId="43" fillId="34" borderId="11" xfId="44" applyFont="1" applyFill="1" applyBorder="1" applyAlignment="1">
      <alignment horizontal="center"/>
    </xf>
    <xf numFmtId="164" fontId="43" fillId="34" borderId="11" xfId="44" applyNumberFormat="1" applyFont="1" applyFill="1" applyBorder="1"/>
    <xf numFmtId="0" fontId="16" fillId="33" borderId="23" xfId="44" applyFont="1" applyFill="1" applyBorder="1" applyAlignment="1"/>
    <xf numFmtId="0" fontId="24" fillId="34" borderId="0" xfId="0" applyFont="1" applyFill="1" applyBorder="1" applyAlignment="1">
      <alignment vertical="top"/>
    </xf>
    <xf numFmtId="0" fontId="16" fillId="33" borderId="23" xfId="44" applyFont="1" applyFill="1" applyBorder="1" applyAlignment="1"/>
    <xf numFmtId="0" fontId="18" fillId="0" borderId="0" xfId="0" applyFont="1" applyBorder="1" applyAlignment="1">
      <alignment vertical="top"/>
    </xf>
    <xf numFmtId="0" fontId="49" fillId="34" borderId="0" xfId="44" applyFont="1" applyFill="1"/>
    <xf numFmtId="14" fontId="50" fillId="34" borderId="0" xfId="42" applyNumberFormat="1" applyFont="1" applyFill="1"/>
    <xf numFmtId="1" fontId="41" fillId="33" borderId="22" xfId="0" applyNumberFormat="1" applyFont="1" applyFill="1" applyBorder="1" applyAlignment="1">
      <alignment horizontal="left" vertical="top"/>
    </xf>
    <xf numFmtId="1" fontId="41" fillId="33" borderId="23" xfId="0" applyNumberFormat="1" applyFont="1" applyFill="1" applyBorder="1" applyAlignment="1">
      <alignment horizontal="left" vertical="top"/>
    </xf>
    <xf numFmtId="0" fontId="35" fillId="34" borderId="11" xfId="44" applyFont="1" applyFill="1" applyBorder="1" applyAlignment="1">
      <alignment horizontal="left" vertical="top"/>
    </xf>
    <xf numFmtId="0" fontId="27" fillId="36" borderId="11" xfId="44" applyFont="1" applyFill="1" applyBorder="1" applyAlignment="1">
      <alignment horizontal="left" vertical="top"/>
    </xf>
    <xf numFmtId="0" fontId="27" fillId="36" borderId="11" xfId="44" applyFont="1" applyFill="1" applyBorder="1"/>
    <xf numFmtId="164" fontId="27" fillId="36" borderId="11" xfId="44" applyNumberFormat="1" applyFont="1" applyFill="1" applyBorder="1"/>
    <xf numFmtId="0" fontId="27" fillId="37" borderId="11" xfId="44" applyFont="1" applyFill="1" applyBorder="1" applyAlignment="1">
      <alignment horizontal="left" vertical="top"/>
    </xf>
    <xf numFmtId="0" fontId="27" fillId="37" borderId="11" xfId="44" applyFont="1" applyFill="1" applyBorder="1"/>
    <xf numFmtId="164" fontId="27" fillId="37" borderId="11" xfId="44" applyNumberFormat="1" applyFont="1" applyFill="1" applyBorder="1"/>
    <xf numFmtId="166" fontId="21" fillId="34" borderId="11" xfId="0" applyNumberFormat="1" applyFont="1" applyFill="1" applyBorder="1" applyAlignment="1">
      <alignment horizontal="left" vertical="top" wrapText="1"/>
    </xf>
    <xf numFmtId="0" fontId="27" fillId="34" borderId="15" xfId="44" applyFont="1" applyFill="1" applyBorder="1" applyAlignment="1">
      <alignment vertical="top" wrapText="1"/>
    </xf>
    <xf numFmtId="0" fontId="35" fillId="36" borderId="11" xfId="44" applyFont="1" applyFill="1" applyBorder="1" applyAlignment="1">
      <alignment vertical="top" wrapText="1"/>
    </xf>
    <xf numFmtId="0" fontId="27" fillId="36" borderId="11" xfId="42" applyFont="1" applyFill="1" applyBorder="1"/>
    <xf numFmtId="164" fontId="27" fillId="36" borderId="11" xfId="42" applyNumberFormat="1" applyFont="1" applyFill="1" applyBorder="1"/>
    <xf numFmtId="0" fontId="1" fillId="36" borderId="0" xfId="44" applyFill="1"/>
    <xf numFmtId="0" fontId="27" fillId="37" borderId="11" xfId="42" applyFont="1" applyFill="1" applyBorder="1"/>
    <xf numFmtId="0" fontId="1" fillId="37" borderId="0" xfId="44" applyFill="1"/>
    <xf numFmtId="0" fontId="31" fillId="36" borderId="11" xfId="44" applyFont="1" applyFill="1" applyBorder="1"/>
    <xf numFmtId="164" fontId="31" fillId="36" borderId="11" xfId="44" applyNumberFormat="1" applyFont="1" applyFill="1" applyBorder="1"/>
    <xf numFmtId="6" fontId="1" fillId="36" borderId="0" xfId="44" applyNumberFormat="1" applyFill="1"/>
    <xf numFmtId="0" fontId="16" fillId="0" borderId="0" xfId="44" applyFont="1" applyFill="1" applyBorder="1" applyAlignment="1">
      <alignment horizontal="left" vertical="top"/>
    </xf>
    <xf numFmtId="0" fontId="31" fillId="0" borderId="0" xfId="44" applyFont="1" applyFill="1" applyBorder="1"/>
    <xf numFmtId="164" fontId="31" fillId="0" borderId="0" xfId="44" applyNumberFormat="1" applyFont="1" applyFill="1" applyBorder="1"/>
    <xf numFmtId="0" fontId="1" fillId="0" borderId="0" xfId="44" applyFill="1"/>
    <xf numFmtId="0" fontId="31" fillId="37" borderId="11" xfId="44" applyFont="1" applyFill="1" applyBorder="1"/>
    <xf numFmtId="164" fontId="31" fillId="37" borderId="11" xfId="44" applyNumberFormat="1" applyFont="1" applyFill="1" applyBorder="1"/>
    <xf numFmtId="0" fontId="35" fillId="36" borderId="11" xfId="42" applyFont="1" applyFill="1" applyBorder="1" applyAlignment="1">
      <alignment horizontal="left" vertical="top" wrapText="1"/>
    </xf>
    <xf numFmtId="0" fontId="35" fillId="37" borderId="11" xfId="44" applyFont="1" applyFill="1" applyBorder="1" applyAlignment="1">
      <alignment vertical="top" wrapText="1"/>
    </xf>
    <xf numFmtId="0" fontId="31" fillId="38" borderId="11" xfId="44" applyFont="1" applyFill="1" applyBorder="1"/>
    <xf numFmtId="164" fontId="31" fillId="38" borderId="11" xfId="44" applyNumberFormat="1" applyFont="1" applyFill="1" applyBorder="1"/>
    <xf numFmtId="166" fontId="21" fillId="37" borderId="11" xfId="0" applyNumberFormat="1" applyFont="1" applyFill="1" applyBorder="1" applyAlignment="1">
      <alignment horizontal="left" vertical="top" wrapText="1"/>
    </xf>
    <xf numFmtId="0" fontId="20" fillId="37" borderId="10" xfId="0" applyFont="1" applyFill="1" applyBorder="1" applyAlignment="1">
      <alignment horizontal="center" vertical="top" wrapText="1"/>
    </xf>
    <xf numFmtId="0" fontId="20" fillId="36" borderId="11" xfId="0" applyFont="1" applyFill="1" applyBorder="1" applyAlignment="1">
      <alignment horizontal="center" vertical="top"/>
    </xf>
    <xf numFmtId="166" fontId="18" fillId="36" borderId="11" xfId="0" applyNumberFormat="1" applyFont="1" applyFill="1" applyBorder="1" applyAlignment="1">
      <alignment vertical="top"/>
    </xf>
    <xf numFmtId="0" fontId="21" fillId="0" borderId="11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vertical="top" wrapText="1"/>
    </xf>
    <xf numFmtId="9" fontId="21" fillId="0" borderId="11" xfId="0" applyNumberFormat="1" applyFont="1" applyFill="1" applyBorder="1" applyAlignment="1">
      <alignment horizontal="left" vertical="top"/>
    </xf>
    <xf numFmtId="0" fontId="39" fillId="0" borderId="11" xfId="0" applyFont="1" applyFill="1" applyBorder="1" applyAlignment="1">
      <alignment horizontal="left" vertical="top"/>
    </xf>
    <xf numFmtId="166" fontId="21" fillId="0" borderId="11" xfId="0" applyNumberFormat="1" applyFont="1" applyFill="1" applyBorder="1" applyAlignment="1">
      <alignment horizontal="left" vertical="top" wrapText="1"/>
    </xf>
    <xf numFmtId="49" fontId="21" fillId="0" borderId="11" xfId="0" applyNumberFormat="1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vertical="top"/>
    </xf>
    <xf numFmtId="44" fontId="41" fillId="37" borderId="11" xfId="46" applyFont="1" applyFill="1" applyBorder="1" applyAlignment="1">
      <alignment vertical="top"/>
    </xf>
    <xf numFmtId="166" fontId="41" fillId="36" borderId="11" xfId="0" applyNumberFormat="1" applyFont="1" applyFill="1" applyBorder="1" applyAlignment="1">
      <alignment vertical="top"/>
    </xf>
    <xf numFmtId="165" fontId="27" fillId="0" borderId="0" xfId="44" applyNumberFormat="1" applyFont="1" applyFill="1"/>
    <xf numFmtId="0" fontId="34" fillId="0" borderId="0" xfId="44" applyFont="1" applyFill="1"/>
    <xf numFmtId="0" fontId="34" fillId="33" borderId="23" xfId="44" applyFont="1" applyFill="1" applyBorder="1"/>
    <xf numFmtId="0" fontId="18" fillId="0" borderId="0" xfId="0" applyFont="1" applyBorder="1" applyAlignment="1">
      <alignment vertical="top"/>
    </xf>
    <xf numFmtId="0" fontId="18" fillId="0" borderId="20" xfId="0" applyFont="1" applyBorder="1" applyAlignment="1">
      <alignment vertical="top"/>
    </xf>
    <xf numFmtId="0" fontId="46" fillId="33" borderId="22" xfId="44" applyFont="1" applyFill="1" applyBorder="1" applyAlignment="1">
      <alignment horizontal="left"/>
    </xf>
    <xf numFmtId="0" fontId="46" fillId="33" borderId="23" xfId="44" applyFont="1" applyFill="1" applyBorder="1" applyAlignment="1">
      <alignment horizontal="left"/>
    </xf>
    <xf numFmtId="165" fontId="35" fillId="40" borderId="10" xfId="44" applyNumberFormat="1" applyFont="1" applyFill="1" applyBorder="1" applyAlignment="1">
      <alignment horizontal="center" wrapText="1"/>
    </xf>
    <xf numFmtId="164" fontId="43" fillId="40" borderId="11" xfId="44" applyNumberFormat="1" applyFont="1" applyFill="1" applyBorder="1" applyAlignment="1" applyProtection="1">
      <alignment horizontal="right"/>
      <protection locked="0"/>
    </xf>
    <xf numFmtId="0" fontId="36" fillId="36" borderId="10" xfId="44" applyFont="1" applyFill="1" applyBorder="1" applyAlignment="1">
      <alignment horizontal="center" wrapText="1"/>
    </xf>
    <xf numFmtId="0" fontId="36" fillId="37" borderId="10" xfId="44" applyFont="1" applyFill="1" applyBorder="1" applyAlignment="1">
      <alignment horizontal="center" wrapText="1"/>
    </xf>
    <xf numFmtId="164" fontId="43" fillId="37" borderId="11" xfId="44" applyNumberFormat="1" applyFont="1" applyFill="1" applyBorder="1"/>
    <xf numFmtId="164" fontId="31" fillId="37" borderId="11" xfId="44" applyNumberFormat="1" applyFont="1" applyFill="1" applyBorder="1" applyAlignment="1">
      <alignment horizontal="right"/>
    </xf>
    <xf numFmtId="164" fontId="43" fillId="36" borderId="11" xfId="44" applyNumberFormat="1" applyFont="1" applyFill="1" applyBorder="1"/>
    <xf numFmtId="164" fontId="31" fillId="36" borderId="18" xfId="44" applyNumberFormat="1" applyFont="1" applyFill="1" applyBorder="1" applyAlignment="1">
      <alignment horizontal="right"/>
    </xf>
    <xf numFmtId="0" fontId="34" fillId="37" borderId="11" xfId="44" applyFont="1" applyFill="1" applyBorder="1" applyAlignment="1">
      <alignment horizontal="center"/>
    </xf>
    <xf numFmtId="49" fontId="27" fillId="33" borderId="11" xfId="44" applyNumberFormat="1" applyFont="1" applyFill="1" applyBorder="1" applyAlignment="1">
      <alignment horizontal="center"/>
    </xf>
    <xf numFmtId="165" fontId="48" fillId="40" borderId="11" xfId="44" applyNumberFormat="1" applyFont="1" applyFill="1" applyBorder="1" applyAlignment="1">
      <alignment horizontal="center" vertical="top" wrapText="1"/>
    </xf>
    <xf numFmtId="164" fontId="26" fillId="40" borderId="11" xfId="44" applyNumberFormat="1" applyFont="1" applyFill="1" applyBorder="1" applyAlignment="1" applyProtection="1">
      <alignment horizontal="right" vertical="top" wrapText="1"/>
      <protection locked="0"/>
    </xf>
    <xf numFmtId="166" fontId="23" fillId="39" borderId="11" xfId="44" applyNumberFormat="1" applyFont="1" applyFill="1" applyBorder="1" applyAlignment="1">
      <alignment horizontal="right" vertical="top" wrapText="1"/>
    </xf>
    <xf numFmtId="0" fontId="45" fillId="33" borderId="22" xfId="44" applyFont="1" applyFill="1" applyBorder="1" applyAlignment="1">
      <alignment horizontal="center"/>
    </xf>
    <xf numFmtId="164" fontId="47" fillId="39" borderId="11" xfId="44" applyNumberFormat="1" applyFont="1" applyFill="1" applyBorder="1" applyAlignment="1">
      <alignment horizontal="right"/>
    </xf>
    <xf numFmtId="0" fontId="34" fillId="39" borderId="11" xfId="44" applyFont="1" applyFill="1" applyBorder="1" applyAlignment="1">
      <alignment horizontal="center"/>
    </xf>
    <xf numFmtId="0" fontId="20" fillId="40" borderId="10" xfId="0" applyFont="1" applyFill="1" applyBorder="1" applyAlignment="1">
      <alignment horizontal="center" vertical="top" wrapText="1"/>
    </xf>
    <xf numFmtId="166" fontId="21" fillId="40" borderId="11" xfId="0" applyNumberFormat="1" applyFont="1" applyFill="1" applyBorder="1" applyAlignment="1" applyProtection="1">
      <alignment horizontal="left" vertical="top"/>
      <protection locked="0"/>
    </xf>
    <xf numFmtId="166" fontId="18" fillId="34" borderId="11" xfId="0" applyNumberFormat="1" applyFont="1" applyFill="1" applyBorder="1" applyAlignment="1">
      <alignment vertical="top"/>
    </xf>
    <xf numFmtId="0" fontId="35" fillId="34" borderId="15" xfId="44" applyFont="1" applyFill="1" applyBorder="1" applyAlignment="1">
      <alignment vertical="top" wrapText="1"/>
    </xf>
    <xf numFmtId="0" fontId="35" fillId="34" borderId="11" xfId="44" applyFont="1" applyFill="1" applyBorder="1" applyAlignment="1">
      <alignment vertical="top" wrapText="1"/>
    </xf>
    <xf numFmtId="0" fontId="27" fillId="34" borderId="11" xfId="44" applyFont="1" applyFill="1" applyBorder="1" applyAlignment="1">
      <alignment vertical="top" wrapText="1"/>
    </xf>
    <xf numFmtId="0" fontId="0" fillId="34" borderId="0" xfId="44" applyFont="1" applyFill="1" applyProtection="1">
      <protection locked="0"/>
    </xf>
    <xf numFmtId="0" fontId="1" fillId="34" borderId="0" xfId="44" applyFill="1" applyProtection="1">
      <protection locked="0"/>
    </xf>
    <xf numFmtId="0" fontId="28" fillId="33" borderId="12" xfId="44" applyFont="1" applyFill="1" applyBorder="1" applyAlignment="1">
      <alignment horizontal="center" vertical="center"/>
    </xf>
    <xf numFmtId="0" fontId="28" fillId="33" borderId="13" xfId="44" applyFont="1" applyFill="1" applyBorder="1" applyAlignment="1">
      <alignment horizontal="center" vertical="center"/>
    </xf>
    <xf numFmtId="0" fontId="28" fillId="33" borderId="14" xfId="44" applyFont="1" applyFill="1" applyBorder="1" applyAlignment="1">
      <alignment horizontal="center" vertical="center"/>
    </xf>
    <xf numFmtId="0" fontId="28" fillId="33" borderId="15" xfId="44" applyFont="1" applyFill="1" applyBorder="1" applyAlignment="1">
      <alignment horizontal="center" vertical="center"/>
    </xf>
    <xf numFmtId="0" fontId="28" fillId="33" borderId="0" xfId="44" applyFont="1" applyFill="1" applyBorder="1" applyAlignment="1">
      <alignment horizontal="center" vertical="center"/>
    </xf>
    <xf numFmtId="0" fontId="28" fillId="33" borderId="16" xfId="44" applyFont="1" applyFill="1" applyBorder="1" applyAlignment="1">
      <alignment horizontal="center" vertical="center"/>
    </xf>
    <xf numFmtId="0" fontId="16" fillId="36" borderId="10" xfId="44" applyFont="1" applyFill="1" applyBorder="1" applyAlignment="1">
      <alignment horizontal="left" vertical="top"/>
    </xf>
    <xf numFmtId="0" fontId="16" fillId="36" borderId="17" xfId="44" applyFont="1" applyFill="1" applyBorder="1" applyAlignment="1">
      <alignment horizontal="left" vertical="top"/>
    </xf>
    <xf numFmtId="0" fontId="16" fillId="36" borderId="18" xfId="44" applyFont="1" applyFill="1" applyBorder="1" applyAlignment="1">
      <alignment horizontal="left" vertical="top"/>
    </xf>
    <xf numFmtId="0" fontId="16" fillId="37" borderId="10" xfId="44" applyFont="1" applyFill="1" applyBorder="1" applyAlignment="1">
      <alignment horizontal="left" vertical="top"/>
    </xf>
    <xf numFmtId="0" fontId="16" fillId="37" borderId="17" xfId="44" applyFont="1" applyFill="1" applyBorder="1" applyAlignment="1">
      <alignment horizontal="left" vertical="top"/>
    </xf>
    <xf numFmtId="0" fontId="16" fillId="37" borderId="18" xfId="44" applyFont="1" applyFill="1" applyBorder="1" applyAlignment="1">
      <alignment horizontal="left" vertical="top"/>
    </xf>
    <xf numFmtId="0" fontId="16" fillId="38" borderId="10" xfId="44" applyFont="1" applyFill="1" applyBorder="1" applyAlignment="1">
      <alignment horizontal="left" vertical="top"/>
    </xf>
    <xf numFmtId="0" fontId="16" fillId="38" borderId="17" xfId="44" applyFont="1" applyFill="1" applyBorder="1" applyAlignment="1">
      <alignment horizontal="left" vertical="top"/>
    </xf>
    <xf numFmtId="0" fontId="16" fillId="38" borderId="18" xfId="44" applyFont="1" applyFill="1" applyBorder="1" applyAlignment="1">
      <alignment horizontal="left" vertical="top"/>
    </xf>
    <xf numFmtId="0" fontId="20" fillId="34" borderId="0" xfId="0" applyFont="1" applyFill="1" applyAlignment="1">
      <alignment horizontal="center" vertical="top" wrapText="1"/>
    </xf>
    <xf numFmtId="1" fontId="41" fillId="0" borderId="12" xfId="0" applyNumberFormat="1" applyFont="1" applyFill="1" applyBorder="1" applyAlignment="1">
      <alignment horizontal="left" vertical="top"/>
    </xf>
    <xf numFmtId="1" fontId="41" fillId="0" borderId="13" xfId="0" applyNumberFormat="1" applyFont="1" applyFill="1" applyBorder="1" applyAlignment="1">
      <alignment horizontal="left" vertical="top"/>
    </xf>
    <xf numFmtId="0" fontId="40" fillId="0" borderId="13" xfId="0" applyFont="1" applyBorder="1" applyAlignment="1">
      <alignment vertical="top" wrapText="1"/>
    </xf>
    <xf numFmtId="0" fontId="40" fillId="0" borderId="14" xfId="0" applyFont="1" applyBorder="1" applyAlignment="1">
      <alignment vertical="top" wrapText="1"/>
    </xf>
    <xf numFmtId="0" fontId="40" fillId="0" borderId="0" xfId="0" applyFont="1" applyBorder="1" applyAlignment="1">
      <alignment vertical="top" wrapText="1"/>
    </xf>
    <xf numFmtId="0" fontId="40" fillId="0" borderId="16" xfId="0" applyFont="1" applyBorder="1" applyAlignment="1">
      <alignment vertical="top" wrapText="1"/>
    </xf>
    <xf numFmtId="0" fontId="40" fillId="0" borderId="20" xfId="0" applyFont="1" applyBorder="1" applyAlignment="1">
      <alignment vertical="top" wrapText="1"/>
    </xf>
    <xf numFmtId="0" fontId="40" fillId="0" borderId="21" xfId="0" applyFont="1" applyBorder="1" applyAlignment="1">
      <alignment vertical="top" wrapText="1"/>
    </xf>
    <xf numFmtId="1" fontId="41" fillId="33" borderId="22" xfId="0" applyNumberFormat="1" applyFont="1" applyFill="1" applyBorder="1" applyAlignment="1">
      <alignment horizontal="left" vertical="top"/>
    </xf>
    <xf numFmtId="1" fontId="41" fillId="33" borderId="23" xfId="0" applyNumberFormat="1" applyFont="1" applyFill="1" applyBorder="1" applyAlignment="1">
      <alignment horizontal="left" vertical="top"/>
    </xf>
    <xf numFmtId="0" fontId="42" fillId="34" borderId="0" xfId="0" applyFont="1" applyFill="1" applyBorder="1" applyAlignment="1">
      <alignment vertical="top"/>
    </xf>
    <xf numFmtId="0" fontId="41" fillId="34" borderId="0" xfId="0" applyFont="1" applyFill="1" applyBorder="1" applyAlignment="1">
      <alignment vertical="top"/>
    </xf>
    <xf numFmtId="0" fontId="24" fillId="34" borderId="0" xfId="0" applyFont="1" applyFill="1" applyBorder="1" applyAlignment="1">
      <alignment vertical="top"/>
    </xf>
    <xf numFmtId="0" fontId="20" fillId="0" borderId="11" xfId="0" applyFont="1" applyBorder="1" applyAlignment="1">
      <alignment horizontal="center" vertical="top"/>
    </xf>
    <xf numFmtId="49" fontId="38" fillId="34" borderId="12" xfId="44" applyNumberFormat="1" applyFont="1" applyFill="1" applyBorder="1" applyAlignment="1">
      <alignment horizontal="left" vertical="top" wrapText="1"/>
    </xf>
    <xf numFmtId="49" fontId="38" fillId="34" borderId="13" xfId="44" applyNumberFormat="1" applyFont="1" applyFill="1" applyBorder="1" applyAlignment="1">
      <alignment horizontal="left" vertical="top" wrapText="1"/>
    </xf>
    <xf numFmtId="49" fontId="38" fillId="34" borderId="14" xfId="44" applyNumberFormat="1" applyFont="1" applyFill="1" applyBorder="1" applyAlignment="1">
      <alignment horizontal="left" vertical="top" wrapText="1"/>
    </xf>
    <xf numFmtId="49" fontId="38" fillId="34" borderId="15" xfId="44" applyNumberFormat="1" applyFont="1" applyFill="1" applyBorder="1" applyAlignment="1">
      <alignment horizontal="left" vertical="top" wrapText="1"/>
    </xf>
    <xf numFmtId="49" fontId="38" fillId="34" borderId="0" xfId="44" applyNumberFormat="1" applyFont="1" applyFill="1" applyBorder="1" applyAlignment="1">
      <alignment horizontal="left" vertical="top" wrapText="1"/>
    </xf>
    <xf numFmtId="49" fontId="38" fillId="34" borderId="16" xfId="44" applyNumberFormat="1" applyFont="1" applyFill="1" applyBorder="1" applyAlignment="1">
      <alignment horizontal="left" vertical="top" wrapText="1"/>
    </xf>
    <xf numFmtId="0" fontId="34" fillId="36" borderId="11" xfId="44" applyFont="1" applyFill="1" applyBorder="1" applyAlignment="1">
      <alignment horizontal="center"/>
    </xf>
    <xf numFmtId="0" fontId="16" fillId="33" borderId="22" xfId="44" applyFont="1" applyFill="1" applyBorder="1" applyAlignment="1"/>
    <xf numFmtId="0" fontId="16" fillId="33" borderId="23" xfId="44" applyFont="1" applyFill="1" applyBorder="1" applyAlignment="1"/>
    <xf numFmtId="0" fontId="16" fillId="0" borderId="12" xfId="44" applyFont="1" applyFill="1" applyBorder="1" applyAlignment="1"/>
    <xf numFmtId="0" fontId="16" fillId="0" borderId="13" xfId="44" applyFont="1" applyFill="1" applyBorder="1" applyAlignment="1"/>
    <xf numFmtId="164" fontId="46" fillId="36" borderId="11" xfId="44" applyNumberFormat="1" applyFont="1" applyFill="1" applyBorder="1" applyAlignment="1">
      <alignment horizontal="center"/>
    </xf>
    <xf numFmtId="0" fontId="24" fillId="34" borderId="0" xfId="0" applyFont="1" applyFill="1" applyAlignment="1">
      <alignment horizontal="left" vertical="top"/>
    </xf>
    <xf numFmtId="0" fontId="23" fillId="34" borderId="0" xfId="0" applyFont="1" applyFill="1" applyBorder="1" applyAlignment="1">
      <alignment vertical="top"/>
    </xf>
    <xf numFmtId="0" fontId="24" fillId="34" borderId="20" xfId="0" applyFont="1" applyFill="1" applyBorder="1" applyAlignment="1">
      <alignment vertical="top"/>
    </xf>
    <xf numFmtId="165" fontId="35" fillId="33" borderId="13" xfId="44" applyNumberFormat="1" applyFont="1" applyFill="1" applyBorder="1" applyAlignment="1">
      <alignment horizontal="center" wrapText="1"/>
    </xf>
    <xf numFmtId="0" fontId="42" fillId="34" borderId="0" xfId="0" applyFont="1" applyFill="1" applyAlignment="1">
      <alignment vertical="top"/>
    </xf>
    <xf numFmtId="166" fontId="41" fillId="40" borderId="22" xfId="0" applyNumberFormat="1" applyFont="1" applyFill="1" applyBorder="1" applyAlignment="1">
      <alignment vertical="top"/>
    </xf>
    <xf numFmtId="0" fontId="18" fillId="0" borderId="11" xfId="0" applyFont="1" applyFill="1" applyBorder="1" applyAlignment="1">
      <alignment horizontal="center" vertical="top"/>
    </xf>
    <xf numFmtId="44" fontId="41" fillId="34" borderId="11" xfId="0" applyNumberFormat="1" applyFont="1" applyFill="1" applyBorder="1" applyAlignment="1">
      <alignment horizontal="center" vertical="top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0"/>
  <sheetViews>
    <sheetView view="pageBreakPreview" topLeftCell="A13" zoomScaleNormal="80" zoomScaleSheetLayoutView="100" workbookViewId="0">
      <selection activeCell="B38" sqref="B38"/>
    </sheetView>
  </sheetViews>
  <sheetFormatPr defaultColWidth="9.140625" defaultRowHeight="15" x14ac:dyDescent="0.25"/>
  <cols>
    <col min="1" max="1" width="26.7109375" style="13" bestFit="1" customWidth="1"/>
    <col min="2" max="2" width="24.85546875" style="13" customWidth="1"/>
    <col min="3" max="3" width="26.140625" style="13" customWidth="1"/>
    <col min="4" max="4" width="9.140625" style="13"/>
    <col min="5" max="5" width="12.28515625" style="13" bestFit="1" customWidth="1"/>
    <col min="6" max="16384" width="9.140625" style="13"/>
  </cols>
  <sheetData>
    <row r="1" spans="1:3" ht="12" customHeight="1" x14ac:dyDescent="0.25">
      <c r="A1" s="181" t="s">
        <v>50</v>
      </c>
      <c r="B1" s="181"/>
      <c r="C1" s="181"/>
    </row>
    <row r="2" spans="1:3" x14ac:dyDescent="0.25">
      <c r="A2" s="181"/>
      <c r="B2" s="181"/>
      <c r="C2" s="181"/>
    </row>
    <row r="3" spans="1:3" x14ac:dyDescent="0.25">
      <c r="A3" s="6" t="s">
        <v>64</v>
      </c>
    </row>
    <row r="4" spans="1:3" x14ac:dyDescent="0.25">
      <c r="A4" s="7" t="s">
        <v>65</v>
      </c>
    </row>
    <row r="5" spans="1:3" x14ac:dyDescent="0.25">
      <c r="A5" s="14"/>
    </row>
    <row r="7" spans="1:3" x14ac:dyDescent="0.25">
      <c r="A7" s="166" t="s">
        <v>11</v>
      </c>
      <c r="B7" s="167"/>
      <c r="C7" s="168"/>
    </row>
    <row r="8" spans="1:3" x14ac:dyDescent="0.25">
      <c r="A8" s="169"/>
      <c r="B8" s="170"/>
      <c r="C8" s="171"/>
    </row>
    <row r="9" spans="1:3" x14ac:dyDescent="0.25">
      <c r="A9" s="16" t="s">
        <v>12</v>
      </c>
      <c r="B9" s="17"/>
      <c r="C9" s="18" t="s">
        <v>13</v>
      </c>
    </row>
    <row r="10" spans="1:3" x14ac:dyDescent="0.25">
      <c r="A10" s="93" t="s">
        <v>70</v>
      </c>
      <c r="B10" s="19" t="s">
        <v>71</v>
      </c>
      <c r="C10" s="20">
        <f>SO2_27011!P91</f>
        <v>0</v>
      </c>
    </row>
    <row r="11" spans="1:3" x14ac:dyDescent="0.25">
      <c r="A11" s="93" t="s">
        <v>69</v>
      </c>
      <c r="B11" s="19"/>
      <c r="C11" s="20"/>
    </row>
    <row r="12" spans="1:3" x14ac:dyDescent="0.25">
      <c r="A12" s="94" t="s">
        <v>73</v>
      </c>
      <c r="B12" s="95" t="s">
        <v>72</v>
      </c>
      <c r="C12" s="96">
        <f>SO2_27011!Q89</f>
        <v>0</v>
      </c>
    </row>
    <row r="13" spans="1:3" x14ac:dyDescent="0.25">
      <c r="A13" s="97" t="s">
        <v>74</v>
      </c>
      <c r="B13" s="98" t="s">
        <v>72</v>
      </c>
      <c r="C13" s="99">
        <f>SO2_27011!P89</f>
        <v>0</v>
      </c>
    </row>
    <row r="14" spans="1:3" x14ac:dyDescent="0.25">
      <c r="A14" s="21"/>
      <c r="B14" s="22"/>
      <c r="C14" s="23"/>
    </row>
    <row r="15" spans="1:3" ht="24" x14ac:dyDescent="0.25">
      <c r="A15" s="102" t="s">
        <v>83</v>
      </c>
      <c r="B15" s="95" t="s">
        <v>71</v>
      </c>
      <c r="C15" s="96">
        <f>SO3_27011!G10</f>
        <v>0</v>
      </c>
    </row>
    <row r="16" spans="1:3" x14ac:dyDescent="0.25">
      <c r="A16" s="161"/>
      <c r="B16" s="22"/>
      <c r="C16" s="23"/>
    </row>
    <row r="17" spans="1:5" ht="12.75" customHeight="1" x14ac:dyDescent="0.25">
      <c r="A17" s="162" t="s">
        <v>88</v>
      </c>
      <c r="B17" s="19"/>
      <c r="C17" s="20">
        <f>C19+C20</f>
        <v>0</v>
      </c>
    </row>
    <row r="18" spans="1:5" x14ac:dyDescent="0.25">
      <c r="A18" s="163" t="s">
        <v>69</v>
      </c>
      <c r="B18" s="19"/>
      <c r="C18" s="20"/>
    </row>
    <row r="19" spans="1:5" s="105" customFormat="1" ht="24" x14ac:dyDescent="0.25">
      <c r="A19" s="117" t="s">
        <v>77</v>
      </c>
      <c r="B19" s="103" t="s">
        <v>71</v>
      </c>
      <c r="C19" s="104">
        <f>SO5_27011!E18</f>
        <v>0</v>
      </c>
    </row>
    <row r="20" spans="1:5" s="107" customFormat="1" ht="24" x14ac:dyDescent="0.25">
      <c r="A20" s="118" t="s">
        <v>78</v>
      </c>
      <c r="B20" s="106" t="s">
        <v>71</v>
      </c>
      <c r="C20" s="99">
        <f>SO6_27011!E15</f>
        <v>0</v>
      </c>
    </row>
    <row r="21" spans="1:5" x14ac:dyDescent="0.25">
      <c r="A21" s="101"/>
      <c r="B21" s="22"/>
      <c r="C21" s="23"/>
    </row>
    <row r="22" spans="1:5" x14ac:dyDescent="0.25">
      <c r="A22" s="24"/>
      <c r="B22" s="15"/>
      <c r="C22" s="25"/>
    </row>
    <row r="23" spans="1:5" s="105" customFormat="1" x14ac:dyDescent="0.25">
      <c r="A23" s="172" t="s">
        <v>75</v>
      </c>
      <c r="B23" s="108" t="s">
        <v>72</v>
      </c>
      <c r="C23" s="109">
        <f>C12+C15+C19</f>
        <v>0</v>
      </c>
      <c r="E23" s="110"/>
    </row>
    <row r="24" spans="1:5" s="105" customFormat="1" x14ac:dyDescent="0.25">
      <c r="A24" s="173"/>
      <c r="B24" s="108" t="s">
        <v>36</v>
      </c>
      <c r="C24" s="109">
        <f>C23*0.21</f>
        <v>0</v>
      </c>
      <c r="E24" s="110"/>
    </row>
    <row r="25" spans="1:5" s="105" customFormat="1" x14ac:dyDescent="0.25">
      <c r="A25" s="174"/>
      <c r="B25" s="108" t="s">
        <v>14</v>
      </c>
      <c r="C25" s="109">
        <f>C23*1.21</f>
        <v>0</v>
      </c>
      <c r="E25" s="110"/>
    </row>
    <row r="27" spans="1:5" x14ac:dyDescent="0.25">
      <c r="A27" s="175" t="s">
        <v>76</v>
      </c>
      <c r="B27" s="115" t="s">
        <v>72</v>
      </c>
      <c r="C27" s="116">
        <f>C13+C20</f>
        <v>0</v>
      </c>
    </row>
    <row r="28" spans="1:5" x14ac:dyDescent="0.25">
      <c r="A28" s="176"/>
      <c r="B28" s="115" t="s">
        <v>36</v>
      </c>
      <c r="C28" s="116">
        <f>C27*0.21</f>
        <v>0</v>
      </c>
    </row>
    <row r="29" spans="1:5" x14ac:dyDescent="0.25">
      <c r="A29" s="177"/>
      <c r="B29" s="115" t="s">
        <v>14</v>
      </c>
      <c r="C29" s="116">
        <f>C27*1.21</f>
        <v>0</v>
      </c>
    </row>
    <row r="31" spans="1:5" x14ac:dyDescent="0.25">
      <c r="A31" s="178" t="s">
        <v>40</v>
      </c>
      <c r="B31" s="119" t="s">
        <v>72</v>
      </c>
      <c r="C31" s="120">
        <f>C23+C27</f>
        <v>0</v>
      </c>
    </row>
    <row r="32" spans="1:5" x14ac:dyDescent="0.25">
      <c r="A32" s="179"/>
      <c r="B32" s="119" t="s">
        <v>36</v>
      </c>
      <c r="C32" s="120">
        <f>C31*0.21</f>
        <v>0</v>
      </c>
    </row>
    <row r="33" spans="1:3" x14ac:dyDescent="0.25">
      <c r="A33" s="180"/>
      <c r="B33" s="119" t="s">
        <v>14</v>
      </c>
      <c r="C33" s="120">
        <f>C31*1.21</f>
        <v>0</v>
      </c>
    </row>
    <row r="34" spans="1:3" s="114" customFormat="1" x14ac:dyDescent="0.25">
      <c r="A34" s="111"/>
      <c r="B34" s="112"/>
      <c r="C34" s="113"/>
    </row>
    <row r="35" spans="1:3" s="114" customFormat="1" x14ac:dyDescent="0.25">
      <c r="A35" s="111"/>
      <c r="B35" s="112"/>
      <c r="C35" s="113"/>
    </row>
    <row r="36" spans="1:3" x14ac:dyDescent="0.25">
      <c r="A36" s="89" t="s">
        <v>15</v>
      </c>
      <c r="B36" s="165"/>
    </row>
    <row r="37" spans="1:3" x14ac:dyDescent="0.25">
      <c r="A37" s="164"/>
      <c r="B37" s="165"/>
    </row>
    <row r="38" spans="1:3" x14ac:dyDescent="0.25">
      <c r="A38" s="90" t="s">
        <v>66</v>
      </c>
      <c r="B38" s="165"/>
    </row>
    <row r="39" spans="1:3" x14ac:dyDescent="0.25">
      <c r="A39" s="165"/>
      <c r="B39" s="165"/>
    </row>
    <row r="40" spans="1:3" x14ac:dyDescent="0.25">
      <c r="B40" s="165"/>
    </row>
  </sheetData>
  <sheetProtection algorithmName="SHA-512" hashValue="kqv7ftSl8W895dDL0S/E4ja5k21okWI8uCrDZZBZCpGYUQ5yEIjQ41DhJ8wpQnNqiLC4zt8Bz9DeNTjP1xdqmQ==" saltValue="ppuVmM0w8vCtgnCFlpJe6g==" spinCount="100000" sheet="1" objects="1" scenarios="1" selectLockedCells="1"/>
  <mergeCells count="5">
    <mergeCell ref="A7:C8"/>
    <mergeCell ref="A23:A25"/>
    <mergeCell ref="A27:A29"/>
    <mergeCell ref="A31:A33"/>
    <mergeCell ref="A1:C2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92"/>
  <sheetViews>
    <sheetView tabSelected="1" view="pageBreakPreview" topLeftCell="A8" zoomScaleNormal="70" zoomScaleSheetLayoutView="100" workbookViewId="0">
      <pane xSplit="1" topLeftCell="B1" activePane="topRight" state="frozen"/>
      <selection activeCell="A10" sqref="A10"/>
      <selection pane="topRight" activeCell="O9" sqref="O9"/>
    </sheetView>
  </sheetViews>
  <sheetFormatPr defaultColWidth="9.140625" defaultRowHeight="25.5" customHeight="1" x14ac:dyDescent="0.25"/>
  <cols>
    <col min="1" max="1" width="6.5703125" style="2" customWidth="1"/>
    <col min="2" max="2" width="5.5703125" style="3" customWidth="1"/>
    <col min="3" max="3" width="13.5703125" style="1" customWidth="1"/>
    <col min="4" max="4" width="19" style="47" bestFit="1" customWidth="1"/>
    <col min="5" max="5" width="7.140625" style="2" customWidth="1"/>
    <col min="6" max="6" width="6.28515625" style="2" customWidth="1"/>
    <col min="7" max="7" width="7.28515625" style="1" customWidth="1"/>
    <col min="8" max="8" width="7.7109375" style="1" customWidth="1"/>
    <col min="9" max="9" width="8.42578125" style="1" customWidth="1"/>
    <col min="10" max="10" width="7.7109375" style="1" customWidth="1"/>
    <col min="11" max="11" width="6.85546875" style="1" customWidth="1"/>
    <col min="12" max="12" width="8.42578125" style="1" customWidth="1"/>
    <col min="13" max="13" width="22.140625" style="1" bestFit="1" customWidth="1"/>
    <col min="14" max="14" width="15.140625" style="1" customWidth="1"/>
    <col min="15" max="16" width="30.7109375" style="88" customWidth="1"/>
    <col min="17" max="17" width="30.7109375" style="1" customWidth="1"/>
    <col min="18" max="16384" width="9.140625" style="1"/>
  </cols>
  <sheetData>
    <row r="1" spans="1:17" ht="24.75" customHeight="1" x14ac:dyDescent="0.25">
      <c r="A1" s="10"/>
      <c r="B1" s="212" t="s">
        <v>49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</row>
    <row r="2" spans="1:17" ht="25.5" hidden="1" customHeight="1" x14ac:dyDescent="0.25">
      <c r="A2" s="10"/>
      <c r="B2" s="4"/>
      <c r="C2" s="12"/>
      <c r="D2" s="46"/>
      <c r="E2" s="10"/>
      <c r="F2" s="10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7" ht="18.75" customHeight="1" x14ac:dyDescent="0.25">
      <c r="A3" s="10"/>
      <c r="B3" s="192" t="s">
        <v>64</v>
      </c>
      <c r="C3" s="192"/>
      <c r="D3" s="192"/>
      <c r="E3" s="192"/>
      <c r="F3" s="192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</row>
    <row r="4" spans="1:17" ht="18" customHeight="1" x14ac:dyDescent="0.25">
      <c r="A4" s="10"/>
      <c r="B4" s="193" t="s">
        <v>65</v>
      </c>
      <c r="C4" s="193"/>
      <c r="D4" s="193"/>
      <c r="E4" s="10"/>
      <c r="F4" s="10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</row>
    <row r="5" spans="1:17" ht="21" customHeight="1" x14ac:dyDescent="0.25">
      <c r="A5" s="10"/>
      <c r="B5" s="194" t="s">
        <v>37</v>
      </c>
      <c r="C5" s="194"/>
      <c r="D5" s="194"/>
      <c r="E5" s="10"/>
      <c r="F5" s="10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</row>
    <row r="6" spans="1:17" ht="16.5" customHeight="1" x14ac:dyDescent="0.25">
      <c r="A6" s="10"/>
      <c r="B6" s="4"/>
      <c r="D6" s="46"/>
      <c r="E6" s="10"/>
      <c r="F6" s="10"/>
      <c r="G6" s="139"/>
      <c r="H6" s="139"/>
      <c r="I6" s="139"/>
      <c r="J6" s="139"/>
      <c r="K6" s="139"/>
      <c r="L6" s="139"/>
      <c r="M6" s="139"/>
      <c r="N6" s="139"/>
      <c r="O6" s="139"/>
      <c r="P6" s="195" t="s">
        <v>86</v>
      </c>
      <c r="Q6" s="195"/>
    </row>
    <row r="7" spans="1:17" ht="25.5" customHeight="1" x14ac:dyDescent="0.25">
      <c r="A7" s="8" t="s">
        <v>39</v>
      </c>
      <c r="B7" s="9" t="s">
        <v>0</v>
      </c>
      <c r="C7" s="8" t="s">
        <v>4</v>
      </c>
      <c r="D7" s="8" t="s">
        <v>5</v>
      </c>
      <c r="E7" s="8" t="s">
        <v>1</v>
      </c>
      <c r="F7" s="8" t="s">
        <v>33</v>
      </c>
      <c r="G7" s="9" t="s">
        <v>7</v>
      </c>
      <c r="H7" s="8" t="s">
        <v>3</v>
      </c>
      <c r="I7" s="8" t="s">
        <v>10</v>
      </c>
      <c r="J7" s="8" t="s">
        <v>8</v>
      </c>
      <c r="K7" s="8" t="s">
        <v>9</v>
      </c>
      <c r="L7" s="8" t="s">
        <v>2</v>
      </c>
      <c r="M7" s="64" t="s">
        <v>6</v>
      </c>
      <c r="N7" s="8" t="s">
        <v>41</v>
      </c>
      <c r="O7" s="158" t="s">
        <v>16</v>
      </c>
      <c r="P7" s="122" t="s">
        <v>80</v>
      </c>
      <c r="Q7" s="123" t="s">
        <v>79</v>
      </c>
    </row>
    <row r="8" spans="1:17" ht="25.5" customHeight="1" x14ac:dyDescent="0.25">
      <c r="A8" s="54">
        <v>1</v>
      </c>
      <c r="B8" s="55">
        <v>8</v>
      </c>
      <c r="C8" s="58" t="s">
        <v>53</v>
      </c>
      <c r="D8" s="60" t="s">
        <v>54</v>
      </c>
      <c r="E8" s="55">
        <v>106</v>
      </c>
      <c r="F8" s="55"/>
      <c r="G8" s="55">
        <v>34</v>
      </c>
      <c r="H8" s="55">
        <v>7</v>
      </c>
      <c r="I8" s="55">
        <v>2</v>
      </c>
      <c r="J8" s="55">
        <v>6</v>
      </c>
      <c r="K8" s="54">
        <v>42</v>
      </c>
      <c r="L8" s="54" t="s">
        <v>59</v>
      </c>
      <c r="M8" s="57" t="s">
        <v>60</v>
      </c>
      <c r="N8" s="62"/>
      <c r="O8" s="159">
        <v>0</v>
      </c>
      <c r="P8" s="62"/>
      <c r="Q8" s="124">
        <f>O8</f>
        <v>0</v>
      </c>
    </row>
    <row r="9" spans="1:17" ht="25.5" customHeight="1" x14ac:dyDescent="0.25">
      <c r="A9" s="54">
        <v>2</v>
      </c>
      <c r="B9" s="55">
        <v>9</v>
      </c>
      <c r="C9" s="58" t="s">
        <v>53</v>
      </c>
      <c r="D9" s="60" t="s">
        <v>54</v>
      </c>
      <c r="E9" s="55">
        <v>131</v>
      </c>
      <c r="F9" s="55"/>
      <c r="G9" s="55">
        <v>41</v>
      </c>
      <c r="H9" s="55">
        <v>8</v>
      </c>
      <c r="I9" s="55">
        <v>3</v>
      </c>
      <c r="J9" s="55">
        <v>7</v>
      </c>
      <c r="K9" s="54">
        <v>56</v>
      </c>
      <c r="L9" s="54" t="s">
        <v>59</v>
      </c>
      <c r="M9" s="57" t="s">
        <v>60</v>
      </c>
      <c r="N9" s="62"/>
      <c r="O9" s="159">
        <v>0</v>
      </c>
      <c r="P9" s="62"/>
      <c r="Q9" s="124">
        <f t="shared" ref="Q9:Q68" si="0">O9</f>
        <v>0</v>
      </c>
    </row>
    <row r="10" spans="1:17" ht="25.5" customHeight="1" x14ac:dyDescent="0.25">
      <c r="A10" s="54">
        <v>3</v>
      </c>
      <c r="B10" s="55">
        <v>14</v>
      </c>
      <c r="C10" s="58" t="s">
        <v>53</v>
      </c>
      <c r="D10" s="60" t="s">
        <v>54</v>
      </c>
      <c r="E10" s="55">
        <v>97</v>
      </c>
      <c r="F10" s="55"/>
      <c r="G10" s="65">
        <v>31</v>
      </c>
      <c r="H10" s="66">
        <v>7</v>
      </c>
      <c r="I10" s="56">
        <v>1</v>
      </c>
      <c r="J10" s="56">
        <v>6</v>
      </c>
      <c r="K10" s="54">
        <v>42</v>
      </c>
      <c r="L10" s="54" t="s">
        <v>59</v>
      </c>
      <c r="M10" s="57" t="s">
        <v>60</v>
      </c>
      <c r="N10" s="62"/>
      <c r="O10" s="159">
        <v>0</v>
      </c>
      <c r="P10" s="62"/>
      <c r="Q10" s="124">
        <f t="shared" si="0"/>
        <v>0</v>
      </c>
    </row>
    <row r="11" spans="1:17" ht="25.5" customHeight="1" x14ac:dyDescent="0.25">
      <c r="A11" s="54">
        <v>4</v>
      </c>
      <c r="B11" s="55">
        <v>24</v>
      </c>
      <c r="C11" s="62" t="s">
        <v>53</v>
      </c>
      <c r="D11" s="57" t="s">
        <v>54</v>
      </c>
      <c r="E11" s="55">
        <v>163</v>
      </c>
      <c r="F11" s="55"/>
      <c r="G11" s="55">
        <v>52</v>
      </c>
      <c r="H11" s="56">
        <v>10</v>
      </c>
      <c r="I11" s="56">
        <v>2</v>
      </c>
      <c r="J11" s="56">
        <v>9</v>
      </c>
      <c r="K11" s="54">
        <v>90</v>
      </c>
      <c r="L11" s="54" t="s">
        <v>59</v>
      </c>
      <c r="M11" s="57" t="s">
        <v>60</v>
      </c>
      <c r="N11" s="61"/>
      <c r="O11" s="159">
        <v>0</v>
      </c>
      <c r="P11" s="125"/>
      <c r="Q11" s="124">
        <f t="shared" si="0"/>
        <v>0</v>
      </c>
    </row>
    <row r="12" spans="1:17" ht="25.5" customHeight="1" x14ac:dyDescent="0.25">
      <c r="A12" s="54">
        <v>5</v>
      </c>
      <c r="B12" s="55">
        <v>25</v>
      </c>
      <c r="C12" s="62" t="s">
        <v>53</v>
      </c>
      <c r="D12" s="57" t="s">
        <v>54</v>
      </c>
      <c r="E12" s="55">
        <v>135</v>
      </c>
      <c r="F12" s="55"/>
      <c r="G12" s="55">
        <v>43</v>
      </c>
      <c r="H12" s="56">
        <v>9</v>
      </c>
      <c r="I12" s="56">
        <v>2</v>
      </c>
      <c r="J12" s="56">
        <v>8</v>
      </c>
      <c r="K12" s="54">
        <v>72</v>
      </c>
      <c r="L12" s="54" t="s">
        <v>59</v>
      </c>
      <c r="M12" s="57" t="s">
        <v>60</v>
      </c>
      <c r="N12" s="62"/>
      <c r="O12" s="159">
        <v>0</v>
      </c>
      <c r="P12" s="126"/>
      <c r="Q12" s="124">
        <f t="shared" si="0"/>
        <v>0</v>
      </c>
    </row>
    <row r="13" spans="1:17" ht="25.5" customHeight="1" x14ac:dyDescent="0.25">
      <c r="A13" s="54">
        <v>6</v>
      </c>
      <c r="B13" s="55">
        <v>27</v>
      </c>
      <c r="C13" s="62" t="s">
        <v>53</v>
      </c>
      <c r="D13" s="57" t="s">
        <v>54</v>
      </c>
      <c r="E13" s="55">
        <v>127</v>
      </c>
      <c r="F13" s="55"/>
      <c r="G13" s="55">
        <v>40</v>
      </c>
      <c r="H13" s="56">
        <v>9</v>
      </c>
      <c r="I13" s="56">
        <v>2</v>
      </c>
      <c r="J13" s="56">
        <v>7</v>
      </c>
      <c r="K13" s="54">
        <v>63</v>
      </c>
      <c r="L13" s="54" t="s">
        <v>59</v>
      </c>
      <c r="M13" s="57" t="s">
        <v>60</v>
      </c>
      <c r="N13" s="62"/>
      <c r="O13" s="159">
        <v>0</v>
      </c>
      <c r="P13" s="126"/>
      <c r="Q13" s="124">
        <f t="shared" si="0"/>
        <v>0</v>
      </c>
    </row>
    <row r="14" spans="1:17" ht="25.5" customHeight="1" x14ac:dyDescent="0.25">
      <c r="A14" s="54">
        <v>7</v>
      </c>
      <c r="B14" s="55">
        <v>31</v>
      </c>
      <c r="C14" s="62" t="s">
        <v>53</v>
      </c>
      <c r="D14" s="57" t="s">
        <v>54</v>
      </c>
      <c r="E14" s="55">
        <v>110</v>
      </c>
      <c r="F14" s="55"/>
      <c r="G14" s="55">
        <v>35</v>
      </c>
      <c r="H14" s="56">
        <v>7</v>
      </c>
      <c r="I14" s="56">
        <v>2</v>
      </c>
      <c r="J14" s="56">
        <v>7</v>
      </c>
      <c r="K14" s="54">
        <v>49</v>
      </c>
      <c r="L14" s="54" t="s">
        <v>59</v>
      </c>
      <c r="M14" s="57" t="s">
        <v>60</v>
      </c>
      <c r="N14" s="62"/>
      <c r="O14" s="159">
        <v>0</v>
      </c>
      <c r="P14" s="126"/>
      <c r="Q14" s="124">
        <f t="shared" si="0"/>
        <v>0</v>
      </c>
    </row>
    <row r="15" spans="1:17" ht="25.5" customHeight="1" x14ac:dyDescent="0.25">
      <c r="A15" s="54">
        <v>8</v>
      </c>
      <c r="B15" s="55">
        <v>34</v>
      </c>
      <c r="C15" s="62" t="s">
        <v>53</v>
      </c>
      <c r="D15" s="57" t="s">
        <v>54</v>
      </c>
      <c r="E15" s="55">
        <v>135</v>
      </c>
      <c r="F15" s="55"/>
      <c r="G15" s="55">
        <v>43</v>
      </c>
      <c r="H15" s="55">
        <v>9</v>
      </c>
      <c r="I15" s="55">
        <v>3</v>
      </c>
      <c r="J15" s="55">
        <v>8</v>
      </c>
      <c r="K15" s="54">
        <v>72</v>
      </c>
      <c r="L15" s="54" t="s">
        <v>59</v>
      </c>
      <c r="M15" s="57" t="s">
        <v>60</v>
      </c>
      <c r="N15" s="62"/>
      <c r="O15" s="159">
        <v>0</v>
      </c>
      <c r="P15" s="126"/>
      <c r="Q15" s="124">
        <f t="shared" si="0"/>
        <v>0</v>
      </c>
    </row>
    <row r="16" spans="1:17" ht="25.5" customHeight="1" x14ac:dyDescent="0.25">
      <c r="A16" s="54">
        <v>9</v>
      </c>
      <c r="B16" s="55">
        <v>36</v>
      </c>
      <c r="C16" s="62" t="s">
        <v>53</v>
      </c>
      <c r="D16" s="57" t="s">
        <v>54</v>
      </c>
      <c r="E16" s="55">
        <v>88</v>
      </c>
      <c r="F16" s="55"/>
      <c r="G16" s="55">
        <v>28</v>
      </c>
      <c r="H16" s="55">
        <v>6</v>
      </c>
      <c r="I16" s="55">
        <v>2</v>
      </c>
      <c r="J16" s="55">
        <v>5</v>
      </c>
      <c r="K16" s="54">
        <v>30</v>
      </c>
      <c r="L16" s="54" t="s">
        <v>59</v>
      </c>
      <c r="M16" s="57" t="s">
        <v>60</v>
      </c>
      <c r="N16" s="68"/>
      <c r="O16" s="159">
        <v>0</v>
      </c>
      <c r="P16" s="127"/>
      <c r="Q16" s="124">
        <f t="shared" si="0"/>
        <v>0</v>
      </c>
    </row>
    <row r="17" spans="1:17" ht="25.5" customHeight="1" x14ac:dyDescent="0.25">
      <c r="A17" s="54">
        <v>10</v>
      </c>
      <c r="B17" s="55">
        <v>37</v>
      </c>
      <c r="C17" s="62" t="s">
        <v>53</v>
      </c>
      <c r="D17" s="57" t="s">
        <v>54</v>
      </c>
      <c r="E17" s="55">
        <v>116</v>
      </c>
      <c r="F17" s="55"/>
      <c r="G17" s="55">
        <v>37</v>
      </c>
      <c r="H17" s="55">
        <v>9</v>
      </c>
      <c r="I17" s="55">
        <v>3</v>
      </c>
      <c r="J17" s="55">
        <v>8</v>
      </c>
      <c r="K17" s="54">
        <v>72</v>
      </c>
      <c r="L17" s="54" t="s">
        <v>59</v>
      </c>
      <c r="M17" s="57" t="s">
        <v>60</v>
      </c>
      <c r="N17" s="68"/>
      <c r="O17" s="159">
        <v>0</v>
      </c>
      <c r="P17" s="127"/>
      <c r="Q17" s="124">
        <f t="shared" si="0"/>
        <v>0</v>
      </c>
    </row>
    <row r="18" spans="1:17" ht="25.5" customHeight="1" x14ac:dyDescent="0.25">
      <c r="A18" s="54">
        <v>11</v>
      </c>
      <c r="B18" s="55">
        <v>38</v>
      </c>
      <c r="C18" s="62" t="s">
        <v>53</v>
      </c>
      <c r="D18" s="57" t="s">
        <v>54</v>
      </c>
      <c r="E18" s="55">
        <v>94</v>
      </c>
      <c r="F18" s="55"/>
      <c r="G18" s="55">
        <v>30</v>
      </c>
      <c r="H18" s="55">
        <v>8</v>
      </c>
      <c r="I18" s="55">
        <v>3</v>
      </c>
      <c r="J18" s="55">
        <v>7</v>
      </c>
      <c r="K18" s="54">
        <v>56</v>
      </c>
      <c r="L18" s="54" t="s">
        <v>59</v>
      </c>
      <c r="M18" s="57" t="s">
        <v>60</v>
      </c>
      <c r="N18" s="61"/>
      <c r="O18" s="159">
        <v>0</v>
      </c>
      <c r="P18" s="125"/>
      <c r="Q18" s="124">
        <f t="shared" si="0"/>
        <v>0</v>
      </c>
    </row>
    <row r="19" spans="1:17" ht="25.5" customHeight="1" x14ac:dyDescent="0.25">
      <c r="A19" s="54">
        <v>12</v>
      </c>
      <c r="B19" s="55">
        <v>39</v>
      </c>
      <c r="C19" s="62" t="s">
        <v>53</v>
      </c>
      <c r="D19" s="57" t="s">
        <v>54</v>
      </c>
      <c r="E19" s="55">
        <v>110</v>
      </c>
      <c r="F19" s="55"/>
      <c r="G19" s="55">
        <v>35</v>
      </c>
      <c r="H19" s="55">
        <v>9</v>
      </c>
      <c r="I19" s="55">
        <v>4</v>
      </c>
      <c r="J19" s="55">
        <v>8</v>
      </c>
      <c r="K19" s="54">
        <v>72</v>
      </c>
      <c r="L19" s="54" t="s">
        <v>59</v>
      </c>
      <c r="M19" s="57" t="s">
        <v>60</v>
      </c>
      <c r="N19" s="62"/>
      <c r="O19" s="159">
        <v>0</v>
      </c>
      <c r="P19" s="126"/>
      <c r="Q19" s="124">
        <f t="shared" si="0"/>
        <v>0</v>
      </c>
    </row>
    <row r="20" spans="1:17" ht="25.5" customHeight="1" x14ac:dyDescent="0.25">
      <c r="A20" s="54">
        <v>13</v>
      </c>
      <c r="B20" s="55">
        <v>40</v>
      </c>
      <c r="C20" s="62" t="s">
        <v>53</v>
      </c>
      <c r="D20" s="57" t="s">
        <v>54</v>
      </c>
      <c r="E20" s="55">
        <v>113</v>
      </c>
      <c r="F20" s="55"/>
      <c r="G20" s="55">
        <v>36</v>
      </c>
      <c r="H20" s="55">
        <v>9</v>
      </c>
      <c r="I20" s="55">
        <v>3</v>
      </c>
      <c r="J20" s="55">
        <v>9</v>
      </c>
      <c r="K20" s="54">
        <v>81</v>
      </c>
      <c r="L20" s="54" t="s">
        <v>59</v>
      </c>
      <c r="M20" s="57" t="s">
        <v>60</v>
      </c>
      <c r="N20" s="62"/>
      <c r="O20" s="159">
        <v>0</v>
      </c>
      <c r="P20" s="126"/>
      <c r="Q20" s="124">
        <f t="shared" si="0"/>
        <v>0</v>
      </c>
    </row>
    <row r="21" spans="1:17" ht="25.5" customHeight="1" x14ac:dyDescent="0.25">
      <c r="A21" s="54">
        <v>14</v>
      </c>
      <c r="B21" s="55">
        <v>41</v>
      </c>
      <c r="C21" s="62" t="s">
        <v>53</v>
      </c>
      <c r="D21" s="57" t="s">
        <v>54</v>
      </c>
      <c r="E21" s="55">
        <v>144</v>
      </c>
      <c r="F21" s="55"/>
      <c r="G21" s="55">
        <v>46</v>
      </c>
      <c r="H21" s="55">
        <v>9</v>
      </c>
      <c r="I21" s="55">
        <v>2</v>
      </c>
      <c r="J21" s="55">
        <v>9</v>
      </c>
      <c r="K21" s="54">
        <v>81</v>
      </c>
      <c r="L21" s="54" t="s">
        <v>59</v>
      </c>
      <c r="M21" s="57" t="s">
        <v>60</v>
      </c>
      <c r="N21" s="62"/>
      <c r="O21" s="159">
        <v>0</v>
      </c>
      <c r="P21" s="126"/>
      <c r="Q21" s="124">
        <f t="shared" si="0"/>
        <v>0</v>
      </c>
    </row>
    <row r="22" spans="1:17" ht="25.5" customHeight="1" x14ac:dyDescent="0.25">
      <c r="A22" s="54">
        <v>15</v>
      </c>
      <c r="B22" s="55">
        <v>43</v>
      </c>
      <c r="C22" s="62" t="s">
        <v>53</v>
      </c>
      <c r="D22" s="57" t="s">
        <v>54</v>
      </c>
      <c r="E22" s="55">
        <v>157</v>
      </c>
      <c r="F22" s="55"/>
      <c r="G22" s="55">
        <v>50</v>
      </c>
      <c r="H22" s="55">
        <v>9</v>
      </c>
      <c r="I22" s="55">
        <v>4</v>
      </c>
      <c r="J22" s="55">
        <v>9</v>
      </c>
      <c r="K22" s="54">
        <v>81</v>
      </c>
      <c r="L22" s="54" t="s">
        <v>59</v>
      </c>
      <c r="M22" s="57" t="s">
        <v>60</v>
      </c>
      <c r="N22" s="62"/>
      <c r="O22" s="159">
        <v>0</v>
      </c>
      <c r="P22" s="126"/>
      <c r="Q22" s="124">
        <f t="shared" si="0"/>
        <v>0</v>
      </c>
    </row>
    <row r="23" spans="1:17" ht="25.5" customHeight="1" x14ac:dyDescent="0.25">
      <c r="A23" s="54">
        <v>16</v>
      </c>
      <c r="B23" s="55">
        <v>44</v>
      </c>
      <c r="C23" s="62" t="s">
        <v>53</v>
      </c>
      <c r="D23" s="57" t="s">
        <v>54</v>
      </c>
      <c r="E23" s="55">
        <v>160</v>
      </c>
      <c r="F23" s="55"/>
      <c r="G23" s="55">
        <v>51</v>
      </c>
      <c r="H23" s="55">
        <v>10</v>
      </c>
      <c r="I23" s="55">
        <v>5</v>
      </c>
      <c r="J23" s="55">
        <v>11</v>
      </c>
      <c r="K23" s="54">
        <v>110</v>
      </c>
      <c r="L23" s="54" t="s">
        <v>59</v>
      </c>
      <c r="M23" s="57" t="s">
        <v>60</v>
      </c>
      <c r="N23" s="62"/>
      <c r="O23" s="159">
        <v>0</v>
      </c>
      <c r="P23" s="126"/>
      <c r="Q23" s="124">
        <f t="shared" si="0"/>
        <v>0</v>
      </c>
    </row>
    <row r="24" spans="1:17" ht="25.5" customHeight="1" x14ac:dyDescent="0.25">
      <c r="A24" s="54">
        <v>17</v>
      </c>
      <c r="B24" s="55">
        <v>45</v>
      </c>
      <c r="C24" s="62" t="s">
        <v>53</v>
      </c>
      <c r="D24" s="57" t="s">
        <v>54</v>
      </c>
      <c r="E24" s="55">
        <v>154</v>
      </c>
      <c r="F24" s="55"/>
      <c r="G24" s="55">
        <v>49</v>
      </c>
      <c r="H24" s="56">
        <v>10</v>
      </c>
      <c r="I24" s="56">
        <v>2</v>
      </c>
      <c r="J24" s="56">
        <v>9</v>
      </c>
      <c r="K24" s="54">
        <v>90</v>
      </c>
      <c r="L24" s="54" t="s">
        <v>59</v>
      </c>
      <c r="M24" s="57" t="s">
        <v>60</v>
      </c>
      <c r="N24" s="62"/>
      <c r="O24" s="159">
        <v>0</v>
      </c>
      <c r="P24" s="126"/>
      <c r="Q24" s="124">
        <f t="shared" si="0"/>
        <v>0</v>
      </c>
    </row>
    <row r="25" spans="1:17" ht="25.5" customHeight="1" x14ac:dyDescent="0.25">
      <c r="A25" s="54">
        <v>18</v>
      </c>
      <c r="B25" s="55">
        <v>47</v>
      </c>
      <c r="C25" s="62" t="s">
        <v>53</v>
      </c>
      <c r="D25" s="57" t="s">
        <v>54</v>
      </c>
      <c r="E25" s="55">
        <v>147</v>
      </c>
      <c r="F25" s="55"/>
      <c r="G25" s="55">
        <v>47</v>
      </c>
      <c r="H25" s="56">
        <v>9</v>
      </c>
      <c r="I25" s="56">
        <v>3</v>
      </c>
      <c r="J25" s="56">
        <v>7</v>
      </c>
      <c r="K25" s="54">
        <v>63</v>
      </c>
      <c r="L25" s="54" t="s">
        <v>59</v>
      </c>
      <c r="M25" s="57" t="s">
        <v>60</v>
      </c>
      <c r="N25" s="62"/>
      <c r="O25" s="159">
        <v>0</v>
      </c>
      <c r="P25" s="126"/>
      <c r="Q25" s="124">
        <f t="shared" si="0"/>
        <v>0</v>
      </c>
    </row>
    <row r="26" spans="1:17" ht="25.5" customHeight="1" x14ac:dyDescent="0.25">
      <c r="A26" s="54">
        <v>19</v>
      </c>
      <c r="B26" s="55">
        <v>48</v>
      </c>
      <c r="C26" s="62" t="s">
        <v>53</v>
      </c>
      <c r="D26" s="57" t="s">
        <v>54</v>
      </c>
      <c r="E26" s="55">
        <v>179</v>
      </c>
      <c r="F26" s="55"/>
      <c r="G26" s="55">
        <v>57</v>
      </c>
      <c r="H26" s="56">
        <v>9</v>
      </c>
      <c r="I26" s="56">
        <v>3</v>
      </c>
      <c r="J26" s="56">
        <v>8</v>
      </c>
      <c r="K26" s="54">
        <v>72</v>
      </c>
      <c r="L26" s="54" t="s">
        <v>59</v>
      </c>
      <c r="M26" s="57" t="s">
        <v>60</v>
      </c>
      <c r="N26" s="61"/>
      <c r="O26" s="159">
        <v>0</v>
      </c>
      <c r="P26" s="125"/>
      <c r="Q26" s="124">
        <f t="shared" si="0"/>
        <v>0</v>
      </c>
    </row>
    <row r="27" spans="1:17" ht="25.5" customHeight="1" x14ac:dyDescent="0.25">
      <c r="A27" s="52">
        <v>20</v>
      </c>
      <c r="B27" s="49">
        <v>50</v>
      </c>
      <c r="C27" s="67" t="s">
        <v>53</v>
      </c>
      <c r="D27" s="53" t="s">
        <v>54</v>
      </c>
      <c r="E27" s="49">
        <v>154</v>
      </c>
      <c r="F27" s="49"/>
      <c r="G27" s="49">
        <v>49</v>
      </c>
      <c r="H27" s="51">
        <v>8</v>
      </c>
      <c r="I27" s="51">
        <v>2</v>
      </c>
      <c r="J27" s="51">
        <v>7</v>
      </c>
      <c r="K27" s="52">
        <v>56</v>
      </c>
      <c r="L27" s="52" t="s">
        <v>59</v>
      </c>
      <c r="M27" s="53" t="s">
        <v>60</v>
      </c>
      <c r="N27" s="67"/>
      <c r="O27" s="159">
        <v>0</v>
      </c>
      <c r="P27" s="126"/>
      <c r="Q27" s="124">
        <f t="shared" si="0"/>
        <v>0</v>
      </c>
    </row>
    <row r="28" spans="1:17" ht="25.5" customHeight="1" x14ac:dyDescent="0.25">
      <c r="A28" s="52">
        <v>20</v>
      </c>
      <c r="B28" s="49">
        <v>50</v>
      </c>
      <c r="C28" s="67" t="s">
        <v>53</v>
      </c>
      <c r="D28" s="53" t="s">
        <v>54</v>
      </c>
      <c r="E28" s="49">
        <v>154</v>
      </c>
      <c r="F28" s="49"/>
      <c r="G28" s="49">
        <v>49</v>
      </c>
      <c r="H28" s="51">
        <v>8</v>
      </c>
      <c r="I28" s="51">
        <v>2</v>
      </c>
      <c r="J28" s="51">
        <v>7</v>
      </c>
      <c r="K28" s="52">
        <v>56</v>
      </c>
      <c r="L28" s="52" t="s">
        <v>42</v>
      </c>
      <c r="M28" s="63" t="s">
        <v>43</v>
      </c>
      <c r="N28" s="67"/>
      <c r="O28" s="159">
        <v>0</v>
      </c>
      <c r="P28" s="126"/>
      <c r="Q28" s="124">
        <f t="shared" si="0"/>
        <v>0</v>
      </c>
    </row>
    <row r="29" spans="1:17" ht="25.5" customHeight="1" x14ac:dyDescent="0.25">
      <c r="A29" s="54">
        <v>21</v>
      </c>
      <c r="B29" s="55">
        <v>52</v>
      </c>
      <c r="C29" s="58" t="s">
        <v>53</v>
      </c>
      <c r="D29" s="60" t="s">
        <v>54</v>
      </c>
      <c r="E29" s="55">
        <v>157</v>
      </c>
      <c r="F29" s="55"/>
      <c r="G29" s="55">
        <v>50</v>
      </c>
      <c r="H29" s="56">
        <v>8</v>
      </c>
      <c r="I29" s="56">
        <v>3</v>
      </c>
      <c r="J29" s="56">
        <v>9</v>
      </c>
      <c r="K29" s="54">
        <v>72</v>
      </c>
      <c r="L29" s="54" t="s">
        <v>59</v>
      </c>
      <c r="M29" s="57" t="s">
        <v>60</v>
      </c>
      <c r="N29" s="72"/>
      <c r="O29" s="159">
        <v>0</v>
      </c>
      <c r="P29" s="128"/>
      <c r="Q29" s="124">
        <f t="shared" si="0"/>
        <v>0</v>
      </c>
    </row>
    <row r="30" spans="1:17" ht="25.5" customHeight="1" x14ac:dyDescent="0.25">
      <c r="A30" s="54">
        <v>22</v>
      </c>
      <c r="B30" s="55">
        <v>53</v>
      </c>
      <c r="C30" s="58" t="s">
        <v>53</v>
      </c>
      <c r="D30" s="60" t="s">
        <v>54</v>
      </c>
      <c r="E30" s="55">
        <v>163</v>
      </c>
      <c r="F30" s="55"/>
      <c r="G30" s="55">
        <v>52</v>
      </c>
      <c r="H30" s="56">
        <v>10</v>
      </c>
      <c r="I30" s="56">
        <v>3</v>
      </c>
      <c r="J30" s="56">
        <v>10</v>
      </c>
      <c r="K30" s="54">
        <v>100</v>
      </c>
      <c r="L30" s="54" t="s">
        <v>59</v>
      </c>
      <c r="M30" s="57" t="s">
        <v>60</v>
      </c>
      <c r="N30" s="61"/>
      <c r="O30" s="159">
        <v>0</v>
      </c>
      <c r="P30" s="125"/>
      <c r="Q30" s="124">
        <f t="shared" si="0"/>
        <v>0</v>
      </c>
    </row>
    <row r="31" spans="1:17" ht="25.5" customHeight="1" x14ac:dyDescent="0.25">
      <c r="A31" s="52">
        <v>23</v>
      </c>
      <c r="B31" s="49">
        <v>55</v>
      </c>
      <c r="C31" s="50" t="s">
        <v>53</v>
      </c>
      <c r="D31" s="59" t="s">
        <v>54</v>
      </c>
      <c r="E31" s="49">
        <v>94</v>
      </c>
      <c r="F31" s="49">
        <v>59</v>
      </c>
      <c r="G31" s="49">
        <v>30</v>
      </c>
      <c r="H31" s="51">
        <v>8</v>
      </c>
      <c r="I31" s="51">
        <v>1</v>
      </c>
      <c r="J31" s="51">
        <v>7</v>
      </c>
      <c r="K31" s="52">
        <v>56</v>
      </c>
      <c r="L31" s="52" t="s">
        <v>59</v>
      </c>
      <c r="M31" s="53" t="s">
        <v>60</v>
      </c>
      <c r="N31" s="67"/>
      <c r="O31" s="159">
        <v>0</v>
      </c>
      <c r="P31" s="126"/>
      <c r="Q31" s="124">
        <f t="shared" si="0"/>
        <v>0</v>
      </c>
    </row>
    <row r="32" spans="1:17" ht="25.5" customHeight="1" x14ac:dyDescent="0.25">
      <c r="A32" s="52">
        <v>23</v>
      </c>
      <c r="B32" s="49">
        <v>55</v>
      </c>
      <c r="C32" s="50" t="s">
        <v>53</v>
      </c>
      <c r="D32" s="59" t="s">
        <v>54</v>
      </c>
      <c r="E32" s="49">
        <v>94</v>
      </c>
      <c r="F32" s="49">
        <v>59</v>
      </c>
      <c r="G32" s="49">
        <v>30</v>
      </c>
      <c r="H32" s="51">
        <v>8</v>
      </c>
      <c r="I32" s="51">
        <v>1</v>
      </c>
      <c r="J32" s="51">
        <v>7</v>
      </c>
      <c r="K32" s="52">
        <v>56</v>
      </c>
      <c r="L32" s="52" t="s">
        <v>42</v>
      </c>
      <c r="M32" s="63" t="s">
        <v>43</v>
      </c>
      <c r="N32" s="67"/>
      <c r="O32" s="159">
        <v>0</v>
      </c>
      <c r="P32" s="126"/>
      <c r="Q32" s="124">
        <f t="shared" si="0"/>
        <v>0</v>
      </c>
    </row>
    <row r="33" spans="1:17" ht="25.5" customHeight="1" x14ac:dyDescent="0.25">
      <c r="A33" s="54">
        <v>24</v>
      </c>
      <c r="B33" s="55">
        <v>56</v>
      </c>
      <c r="C33" s="58" t="s">
        <v>53</v>
      </c>
      <c r="D33" s="60" t="s">
        <v>54</v>
      </c>
      <c r="E33" s="55">
        <v>144</v>
      </c>
      <c r="F33" s="55"/>
      <c r="G33" s="55">
        <v>46</v>
      </c>
      <c r="H33" s="56">
        <v>8</v>
      </c>
      <c r="I33" s="56">
        <v>2</v>
      </c>
      <c r="J33" s="56">
        <v>8</v>
      </c>
      <c r="K33" s="54">
        <v>64</v>
      </c>
      <c r="L33" s="54" t="s">
        <v>59</v>
      </c>
      <c r="M33" s="57" t="s">
        <v>60</v>
      </c>
      <c r="N33" s="61"/>
      <c r="O33" s="159">
        <v>0</v>
      </c>
      <c r="P33" s="125"/>
      <c r="Q33" s="124">
        <f t="shared" si="0"/>
        <v>0</v>
      </c>
    </row>
    <row r="34" spans="1:17" ht="25.5" customHeight="1" x14ac:dyDescent="0.25">
      <c r="A34" s="54">
        <v>25</v>
      </c>
      <c r="B34" s="55">
        <v>57</v>
      </c>
      <c r="C34" s="58" t="s">
        <v>53</v>
      </c>
      <c r="D34" s="60" t="s">
        <v>54</v>
      </c>
      <c r="E34" s="55">
        <v>141</v>
      </c>
      <c r="F34" s="55"/>
      <c r="G34" s="55">
        <v>45</v>
      </c>
      <c r="H34" s="56">
        <v>8</v>
      </c>
      <c r="I34" s="56">
        <v>3</v>
      </c>
      <c r="J34" s="56">
        <v>8</v>
      </c>
      <c r="K34" s="54">
        <v>64</v>
      </c>
      <c r="L34" s="54" t="s">
        <v>59</v>
      </c>
      <c r="M34" s="57" t="s">
        <v>60</v>
      </c>
      <c r="N34" s="61"/>
      <c r="O34" s="159">
        <v>0</v>
      </c>
      <c r="P34" s="125"/>
      <c r="Q34" s="124">
        <f t="shared" si="0"/>
        <v>0</v>
      </c>
    </row>
    <row r="35" spans="1:17" ht="25.5" customHeight="1" x14ac:dyDescent="0.25">
      <c r="A35" s="54">
        <v>26</v>
      </c>
      <c r="B35" s="55">
        <v>59</v>
      </c>
      <c r="C35" s="58" t="s">
        <v>53</v>
      </c>
      <c r="D35" s="60" t="s">
        <v>54</v>
      </c>
      <c r="E35" s="55">
        <v>173</v>
      </c>
      <c r="F35" s="55"/>
      <c r="G35" s="55">
        <v>55</v>
      </c>
      <c r="H35" s="56">
        <v>9</v>
      </c>
      <c r="I35" s="56">
        <v>2</v>
      </c>
      <c r="J35" s="56">
        <v>10</v>
      </c>
      <c r="K35" s="54">
        <v>90</v>
      </c>
      <c r="L35" s="54" t="s">
        <v>59</v>
      </c>
      <c r="M35" s="57" t="s">
        <v>60</v>
      </c>
      <c r="N35" s="61"/>
      <c r="O35" s="159">
        <v>0</v>
      </c>
      <c r="P35" s="125"/>
      <c r="Q35" s="124">
        <f t="shared" si="0"/>
        <v>0</v>
      </c>
    </row>
    <row r="36" spans="1:17" ht="25.5" customHeight="1" x14ac:dyDescent="0.25">
      <c r="A36" s="54">
        <v>27</v>
      </c>
      <c r="B36" s="55">
        <v>60</v>
      </c>
      <c r="C36" s="58" t="s">
        <v>53</v>
      </c>
      <c r="D36" s="60" t="s">
        <v>54</v>
      </c>
      <c r="E36" s="55">
        <v>169</v>
      </c>
      <c r="F36" s="55"/>
      <c r="G36" s="55">
        <v>54</v>
      </c>
      <c r="H36" s="56">
        <v>9</v>
      </c>
      <c r="I36" s="56">
        <v>4</v>
      </c>
      <c r="J36" s="56">
        <v>10</v>
      </c>
      <c r="K36" s="54">
        <v>90</v>
      </c>
      <c r="L36" s="54" t="s">
        <v>59</v>
      </c>
      <c r="M36" s="57" t="s">
        <v>60</v>
      </c>
      <c r="N36" s="61"/>
      <c r="O36" s="159">
        <v>0</v>
      </c>
      <c r="P36" s="125"/>
      <c r="Q36" s="124">
        <f t="shared" si="0"/>
        <v>0</v>
      </c>
    </row>
    <row r="37" spans="1:17" ht="25.5" customHeight="1" x14ac:dyDescent="0.25">
      <c r="A37" s="54">
        <v>28</v>
      </c>
      <c r="B37" s="55">
        <v>62</v>
      </c>
      <c r="C37" s="58" t="s">
        <v>53</v>
      </c>
      <c r="D37" s="60" t="s">
        <v>54</v>
      </c>
      <c r="E37" s="55">
        <v>138</v>
      </c>
      <c r="F37" s="55"/>
      <c r="G37" s="55">
        <v>44</v>
      </c>
      <c r="H37" s="56">
        <v>9</v>
      </c>
      <c r="I37" s="56">
        <v>4</v>
      </c>
      <c r="J37" s="56">
        <v>11</v>
      </c>
      <c r="K37" s="54">
        <v>99</v>
      </c>
      <c r="L37" s="54" t="s">
        <v>59</v>
      </c>
      <c r="M37" s="57" t="s">
        <v>60</v>
      </c>
      <c r="N37" s="61"/>
      <c r="O37" s="159">
        <v>0</v>
      </c>
      <c r="P37" s="125"/>
      <c r="Q37" s="124">
        <f t="shared" si="0"/>
        <v>0</v>
      </c>
    </row>
    <row r="38" spans="1:17" ht="25.5" customHeight="1" x14ac:dyDescent="0.25">
      <c r="A38" s="54">
        <v>29</v>
      </c>
      <c r="B38" s="55">
        <v>63</v>
      </c>
      <c r="C38" s="58" t="s">
        <v>53</v>
      </c>
      <c r="D38" s="60" t="s">
        <v>54</v>
      </c>
      <c r="E38" s="55">
        <v>157</v>
      </c>
      <c r="F38" s="55"/>
      <c r="G38" s="55">
        <v>50</v>
      </c>
      <c r="H38" s="56">
        <v>9</v>
      </c>
      <c r="I38" s="56">
        <v>3</v>
      </c>
      <c r="J38" s="56">
        <v>10</v>
      </c>
      <c r="K38" s="54">
        <v>90</v>
      </c>
      <c r="L38" s="54" t="s">
        <v>59</v>
      </c>
      <c r="M38" s="57" t="s">
        <v>60</v>
      </c>
      <c r="N38" s="61"/>
      <c r="O38" s="159">
        <v>0</v>
      </c>
      <c r="P38" s="125"/>
      <c r="Q38" s="124">
        <f t="shared" si="0"/>
        <v>0</v>
      </c>
    </row>
    <row r="39" spans="1:17" ht="25.5" customHeight="1" x14ac:dyDescent="0.25">
      <c r="A39" s="54">
        <v>30</v>
      </c>
      <c r="B39" s="55">
        <v>64</v>
      </c>
      <c r="C39" s="58" t="s">
        <v>53</v>
      </c>
      <c r="D39" s="60" t="s">
        <v>54</v>
      </c>
      <c r="E39" s="55">
        <v>195</v>
      </c>
      <c r="F39" s="55"/>
      <c r="G39" s="55">
        <v>62</v>
      </c>
      <c r="H39" s="56">
        <v>9</v>
      </c>
      <c r="I39" s="56">
        <v>3</v>
      </c>
      <c r="J39" s="56">
        <v>11</v>
      </c>
      <c r="K39" s="54">
        <v>99</v>
      </c>
      <c r="L39" s="54" t="s">
        <v>59</v>
      </c>
      <c r="M39" s="57" t="s">
        <v>60</v>
      </c>
      <c r="N39" s="61"/>
      <c r="O39" s="159">
        <v>0</v>
      </c>
      <c r="P39" s="125"/>
      <c r="Q39" s="124">
        <f t="shared" si="0"/>
        <v>0</v>
      </c>
    </row>
    <row r="40" spans="1:17" ht="25.5" customHeight="1" x14ac:dyDescent="0.25">
      <c r="A40" s="54">
        <v>31</v>
      </c>
      <c r="B40" s="55">
        <v>65</v>
      </c>
      <c r="C40" s="58" t="s">
        <v>53</v>
      </c>
      <c r="D40" s="60" t="s">
        <v>54</v>
      </c>
      <c r="E40" s="55">
        <v>147</v>
      </c>
      <c r="F40" s="55"/>
      <c r="G40" s="55">
        <v>47</v>
      </c>
      <c r="H40" s="56">
        <v>8</v>
      </c>
      <c r="I40" s="56">
        <v>1</v>
      </c>
      <c r="J40" s="56">
        <v>8</v>
      </c>
      <c r="K40" s="54">
        <v>64</v>
      </c>
      <c r="L40" s="54" t="s">
        <v>59</v>
      </c>
      <c r="M40" s="57" t="s">
        <v>60</v>
      </c>
      <c r="N40" s="61"/>
      <c r="O40" s="159">
        <v>0</v>
      </c>
      <c r="P40" s="125"/>
      <c r="Q40" s="124">
        <f t="shared" si="0"/>
        <v>0</v>
      </c>
    </row>
    <row r="41" spans="1:17" ht="25.5" customHeight="1" x14ac:dyDescent="0.25">
      <c r="A41" s="54">
        <v>32</v>
      </c>
      <c r="B41" s="55">
        <v>69</v>
      </c>
      <c r="C41" s="58" t="s">
        <v>53</v>
      </c>
      <c r="D41" s="60" t="s">
        <v>54</v>
      </c>
      <c r="E41" s="55">
        <v>169</v>
      </c>
      <c r="F41" s="55"/>
      <c r="G41" s="55">
        <v>54</v>
      </c>
      <c r="H41" s="56">
        <v>8</v>
      </c>
      <c r="I41" s="56">
        <v>1</v>
      </c>
      <c r="J41" s="56">
        <v>9</v>
      </c>
      <c r="K41" s="54">
        <v>72</v>
      </c>
      <c r="L41" s="54" t="s">
        <v>59</v>
      </c>
      <c r="M41" s="57" t="s">
        <v>60</v>
      </c>
      <c r="N41" s="68"/>
      <c r="O41" s="159">
        <v>0</v>
      </c>
      <c r="P41" s="127"/>
      <c r="Q41" s="124">
        <f t="shared" si="0"/>
        <v>0</v>
      </c>
    </row>
    <row r="42" spans="1:17" ht="25.5" customHeight="1" x14ac:dyDescent="0.25">
      <c r="A42" s="54">
        <v>33</v>
      </c>
      <c r="B42" s="55">
        <v>70</v>
      </c>
      <c r="C42" s="58" t="s">
        <v>53</v>
      </c>
      <c r="D42" s="60" t="s">
        <v>54</v>
      </c>
      <c r="E42" s="55">
        <v>147</v>
      </c>
      <c r="F42" s="55"/>
      <c r="G42" s="55">
        <v>47</v>
      </c>
      <c r="H42" s="56">
        <v>9</v>
      </c>
      <c r="I42" s="56">
        <v>3</v>
      </c>
      <c r="J42" s="56">
        <v>8</v>
      </c>
      <c r="K42" s="54">
        <v>72</v>
      </c>
      <c r="L42" s="54" t="s">
        <v>59</v>
      </c>
      <c r="M42" s="57" t="s">
        <v>60</v>
      </c>
      <c r="N42" s="68"/>
      <c r="O42" s="159">
        <v>0</v>
      </c>
      <c r="P42" s="127"/>
      <c r="Q42" s="124">
        <f t="shared" si="0"/>
        <v>0</v>
      </c>
    </row>
    <row r="43" spans="1:17" ht="25.5" customHeight="1" x14ac:dyDescent="0.25">
      <c r="A43" s="54">
        <v>34</v>
      </c>
      <c r="B43" s="55">
        <v>71</v>
      </c>
      <c r="C43" s="58" t="s">
        <v>53</v>
      </c>
      <c r="D43" s="60" t="s">
        <v>54</v>
      </c>
      <c r="E43" s="55">
        <v>148</v>
      </c>
      <c r="F43" s="55"/>
      <c r="G43" s="55">
        <v>47</v>
      </c>
      <c r="H43" s="56">
        <v>10</v>
      </c>
      <c r="I43" s="56">
        <v>3</v>
      </c>
      <c r="J43" s="56">
        <v>10</v>
      </c>
      <c r="K43" s="54">
        <v>100</v>
      </c>
      <c r="L43" s="54" t="s">
        <v>59</v>
      </c>
      <c r="M43" s="57" t="s">
        <v>60</v>
      </c>
      <c r="N43" s="61"/>
      <c r="O43" s="159">
        <v>0</v>
      </c>
      <c r="P43" s="125"/>
      <c r="Q43" s="124">
        <f t="shared" si="0"/>
        <v>0</v>
      </c>
    </row>
    <row r="44" spans="1:17" ht="25.5" customHeight="1" x14ac:dyDescent="0.25">
      <c r="A44" s="54">
        <v>35</v>
      </c>
      <c r="B44" s="55">
        <v>72</v>
      </c>
      <c r="C44" s="58" t="s">
        <v>53</v>
      </c>
      <c r="D44" s="60" t="s">
        <v>54</v>
      </c>
      <c r="E44" s="55">
        <v>160</v>
      </c>
      <c r="F44" s="55"/>
      <c r="G44" s="55">
        <v>51</v>
      </c>
      <c r="H44" s="56">
        <v>10</v>
      </c>
      <c r="I44" s="56">
        <v>1</v>
      </c>
      <c r="J44" s="56">
        <v>13</v>
      </c>
      <c r="K44" s="54">
        <v>130</v>
      </c>
      <c r="L44" s="54" t="s">
        <v>59</v>
      </c>
      <c r="M44" s="57" t="s">
        <v>60</v>
      </c>
      <c r="N44" s="61"/>
      <c r="O44" s="159">
        <v>0</v>
      </c>
      <c r="P44" s="125"/>
      <c r="Q44" s="124">
        <f t="shared" si="0"/>
        <v>0</v>
      </c>
    </row>
    <row r="45" spans="1:17" ht="25.5" customHeight="1" x14ac:dyDescent="0.25">
      <c r="A45" s="54">
        <v>36</v>
      </c>
      <c r="B45" s="55">
        <v>73</v>
      </c>
      <c r="C45" s="58" t="s">
        <v>53</v>
      </c>
      <c r="D45" s="60" t="s">
        <v>54</v>
      </c>
      <c r="E45" s="55">
        <v>151</v>
      </c>
      <c r="F45" s="55"/>
      <c r="G45" s="55">
        <v>48</v>
      </c>
      <c r="H45" s="56">
        <v>10</v>
      </c>
      <c r="I45" s="56">
        <v>1</v>
      </c>
      <c r="J45" s="56">
        <v>12</v>
      </c>
      <c r="K45" s="54">
        <v>120</v>
      </c>
      <c r="L45" s="54" t="s">
        <v>59</v>
      </c>
      <c r="M45" s="57" t="s">
        <v>60</v>
      </c>
      <c r="N45" s="61"/>
      <c r="O45" s="159">
        <v>0</v>
      </c>
      <c r="P45" s="125"/>
      <c r="Q45" s="124">
        <f t="shared" si="0"/>
        <v>0</v>
      </c>
    </row>
    <row r="46" spans="1:17" ht="25.5" customHeight="1" x14ac:dyDescent="0.25">
      <c r="A46" s="54">
        <v>37</v>
      </c>
      <c r="B46" s="55">
        <v>74</v>
      </c>
      <c r="C46" s="58" t="s">
        <v>53</v>
      </c>
      <c r="D46" s="60" t="s">
        <v>54</v>
      </c>
      <c r="E46" s="55">
        <v>169</v>
      </c>
      <c r="F46" s="55"/>
      <c r="G46" s="55">
        <v>54</v>
      </c>
      <c r="H46" s="56">
        <v>8</v>
      </c>
      <c r="I46" s="56">
        <v>3</v>
      </c>
      <c r="J46" s="56">
        <v>10</v>
      </c>
      <c r="K46" s="54">
        <v>80</v>
      </c>
      <c r="L46" s="54" t="s">
        <v>59</v>
      </c>
      <c r="M46" s="57" t="s">
        <v>60</v>
      </c>
      <c r="N46" s="61"/>
      <c r="O46" s="159">
        <v>0</v>
      </c>
      <c r="P46" s="125"/>
      <c r="Q46" s="124">
        <f t="shared" si="0"/>
        <v>0</v>
      </c>
    </row>
    <row r="47" spans="1:17" ht="25.5" customHeight="1" x14ac:dyDescent="0.25">
      <c r="A47" s="54">
        <v>38</v>
      </c>
      <c r="B47" s="55">
        <v>75</v>
      </c>
      <c r="C47" s="58" t="s">
        <v>53</v>
      </c>
      <c r="D47" s="60" t="s">
        <v>54</v>
      </c>
      <c r="E47" s="55">
        <v>147</v>
      </c>
      <c r="F47" s="55"/>
      <c r="G47" s="55">
        <v>47</v>
      </c>
      <c r="H47" s="56">
        <v>9</v>
      </c>
      <c r="I47" s="56">
        <v>3</v>
      </c>
      <c r="J47" s="56">
        <v>11</v>
      </c>
      <c r="K47" s="54">
        <v>99</v>
      </c>
      <c r="L47" s="54" t="s">
        <v>59</v>
      </c>
      <c r="M47" s="57" t="s">
        <v>60</v>
      </c>
      <c r="N47" s="61"/>
      <c r="O47" s="159">
        <v>0</v>
      </c>
      <c r="P47" s="125"/>
      <c r="Q47" s="124">
        <f t="shared" si="0"/>
        <v>0</v>
      </c>
    </row>
    <row r="48" spans="1:17" ht="25.5" customHeight="1" x14ac:dyDescent="0.25">
      <c r="A48" s="54">
        <v>39</v>
      </c>
      <c r="B48" s="55">
        <v>76</v>
      </c>
      <c r="C48" s="58" t="s">
        <v>53</v>
      </c>
      <c r="D48" s="60" t="s">
        <v>54</v>
      </c>
      <c r="E48" s="55">
        <v>154</v>
      </c>
      <c r="F48" s="55"/>
      <c r="G48" s="55">
        <v>49</v>
      </c>
      <c r="H48" s="56">
        <v>8</v>
      </c>
      <c r="I48" s="56">
        <v>3</v>
      </c>
      <c r="J48" s="56">
        <v>11</v>
      </c>
      <c r="K48" s="54">
        <v>88</v>
      </c>
      <c r="L48" s="54" t="s">
        <v>59</v>
      </c>
      <c r="M48" s="57" t="s">
        <v>60</v>
      </c>
      <c r="N48" s="61"/>
      <c r="O48" s="159">
        <v>0</v>
      </c>
      <c r="P48" s="125"/>
      <c r="Q48" s="124">
        <f t="shared" si="0"/>
        <v>0</v>
      </c>
    </row>
    <row r="49" spans="1:17" ht="25.5" customHeight="1" x14ac:dyDescent="0.25">
      <c r="A49" s="52">
        <v>40</v>
      </c>
      <c r="B49" s="49">
        <v>79</v>
      </c>
      <c r="C49" s="50" t="s">
        <v>53</v>
      </c>
      <c r="D49" s="59" t="s">
        <v>54</v>
      </c>
      <c r="E49" s="49">
        <v>154</v>
      </c>
      <c r="F49" s="49"/>
      <c r="G49" s="49">
        <v>49</v>
      </c>
      <c r="H49" s="51">
        <v>10</v>
      </c>
      <c r="I49" s="51">
        <v>1</v>
      </c>
      <c r="J49" s="51">
        <v>8</v>
      </c>
      <c r="K49" s="52">
        <v>80</v>
      </c>
      <c r="L49" s="52" t="s">
        <v>59</v>
      </c>
      <c r="M49" s="53" t="s">
        <v>60</v>
      </c>
      <c r="N49" s="63"/>
      <c r="O49" s="159">
        <v>0</v>
      </c>
      <c r="P49" s="125"/>
      <c r="Q49" s="124">
        <f t="shared" si="0"/>
        <v>0</v>
      </c>
    </row>
    <row r="50" spans="1:17" ht="25.5" customHeight="1" x14ac:dyDescent="0.25">
      <c r="A50" s="52">
        <v>40</v>
      </c>
      <c r="B50" s="49">
        <v>79</v>
      </c>
      <c r="C50" s="50" t="s">
        <v>53</v>
      </c>
      <c r="D50" s="59" t="s">
        <v>54</v>
      </c>
      <c r="E50" s="49">
        <v>154</v>
      </c>
      <c r="F50" s="49"/>
      <c r="G50" s="49">
        <v>49</v>
      </c>
      <c r="H50" s="51">
        <v>10</v>
      </c>
      <c r="I50" s="51">
        <v>1</v>
      </c>
      <c r="J50" s="51">
        <v>8</v>
      </c>
      <c r="K50" s="52">
        <v>80</v>
      </c>
      <c r="L50" s="52" t="s">
        <v>42</v>
      </c>
      <c r="M50" s="63" t="s">
        <v>43</v>
      </c>
      <c r="N50" s="63"/>
      <c r="O50" s="159">
        <v>0</v>
      </c>
      <c r="P50" s="125"/>
      <c r="Q50" s="124">
        <f t="shared" si="0"/>
        <v>0</v>
      </c>
    </row>
    <row r="51" spans="1:17" ht="25.5" customHeight="1" x14ac:dyDescent="0.25">
      <c r="A51" s="54">
        <v>41</v>
      </c>
      <c r="B51" s="55">
        <v>80</v>
      </c>
      <c r="C51" s="58" t="s">
        <v>53</v>
      </c>
      <c r="D51" s="60" t="s">
        <v>54</v>
      </c>
      <c r="E51" s="55">
        <v>166</v>
      </c>
      <c r="F51" s="55"/>
      <c r="G51" s="55">
        <v>53</v>
      </c>
      <c r="H51" s="56">
        <v>10</v>
      </c>
      <c r="I51" s="56">
        <v>5</v>
      </c>
      <c r="J51" s="56">
        <v>10</v>
      </c>
      <c r="K51" s="54">
        <v>100</v>
      </c>
      <c r="L51" s="54" t="s">
        <v>59</v>
      </c>
      <c r="M51" s="57" t="s">
        <v>60</v>
      </c>
      <c r="N51" s="61"/>
      <c r="O51" s="159">
        <v>0</v>
      </c>
      <c r="P51" s="125"/>
      <c r="Q51" s="124">
        <f t="shared" si="0"/>
        <v>0</v>
      </c>
    </row>
    <row r="52" spans="1:17" ht="25.5" customHeight="1" x14ac:dyDescent="0.25">
      <c r="A52" s="54">
        <v>42</v>
      </c>
      <c r="B52" s="55">
        <v>83</v>
      </c>
      <c r="C52" s="58" t="s">
        <v>53</v>
      </c>
      <c r="D52" s="60" t="s">
        <v>54</v>
      </c>
      <c r="E52" s="55">
        <v>151</v>
      </c>
      <c r="F52" s="55"/>
      <c r="G52" s="55">
        <v>48</v>
      </c>
      <c r="H52" s="56">
        <v>10</v>
      </c>
      <c r="I52" s="56">
        <v>3</v>
      </c>
      <c r="J52" s="56">
        <v>9</v>
      </c>
      <c r="K52" s="54">
        <v>90</v>
      </c>
      <c r="L52" s="54" t="s">
        <v>59</v>
      </c>
      <c r="M52" s="57" t="s">
        <v>60</v>
      </c>
      <c r="N52" s="61"/>
      <c r="O52" s="159">
        <v>0</v>
      </c>
      <c r="P52" s="129"/>
      <c r="Q52" s="124">
        <f t="shared" si="0"/>
        <v>0</v>
      </c>
    </row>
    <row r="53" spans="1:17" ht="25.5" customHeight="1" x14ac:dyDescent="0.25">
      <c r="A53" s="54">
        <v>43</v>
      </c>
      <c r="B53" s="55">
        <v>84</v>
      </c>
      <c r="C53" s="58" t="s">
        <v>53</v>
      </c>
      <c r="D53" s="60" t="s">
        <v>54</v>
      </c>
      <c r="E53" s="55">
        <v>110</v>
      </c>
      <c r="F53" s="55"/>
      <c r="G53" s="55">
        <v>35</v>
      </c>
      <c r="H53" s="56">
        <v>8</v>
      </c>
      <c r="I53" s="56">
        <v>3</v>
      </c>
      <c r="J53" s="56">
        <v>7</v>
      </c>
      <c r="K53" s="54">
        <v>56</v>
      </c>
      <c r="L53" s="54" t="s">
        <v>59</v>
      </c>
      <c r="M53" s="57" t="s">
        <v>60</v>
      </c>
      <c r="N53" s="61"/>
      <c r="O53" s="159">
        <v>0</v>
      </c>
      <c r="P53" s="129"/>
      <c r="Q53" s="124">
        <f t="shared" si="0"/>
        <v>0</v>
      </c>
    </row>
    <row r="54" spans="1:17" ht="25.5" customHeight="1" x14ac:dyDescent="0.25">
      <c r="A54" s="54">
        <v>44</v>
      </c>
      <c r="B54" s="55">
        <v>85</v>
      </c>
      <c r="C54" s="58" t="s">
        <v>53</v>
      </c>
      <c r="D54" s="60" t="s">
        <v>54</v>
      </c>
      <c r="E54" s="55">
        <v>144</v>
      </c>
      <c r="F54" s="55"/>
      <c r="G54" s="55">
        <v>46</v>
      </c>
      <c r="H54" s="56">
        <v>8</v>
      </c>
      <c r="I54" s="56">
        <v>3</v>
      </c>
      <c r="J54" s="56">
        <v>11</v>
      </c>
      <c r="K54" s="54">
        <v>88</v>
      </c>
      <c r="L54" s="54" t="s">
        <v>59</v>
      </c>
      <c r="M54" s="57" t="s">
        <v>60</v>
      </c>
      <c r="N54" s="61"/>
      <c r="O54" s="159">
        <v>0</v>
      </c>
      <c r="P54" s="129"/>
      <c r="Q54" s="124">
        <f t="shared" si="0"/>
        <v>0</v>
      </c>
    </row>
    <row r="55" spans="1:17" ht="25.5" customHeight="1" x14ac:dyDescent="0.25">
      <c r="A55" s="54">
        <v>45</v>
      </c>
      <c r="B55" s="55">
        <v>87</v>
      </c>
      <c r="C55" s="58" t="s">
        <v>53</v>
      </c>
      <c r="D55" s="60" t="s">
        <v>54</v>
      </c>
      <c r="E55" s="55">
        <v>185</v>
      </c>
      <c r="F55" s="55"/>
      <c r="G55" s="55">
        <v>59</v>
      </c>
      <c r="H55" s="56">
        <v>10</v>
      </c>
      <c r="I55" s="56">
        <v>3</v>
      </c>
      <c r="J55" s="56">
        <v>9</v>
      </c>
      <c r="K55" s="54">
        <v>90</v>
      </c>
      <c r="L55" s="54" t="s">
        <v>59</v>
      </c>
      <c r="M55" s="57" t="s">
        <v>60</v>
      </c>
      <c r="N55" s="69"/>
      <c r="O55" s="159">
        <v>0</v>
      </c>
      <c r="P55" s="100"/>
      <c r="Q55" s="124">
        <f t="shared" si="0"/>
        <v>0</v>
      </c>
    </row>
    <row r="56" spans="1:17" ht="25.5" customHeight="1" x14ac:dyDescent="0.25">
      <c r="A56" s="54">
        <v>46</v>
      </c>
      <c r="B56" s="55">
        <v>89</v>
      </c>
      <c r="C56" s="58" t="s">
        <v>55</v>
      </c>
      <c r="D56" s="60" t="s">
        <v>56</v>
      </c>
      <c r="E56" s="55">
        <v>91</v>
      </c>
      <c r="F56" s="55"/>
      <c r="G56" s="55">
        <v>29</v>
      </c>
      <c r="H56" s="56">
        <v>16</v>
      </c>
      <c r="I56" s="56">
        <v>1</v>
      </c>
      <c r="J56" s="56">
        <v>7</v>
      </c>
      <c r="K56" s="54">
        <v>112</v>
      </c>
      <c r="L56" s="54" t="s">
        <v>47</v>
      </c>
      <c r="M56" s="57" t="s">
        <v>48</v>
      </c>
      <c r="N56" s="69"/>
      <c r="O56" s="159">
        <v>0</v>
      </c>
      <c r="P56" s="121">
        <f t="shared" ref="P56" si="1">O56</f>
        <v>0</v>
      </c>
      <c r="Q56" s="160"/>
    </row>
    <row r="57" spans="1:17" ht="25.5" customHeight="1" x14ac:dyDescent="0.25">
      <c r="A57" s="52">
        <v>47</v>
      </c>
      <c r="B57" s="49">
        <v>90</v>
      </c>
      <c r="C57" s="50" t="s">
        <v>57</v>
      </c>
      <c r="D57" s="59" t="s">
        <v>58</v>
      </c>
      <c r="E57" s="49">
        <v>361</v>
      </c>
      <c r="F57" s="49"/>
      <c r="G57" s="49">
        <v>115</v>
      </c>
      <c r="H57" s="51">
        <v>24</v>
      </c>
      <c r="I57" s="51">
        <v>8</v>
      </c>
      <c r="J57" s="51">
        <v>17</v>
      </c>
      <c r="K57" s="52">
        <v>408</v>
      </c>
      <c r="L57" s="52" t="s">
        <v>61</v>
      </c>
      <c r="M57" s="53" t="s">
        <v>44</v>
      </c>
      <c r="N57" s="63" t="s">
        <v>62</v>
      </c>
      <c r="O57" s="159">
        <v>0</v>
      </c>
      <c r="P57" s="125"/>
      <c r="Q57" s="124">
        <f t="shared" si="0"/>
        <v>0</v>
      </c>
    </row>
    <row r="58" spans="1:17" ht="25.5" customHeight="1" x14ac:dyDescent="0.25">
      <c r="A58" s="52">
        <v>47</v>
      </c>
      <c r="B58" s="49">
        <v>90</v>
      </c>
      <c r="C58" s="50" t="s">
        <v>57</v>
      </c>
      <c r="D58" s="59" t="s">
        <v>58</v>
      </c>
      <c r="E58" s="49">
        <v>361</v>
      </c>
      <c r="F58" s="49"/>
      <c r="G58" s="49">
        <v>115</v>
      </c>
      <c r="H58" s="51">
        <v>24</v>
      </c>
      <c r="I58" s="51">
        <v>8</v>
      </c>
      <c r="J58" s="51">
        <v>17</v>
      </c>
      <c r="K58" s="52">
        <v>408</v>
      </c>
      <c r="L58" s="52" t="s">
        <v>45</v>
      </c>
      <c r="M58" s="53" t="s">
        <v>46</v>
      </c>
      <c r="N58" s="63"/>
      <c r="O58" s="159">
        <v>0</v>
      </c>
      <c r="P58" s="125"/>
      <c r="Q58" s="124">
        <f t="shared" si="0"/>
        <v>0</v>
      </c>
    </row>
    <row r="59" spans="1:17" ht="25.5" customHeight="1" x14ac:dyDescent="0.25">
      <c r="A59" s="54">
        <v>48</v>
      </c>
      <c r="B59" s="55">
        <v>91</v>
      </c>
      <c r="C59" s="58" t="s">
        <v>53</v>
      </c>
      <c r="D59" s="60" t="s">
        <v>54</v>
      </c>
      <c r="E59" s="55">
        <v>144</v>
      </c>
      <c r="F59" s="55"/>
      <c r="G59" s="55">
        <v>46</v>
      </c>
      <c r="H59" s="56">
        <v>8</v>
      </c>
      <c r="I59" s="56">
        <v>1</v>
      </c>
      <c r="J59" s="56">
        <v>9</v>
      </c>
      <c r="K59" s="54">
        <v>72</v>
      </c>
      <c r="L59" s="54" t="s">
        <v>59</v>
      </c>
      <c r="M59" s="57" t="s">
        <v>60</v>
      </c>
      <c r="N59" s="61"/>
      <c r="O59" s="159">
        <v>0</v>
      </c>
      <c r="P59" s="125"/>
      <c r="Q59" s="124">
        <f t="shared" si="0"/>
        <v>0</v>
      </c>
    </row>
    <row r="60" spans="1:17" ht="25.5" customHeight="1" x14ac:dyDescent="0.25">
      <c r="A60" s="54">
        <v>49</v>
      </c>
      <c r="B60" s="55">
        <v>92</v>
      </c>
      <c r="C60" s="58" t="s">
        <v>53</v>
      </c>
      <c r="D60" s="60" t="s">
        <v>54</v>
      </c>
      <c r="E60" s="55">
        <v>141</v>
      </c>
      <c r="F60" s="55"/>
      <c r="G60" s="55">
        <v>45</v>
      </c>
      <c r="H60" s="56">
        <v>8</v>
      </c>
      <c r="I60" s="56">
        <v>1</v>
      </c>
      <c r="J60" s="56">
        <v>10</v>
      </c>
      <c r="K60" s="54">
        <v>80</v>
      </c>
      <c r="L60" s="54" t="s">
        <v>59</v>
      </c>
      <c r="M60" s="57" t="s">
        <v>60</v>
      </c>
      <c r="N60" s="61"/>
      <c r="O60" s="159">
        <v>0</v>
      </c>
      <c r="P60" s="125"/>
      <c r="Q60" s="124">
        <f t="shared" si="0"/>
        <v>0</v>
      </c>
    </row>
    <row r="61" spans="1:17" ht="25.5" customHeight="1" x14ac:dyDescent="0.25">
      <c r="A61" s="54">
        <v>50</v>
      </c>
      <c r="B61" s="55">
        <v>93</v>
      </c>
      <c r="C61" s="58" t="s">
        <v>53</v>
      </c>
      <c r="D61" s="60" t="s">
        <v>54</v>
      </c>
      <c r="E61" s="55">
        <v>153</v>
      </c>
      <c r="F61" s="55"/>
      <c r="G61" s="55">
        <v>49</v>
      </c>
      <c r="H61" s="56">
        <v>9</v>
      </c>
      <c r="I61" s="56">
        <v>3</v>
      </c>
      <c r="J61" s="56">
        <v>10</v>
      </c>
      <c r="K61" s="54">
        <v>90</v>
      </c>
      <c r="L61" s="54" t="s">
        <v>59</v>
      </c>
      <c r="M61" s="57" t="s">
        <v>60</v>
      </c>
      <c r="N61" s="61"/>
      <c r="O61" s="159">
        <v>0</v>
      </c>
      <c r="P61" s="125"/>
      <c r="Q61" s="124">
        <f t="shared" si="0"/>
        <v>0</v>
      </c>
    </row>
    <row r="62" spans="1:17" ht="25.5" customHeight="1" x14ac:dyDescent="0.25">
      <c r="A62" s="54">
        <v>51</v>
      </c>
      <c r="B62" s="55">
        <v>94</v>
      </c>
      <c r="C62" s="58" t="s">
        <v>53</v>
      </c>
      <c r="D62" s="60" t="s">
        <v>54</v>
      </c>
      <c r="E62" s="55">
        <v>150</v>
      </c>
      <c r="F62" s="55"/>
      <c r="G62" s="55">
        <v>48</v>
      </c>
      <c r="H62" s="56">
        <v>9</v>
      </c>
      <c r="I62" s="56">
        <v>2</v>
      </c>
      <c r="J62" s="56">
        <v>9</v>
      </c>
      <c r="K62" s="54">
        <v>81</v>
      </c>
      <c r="L62" s="54" t="s">
        <v>59</v>
      </c>
      <c r="M62" s="57" t="s">
        <v>60</v>
      </c>
      <c r="N62" s="61"/>
      <c r="O62" s="159">
        <v>0</v>
      </c>
      <c r="P62" s="125"/>
      <c r="Q62" s="124">
        <f t="shared" si="0"/>
        <v>0</v>
      </c>
    </row>
    <row r="63" spans="1:17" ht="25.5" customHeight="1" x14ac:dyDescent="0.25">
      <c r="A63" s="54">
        <v>52</v>
      </c>
      <c r="B63" s="55">
        <v>96</v>
      </c>
      <c r="C63" s="58" t="s">
        <v>53</v>
      </c>
      <c r="D63" s="60" t="s">
        <v>54</v>
      </c>
      <c r="E63" s="55">
        <v>141</v>
      </c>
      <c r="F63" s="55"/>
      <c r="G63" s="55">
        <v>45</v>
      </c>
      <c r="H63" s="56">
        <v>10</v>
      </c>
      <c r="I63" s="56">
        <v>1</v>
      </c>
      <c r="J63" s="56">
        <v>9</v>
      </c>
      <c r="K63" s="54">
        <v>90</v>
      </c>
      <c r="L63" s="54" t="s">
        <v>59</v>
      </c>
      <c r="M63" s="57" t="s">
        <v>60</v>
      </c>
      <c r="N63" s="61"/>
      <c r="O63" s="159">
        <v>0</v>
      </c>
      <c r="P63" s="125"/>
      <c r="Q63" s="124">
        <f t="shared" si="0"/>
        <v>0</v>
      </c>
    </row>
    <row r="64" spans="1:17" ht="25.5" customHeight="1" x14ac:dyDescent="0.25">
      <c r="A64" s="54">
        <v>53</v>
      </c>
      <c r="B64" s="55">
        <v>97</v>
      </c>
      <c r="C64" s="58" t="s">
        <v>53</v>
      </c>
      <c r="D64" s="60" t="s">
        <v>54</v>
      </c>
      <c r="E64" s="55">
        <v>154</v>
      </c>
      <c r="F64" s="55"/>
      <c r="G64" s="55">
        <v>49</v>
      </c>
      <c r="H64" s="56">
        <v>9</v>
      </c>
      <c r="I64" s="56">
        <v>2</v>
      </c>
      <c r="J64" s="56">
        <v>9</v>
      </c>
      <c r="K64" s="54">
        <v>81</v>
      </c>
      <c r="L64" s="54" t="s">
        <v>59</v>
      </c>
      <c r="M64" s="57" t="s">
        <v>60</v>
      </c>
      <c r="N64" s="61"/>
      <c r="O64" s="159">
        <v>0</v>
      </c>
      <c r="P64" s="125"/>
      <c r="Q64" s="124">
        <f t="shared" si="0"/>
        <v>0</v>
      </c>
    </row>
    <row r="65" spans="1:17" ht="25.5" customHeight="1" x14ac:dyDescent="0.25">
      <c r="A65" s="54">
        <v>54</v>
      </c>
      <c r="B65" s="55">
        <v>99</v>
      </c>
      <c r="C65" s="58" t="s">
        <v>53</v>
      </c>
      <c r="D65" s="60" t="s">
        <v>54</v>
      </c>
      <c r="E65" s="55">
        <v>141</v>
      </c>
      <c r="F65" s="55"/>
      <c r="G65" s="55">
        <v>45</v>
      </c>
      <c r="H65" s="56">
        <v>8</v>
      </c>
      <c r="I65" s="56">
        <v>2</v>
      </c>
      <c r="J65" s="56">
        <v>10</v>
      </c>
      <c r="K65" s="54">
        <v>80</v>
      </c>
      <c r="L65" s="54" t="s">
        <v>59</v>
      </c>
      <c r="M65" s="57" t="s">
        <v>60</v>
      </c>
      <c r="N65" s="69"/>
      <c r="O65" s="159">
        <v>0</v>
      </c>
      <c r="P65" s="130"/>
      <c r="Q65" s="124">
        <f t="shared" si="0"/>
        <v>0</v>
      </c>
    </row>
    <row r="66" spans="1:17" ht="25.5" customHeight="1" x14ac:dyDescent="0.25">
      <c r="A66" s="54">
        <v>55</v>
      </c>
      <c r="B66" s="55">
        <v>105</v>
      </c>
      <c r="C66" s="58" t="s">
        <v>53</v>
      </c>
      <c r="D66" s="60" t="s">
        <v>54</v>
      </c>
      <c r="E66" s="55">
        <v>160</v>
      </c>
      <c r="F66" s="55"/>
      <c r="G66" s="55">
        <v>51</v>
      </c>
      <c r="H66" s="56">
        <v>10</v>
      </c>
      <c r="I66" s="56">
        <v>2</v>
      </c>
      <c r="J66" s="56">
        <v>11</v>
      </c>
      <c r="K66" s="54">
        <v>110</v>
      </c>
      <c r="L66" s="54" t="s">
        <v>59</v>
      </c>
      <c r="M66" s="57" t="s">
        <v>60</v>
      </c>
      <c r="N66" s="69"/>
      <c r="O66" s="159">
        <v>0</v>
      </c>
      <c r="P66" s="130"/>
      <c r="Q66" s="124">
        <f t="shared" si="0"/>
        <v>0</v>
      </c>
    </row>
    <row r="67" spans="1:17" ht="25.5" customHeight="1" x14ac:dyDescent="0.25">
      <c r="A67" s="54">
        <v>56</v>
      </c>
      <c r="B67" s="55">
        <v>107</v>
      </c>
      <c r="C67" s="58" t="s">
        <v>53</v>
      </c>
      <c r="D67" s="60" t="s">
        <v>54</v>
      </c>
      <c r="E67" s="55">
        <v>169</v>
      </c>
      <c r="F67" s="55"/>
      <c r="G67" s="55">
        <v>54</v>
      </c>
      <c r="H67" s="56">
        <v>10</v>
      </c>
      <c r="I67" s="56">
        <v>2</v>
      </c>
      <c r="J67" s="56">
        <v>14</v>
      </c>
      <c r="K67" s="54">
        <v>140</v>
      </c>
      <c r="L67" s="54" t="s">
        <v>59</v>
      </c>
      <c r="M67" s="57" t="s">
        <v>60</v>
      </c>
      <c r="N67" s="69"/>
      <c r="O67" s="159">
        <v>0</v>
      </c>
      <c r="P67" s="130"/>
      <c r="Q67" s="124">
        <f t="shared" si="0"/>
        <v>0</v>
      </c>
    </row>
    <row r="68" spans="1:17" ht="25.5" customHeight="1" x14ac:dyDescent="0.25">
      <c r="A68" s="54">
        <v>57</v>
      </c>
      <c r="B68" s="55">
        <v>108</v>
      </c>
      <c r="C68" s="58" t="s">
        <v>53</v>
      </c>
      <c r="D68" s="60" t="s">
        <v>54</v>
      </c>
      <c r="E68" s="55">
        <v>151</v>
      </c>
      <c r="F68" s="55"/>
      <c r="G68" s="55">
        <v>48</v>
      </c>
      <c r="H68" s="56">
        <v>9</v>
      </c>
      <c r="I68" s="56">
        <v>2</v>
      </c>
      <c r="J68" s="56">
        <v>13</v>
      </c>
      <c r="K68" s="54">
        <v>117</v>
      </c>
      <c r="L68" s="54" t="s">
        <v>59</v>
      </c>
      <c r="M68" s="57" t="s">
        <v>60</v>
      </c>
      <c r="N68" s="69"/>
      <c r="O68" s="159">
        <v>0</v>
      </c>
      <c r="P68" s="130"/>
      <c r="Q68" s="124">
        <f t="shared" si="0"/>
        <v>0</v>
      </c>
    </row>
    <row r="69" spans="1:17" ht="25.5" customHeight="1" x14ac:dyDescent="0.25">
      <c r="A69" s="54">
        <v>58</v>
      </c>
      <c r="B69" s="55">
        <v>109</v>
      </c>
      <c r="C69" s="58" t="s">
        <v>53</v>
      </c>
      <c r="D69" s="60" t="s">
        <v>54</v>
      </c>
      <c r="E69" s="55">
        <v>122</v>
      </c>
      <c r="F69" s="55"/>
      <c r="G69" s="55">
        <v>39</v>
      </c>
      <c r="H69" s="56">
        <v>10</v>
      </c>
      <c r="I69" s="56">
        <v>1</v>
      </c>
      <c r="J69" s="56">
        <v>9</v>
      </c>
      <c r="K69" s="54">
        <v>90</v>
      </c>
      <c r="L69" s="54" t="s">
        <v>59</v>
      </c>
      <c r="M69" s="57" t="s">
        <v>60</v>
      </c>
      <c r="N69" s="69"/>
      <c r="O69" s="159">
        <v>0</v>
      </c>
      <c r="P69" s="130"/>
      <c r="Q69" s="124">
        <f t="shared" ref="Q69:Q82" si="2">O69</f>
        <v>0</v>
      </c>
    </row>
    <row r="70" spans="1:17" ht="25.5" customHeight="1" x14ac:dyDescent="0.25">
      <c r="A70" s="54">
        <v>59</v>
      </c>
      <c r="B70" s="55">
        <v>110</v>
      </c>
      <c r="C70" s="58" t="s">
        <v>53</v>
      </c>
      <c r="D70" s="60" t="s">
        <v>54</v>
      </c>
      <c r="E70" s="55">
        <v>135</v>
      </c>
      <c r="F70" s="55"/>
      <c r="G70" s="55">
        <v>43</v>
      </c>
      <c r="H70" s="56">
        <v>11</v>
      </c>
      <c r="I70" s="56">
        <v>3</v>
      </c>
      <c r="J70" s="56">
        <v>10</v>
      </c>
      <c r="K70" s="54">
        <v>110</v>
      </c>
      <c r="L70" s="54" t="s">
        <v>59</v>
      </c>
      <c r="M70" s="57" t="s">
        <v>60</v>
      </c>
      <c r="N70" s="69"/>
      <c r="O70" s="159">
        <v>0</v>
      </c>
      <c r="P70" s="130"/>
      <c r="Q70" s="124">
        <f t="shared" si="2"/>
        <v>0</v>
      </c>
    </row>
    <row r="71" spans="1:17" ht="25.5" customHeight="1" x14ac:dyDescent="0.25">
      <c r="A71" s="54">
        <v>60</v>
      </c>
      <c r="B71" s="55">
        <v>112</v>
      </c>
      <c r="C71" s="58" t="s">
        <v>53</v>
      </c>
      <c r="D71" s="60" t="s">
        <v>54</v>
      </c>
      <c r="E71" s="55">
        <v>125</v>
      </c>
      <c r="F71" s="55"/>
      <c r="G71" s="55">
        <v>40</v>
      </c>
      <c r="H71" s="56">
        <v>10</v>
      </c>
      <c r="I71" s="56">
        <v>3</v>
      </c>
      <c r="J71" s="56">
        <v>11</v>
      </c>
      <c r="K71" s="54">
        <v>110</v>
      </c>
      <c r="L71" s="54" t="s">
        <v>59</v>
      </c>
      <c r="M71" s="57" t="s">
        <v>60</v>
      </c>
      <c r="N71" s="69"/>
      <c r="O71" s="159">
        <v>0</v>
      </c>
      <c r="P71" s="130"/>
      <c r="Q71" s="124">
        <f t="shared" si="2"/>
        <v>0</v>
      </c>
    </row>
    <row r="72" spans="1:17" ht="25.5" customHeight="1" x14ac:dyDescent="0.25">
      <c r="A72" s="54">
        <v>61</v>
      </c>
      <c r="B72" s="55">
        <v>113</v>
      </c>
      <c r="C72" s="58" t="s">
        <v>53</v>
      </c>
      <c r="D72" s="60" t="s">
        <v>54</v>
      </c>
      <c r="E72" s="55">
        <v>147</v>
      </c>
      <c r="F72" s="55"/>
      <c r="G72" s="55">
        <v>47</v>
      </c>
      <c r="H72" s="56">
        <v>10</v>
      </c>
      <c r="I72" s="56">
        <v>2</v>
      </c>
      <c r="J72" s="56">
        <v>13</v>
      </c>
      <c r="K72" s="54">
        <v>130</v>
      </c>
      <c r="L72" s="54" t="s">
        <v>59</v>
      </c>
      <c r="M72" s="57" t="s">
        <v>60</v>
      </c>
      <c r="N72" s="69"/>
      <c r="O72" s="159">
        <v>0</v>
      </c>
      <c r="P72" s="130"/>
      <c r="Q72" s="124">
        <f t="shared" si="2"/>
        <v>0</v>
      </c>
    </row>
    <row r="73" spans="1:17" ht="25.5" customHeight="1" x14ac:dyDescent="0.25">
      <c r="A73" s="54">
        <v>62</v>
      </c>
      <c r="B73" s="55">
        <v>125</v>
      </c>
      <c r="C73" s="58" t="s">
        <v>53</v>
      </c>
      <c r="D73" s="60" t="s">
        <v>54</v>
      </c>
      <c r="E73" s="55">
        <v>103</v>
      </c>
      <c r="F73" s="55"/>
      <c r="G73" s="55">
        <v>33</v>
      </c>
      <c r="H73" s="56">
        <v>7</v>
      </c>
      <c r="I73" s="56">
        <v>3</v>
      </c>
      <c r="J73" s="56">
        <v>6</v>
      </c>
      <c r="K73" s="54">
        <v>42</v>
      </c>
      <c r="L73" s="54" t="s">
        <v>59</v>
      </c>
      <c r="M73" s="57" t="s">
        <v>60</v>
      </c>
      <c r="N73" s="61"/>
      <c r="O73" s="159">
        <v>0</v>
      </c>
      <c r="P73" s="125"/>
      <c r="Q73" s="124">
        <f t="shared" si="2"/>
        <v>0</v>
      </c>
    </row>
    <row r="74" spans="1:17" ht="25.5" customHeight="1" x14ac:dyDescent="0.25">
      <c r="A74" s="54">
        <v>63</v>
      </c>
      <c r="B74" s="55">
        <v>130</v>
      </c>
      <c r="C74" s="58" t="s">
        <v>53</v>
      </c>
      <c r="D74" s="60" t="s">
        <v>54</v>
      </c>
      <c r="E74" s="55">
        <v>135</v>
      </c>
      <c r="F74" s="55"/>
      <c r="G74" s="55">
        <v>43</v>
      </c>
      <c r="H74" s="56">
        <v>10</v>
      </c>
      <c r="I74" s="56">
        <v>1</v>
      </c>
      <c r="J74" s="56">
        <v>8</v>
      </c>
      <c r="K74" s="54">
        <v>80</v>
      </c>
      <c r="L74" s="54" t="s">
        <v>59</v>
      </c>
      <c r="M74" s="57" t="s">
        <v>60</v>
      </c>
      <c r="N74" s="61"/>
      <c r="O74" s="159">
        <v>0</v>
      </c>
      <c r="P74" s="125"/>
      <c r="Q74" s="124">
        <f t="shared" si="2"/>
        <v>0</v>
      </c>
    </row>
    <row r="75" spans="1:17" ht="25.5" customHeight="1" x14ac:dyDescent="0.25">
      <c r="A75" s="54">
        <v>64</v>
      </c>
      <c r="B75" s="55">
        <v>135</v>
      </c>
      <c r="C75" s="58" t="s">
        <v>53</v>
      </c>
      <c r="D75" s="60" t="s">
        <v>54</v>
      </c>
      <c r="E75" s="55">
        <v>141</v>
      </c>
      <c r="F75" s="55"/>
      <c r="G75" s="55">
        <v>45</v>
      </c>
      <c r="H75" s="56">
        <v>9</v>
      </c>
      <c r="I75" s="56">
        <v>3</v>
      </c>
      <c r="J75" s="56">
        <v>10</v>
      </c>
      <c r="K75" s="54">
        <v>90</v>
      </c>
      <c r="L75" s="54" t="s">
        <v>59</v>
      </c>
      <c r="M75" s="57" t="s">
        <v>60</v>
      </c>
      <c r="N75" s="61"/>
      <c r="O75" s="159">
        <v>0</v>
      </c>
      <c r="P75" s="125"/>
      <c r="Q75" s="124">
        <f t="shared" si="2"/>
        <v>0</v>
      </c>
    </row>
    <row r="76" spans="1:17" ht="25.5" customHeight="1" x14ac:dyDescent="0.25">
      <c r="A76" s="54">
        <v>65</v>
      </c>
      <c r="B76" s="55">
        <v>136</v>
      </c>
      <c r="C76" s="58" t="s">
        <v>53</v>
      </c>
      <c r="D76" s="60" t="s">
        <v>54</v>
      </c>
      <c r="E76" s="55">
        <v>119</v>
      </c>
      <c r="F76" s="55"/>
      <c r="G76" s="55">
        <v>38</v>
      </c>
      <c r="H76" s="56">
        <v>8</v>
      </c>
      <c r="I76" s="56">
        <v>2</v>
      </c>
      <c r="J76" s="56">
        <v>8</v>
      </c>
      <c r="K76" s="54">
        <v>64</v>
      </c>
      <c r="L76" s="54" t="s">
        <v>59</v>
      </c>
      <c r="M76" s="57" t="s">
        <v>60</v>
      </c>
      <c r="N76" s="61"/>
      <c r="O76" s="159">
        <v>0</v>
      </c>
      <c r="P76" s="125"/>
      <c r="Q76" s="124">
        <f t="shared" si="2"/>
        <v>0</v>
      </c>
    </row>
    <row r="77" spans="1:17" ht="25.5" customHeight="1" x14ac:dyDescent="0.25">
      <c r="A77" s="54">
        <v>66</v>
      </c>
      <c r="B77" s="55">
        <v>137</v>
      </c>
      <c r="C77" s="58" t="s">
        <v>53</v>
      </c>
      <c r="D77" s="60" t="s">
        <v>54</v>
      </c>
      <c r="E77" s="55">
        <v>85</v>
      </c>
      <c r="F77" s="55"/>
      <c r="G77" s="55">
        <v>27</v>
      </c>
      <c r="H77" s="56">
        <v>4</v>
      </c>
      <c r="I77" s="56">
        <v>1</v>
      </c>
      <c r="J77" s="56">
        <v>6</v>
      </c>
      <c r="K77" s="54">
        <v>24</v>
      </c>
      <c r="L77" s="54" t="s">
        <v>59</v>
      </c>
      <c r="M77" s="57" t="s">
        <v>60</v>
      </c>
      <c r="N77" s="61"/>
      <c r="O77" s="159">
        <v>0</v>
      </c>
      <c r="P77" s="125"/>
      <c r="Q77" s="124">
        <f t="shared" si="2"/>
        <v>0</v>
      </c>
    </row>
    <row r="78" spans="1:17" ht="25.5" customHeight="1" x14ac:dyDescent="0.25">
      <c r="A78" s="54">
        <v>67</v>
      </c>
      <c r="B78" s="55">
        <v>141</v>
      </c>
      <c r="C78" s="58" t="s">
        <v>53</v>
      </c>
      <c r="D78" s="60" t="s">
        <v>54</v>
      </c>
      <c r="E78" s="55">
        <v>94</v>
      </c>
      <c r="F78" s="55"/>
      <c r="G78" s="55">
        <v>30</v>
      </c>
      <c r="H78" s="56">
        <v>5</v>
      </c>
      <c r="I78" s="56">
        <v>1</v>
      </c>
      <c r="J78" s="56">
        <v>5</v>
      </c>
      <c r="K78" s="54">
        <v>25</v>
      </c>
      <c r="L78" s="54" t="s">
        <v>59</v>
      </c>
      <c r="M78" s="57" t="s">
        <v>60</v>
      </c>
      <c r="N78" s="61"/>
      <c r="O78" s="159">
        <v>0</v>
      </c>
      <c r="P78" s="125"/>
      <c r="Q78" s="124">
        <f t="shared" si="2"/>
        <v>0</v>
      </c>
    </row>
    <row r="79" spans="1:17" ht="25.5" customHeight="1" x14ac:dyDescent="0.25">
      <c r="A79" s="54">
        <v>68</v>
      </c>
      <c r="B79" s="55">
        <v>142</v>
      </c>
      <c r="C79" s="58" t="s">
        <v>53</v>
      </c>
      <c r="D79" s="60" t="s">
        <v>54</v>
      </c>
      <c r="E79" s="55">
        <v>78</v>
      </c>
      <c r="F79" s="55"/>
      <c r="G79" s="55">
        <v>25</v>
      </c>
      <c r="H79" s="56">
        <v>5</v>
      </c>
      <c r="I79" s="56">
        <v>1</v>
      </c>
      <c r="J79" s="56">
        <v>5</v>
      </c>
      <c r="K79" s="54">
        <v>25</v>
      </c>
      <c r="L79" s="54" t="s">
        <v>59</v>
      </c>
      <c r="M79" s="57" t="s">
        <v>60</v>
      </c>
      <c r="N79" s="69"/>
      <c r="O79" s="159">
        <v>0</v>
      </c>
      <c r="P79" s="130"/>
      <c r="Q79" s="124">
        <f t="shared" si="2"/>
        <v>0</v>
      </c>
    </row>
    <row r="80" spans="1:17" ht="25.5" customHeight="1" x14ac:dyDescent="0.25">
      <c r="A80" s="54">
        <v>69</v>
      </c>
      <c r="B80" s="55">
        <v>143</v>
      </c>
      <c r="C80" s="58" t="s">
        <v>53</v>
      </c>
      <c r="D80" s="60" t="s">
        <v>54</v>
      </c>
      <c r="E80" s="55">
        <v>97</v>
      </c>
      <c r="F80" s="55"/>
      <c r="G80" s="55">
        <v>31</v>
      </c>
      <c r="H80" s="56">
        <v>6</v>
      </c>
      <c r="I80" s="56">
        <v>1</v>
      </c>
      <c r="J80" s="56">
        <v>7</v>
      </c>
      <c r="K80" s="54">
        <v>42</v>
      </c>
      <c r="L80" s="54" t="s">
        <v>59</v>
      </c>
      <c r="M80" s="57" t="s">
        <v>60</v>
      </c>
      <c r="N80" s="69"/>
      <c r="O80" s="159">
        <v>0</v>
      </c>
      <c r="P80" s="69"/>
      <c r="Q80" s="124">
        <f t="shared" si="2"/>
        <v>0</v>
      </c>
    </row>
    <row r="81" spans="1:17" ht="25.5" customHeight="1" x14ac:dyDescent="0.25">
      <c r="A81" s="54">
        <v>70</v>
      </c>
      <c r="B81" s="55">
        <v>146</v>
      </c>
      <c r="C81" s="58" t="s">
        <v>53</v>
      </c>
      <c r="D81" s="60" t="s">
        <v>54</v>
      </c>
      <c r="E81" s="55">
        <v>144</v>
      </c>
      <c r="F81" s="55"/>
      <c r="G81" s="55">
        <v>46</v>
      </c>
      <c r="H81" s="56">
        <v>11</v>
      </c>
      <c r="I81" s="56">
        <v>3</v>
      </c>
      <c r="J81" s="56">
        <v>9</v>
      </c>
      <c r="K81" s="54">
        <v>99</v>
      </c>
      <c r="L81" s="54" t="s">
        <v>59</v>
      </c>
      <c r="M81" s="57" t="s">
        <v>60</v>
      </c>
      <c r="N81" s="61"/>
      <c r="O81" s="159">
        <v>0</v>
      </c>
      <c r="P81" s="61"/>
      <c r="Q81" s="124">
        <f t="shared" si="2"/>
        <v>0</v>
      </c>
    </row>
    <row r="82" spans="1:17" ht="25.5" customHeight="1" x14ac:dyDescent="0.25">
      <c r="A82" s="54">
        <v>71</v>
      </c>
      <c r="B82" s="55">
        <v>148</v>
      </c>
      <c r="C82" s="58" t="s">
        <v>34</v>
      </c>
      <c r="D82" s="60" t="s">
        <v>35</v>
      </c>
      <c r="E82" s="55">
        <v>113</v>
      </c>
      <c r="F82" s="55"/>
      <c r="G82" s="55">
        <v>36</v>
      </c>
      <c r="H82" s="56">
        <v>12</v>
      </c>
      <c r="I82" s="56">
        <v>1</v>
      </c>
      <c r="J82" s="56">
        <v>8</v>
      </c>
      <c r="K82" s="54">
        <v>96</v>
      </c>
      <c r="L82" s="54" t="s">
        <v>59</v>
      </c>
      <c r="M82" s="57" t="s">
        <v>60</v>
      </c>
      <c r="N82" s="61"/>
      <c r="O82" s="159">
        <v>0</v>
      </c>
      <c r="P82" s="61"/>
      <c r="Q82" s="124">
        <f t="shared" si="2"/>
        <v>0</v>
      </c>
    </row>
    <row r="83" spans="1:17" ht="25.5" customHeight="1" x14ac:dyDescent="0.25">
      <c r="A83" s="184" t="s">
        <v>38</v>
      </c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5"/>
    </row>
    <row r="84" spans="1:17" ht="25.5" customHeight="1" x14ac:dyDescent="0.25">
      <c r="A84" s="186"/>
      <c r="B84" s="186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7"/>
    </row>
    <row r="85" spans="1:17" ht="7.5" customHeight="1" x14ac:dyDescent="0.25">
      <c r="A85" s="186"/>
      <c r="B85" s="186"/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7"/>
    </row>
    <row r="86" spans="1:17" ht="25.5" hidden="1" customHeight="1" x14ac:dyDescent="0.25">
      <c r="A86" s="186"/>
      <c r="B86" s="186"/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7"/>
    </row>
    <row r="87" spans="1:17" ht="25.5" hidden="1" customHeight="1" x14ac:dyDescent="0.25">
      <c r="A87" s="186"/>
      <c r="B87" s="186"/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7"/>
    </row>
    <row r="88" spans="1:17" ht="25.5" hidden="1" customHeight="1" x14ac:dyDescent="0.25">
      <c r="A88" s="188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9"/>
    </row>
    <row r="89" spans="1:17" ht="25.5" customHeight="1" x14ac:dyDescent="0.25">
      <c r="A89" s="190" t="s">
        <v>20</v>
      </c>
      <c r="B89" s="191"/>
      <c r="C89" s="191"/>
      <c r="D89" s="191"/>
      <c r="E89" s="191"/>
      <c r="F89" s="71"/>
      <c r="G89" s="70"/>
      <c r="H89" s="70"/>
      <c r="I89" s="70"/>
      <c r="J89" s="70"/>
      <c r="K89" s="70"/>
      <c r="L89" s="70"/>
      <c r="M89" s="70"/>
      <c r="N89" s="70"/>
      <c r="O89" s="213">
        <f>SUM(O8:O82)</f>
        <v>0</v>
      </c>
      <c r="P89" s="133">
        <f>SUM(P8:P82)</f>
        <v>0</v>
      </c>
      <c r="Q89" s="134">
        <f>SUM(Q8:Q82)</f>
        <v>0</v>
      </c>
    </row>
    <row r="90" spans="1:17" s="132" customFormat="1" ht="25.5" customHeight="1" x14ac:dyDescent="0.25">
      <c r="A90" s="182"/>
      <c r="B90" s="183"/>
      <c r="C90" s="183"/>
      <c r="D90" s="183"/>
      <c r="E90" s="183"/>
      <c r="F90" s="131"/>
      <c r="P90" s="214" t="s">
        <v>85</v>
      </c>
      <c r="Q90" s="214" t="s">
        <v>84</v>
      </c>
    </row>
    <row r="91" spans="1:17" ht="25.5" customHeight="1" x14ac:dyDescent="0.25">
      <c r="A91" s="91" t="s">
        <v>81</v>
      </c>
      <c r="B91" s="92"/>
      <c r="C91" s="92"/>
      <c r="D91" s="92"/>
      <c r="E91" s="92"/>
      <c r="F91" s="71"/>
      <c r="G91" s="70"/>
      <c r="H91" s="70"/>
      <c r="I91" s="70"/>
      <c r="J91" s="70"/>
      <c r="K91" s="70"/>
      <c r="L91" s="70"/>
      <c r="M91" s="70"/>
      <c r="N91" s="70"/>
      <c r="O91" s="70"/>
      <c r="P91" s="215">
        <f>P89+Q89</f>
        <v>0</v>
      </c>
      <c r="Q91" s="215"/>
    </row>
    <row r="92" spans="1:17" ht="25.5" customHeight="1" x14ac:dyDescent="0.25">
      <c r="P92" s="195" t="s">
        <v>87</v>
      </c>
      <c r="Q92" s="195"/>
    </row>
  </sheetData>
  <sheetProtection algorithmName="SHA-512" hashValue="ZK+7E25qU78HD4AvaXAFa8YApJUkm4aMEUBxrtOSi1EunHdcpzSs2DwgFlnHcDU8nRjLKTa8alpVd2RHvtXr4w==" saltValue="o/OabTnOXg6mHJgvGzOqaQ==" spinCount="100000" sheet="1" objects="1" scenarios="1" selectLockedCells="1"/>
  <autoFilter ref="A7:Q88"/>
  <mergeCells count="9">
    <mergeCell ref="B3:F3"/>
    <mergeCell ref="B4:D4"/>
    <mergeCell ref="B5:D5"/>
    <mergeCell ref="P6:Q6"/>
    <mergeCell ref="P91:Q91"/>
    <mergeCell ref="P92:Q92"/>
    <mergeCell ref="A90:E90"/>
    <mergeCell ref="A83:Q88"/>
    <mergeCell ref="A89:E89"/>
  </mergeCells>
  <pageMargins left="0.23622047244094491" right="0.23622047244094491" top="0.74803149606299213" bottom="0.74803149606299213" header="0.31496062992125984" footer="0.31496062992125984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1"/>
  <sheetViews>
    <sheetView view="pageBreakPreview" zoomScaleNormal="70" zoomScaleSheetLayoutView="100" workbookViewId="0">
      <selection activeCell="E7" sqref="E7"/>
    </sheetView>
  </sheetViews>
  <sheetFormatPr defaultColWidth="9.140625" defaultRowHeight="12" x14ac:dyDescent="0.2"/>
  <cols>
    <col min="1" max="1" width="4.140625" style="27" customWidth="1"/>
    <col min="2" max="2" width="17.85546875" style="27" customWidth="1"/>
    <col min="3" max="3" width="21.28515625" style="27" customWidth="1"/>
    <col min="4" max="4" width="31.42578125" style="27" customWidth="1"/>
    <col min="5" max="5" width="25.7109375" style="30" customWidth="1"/>
    <col min="6" max="6" width="10.7109375" style="27" customWidth="1"/>
    <col min="7" max="7" width="30.7109375" style="27" customWidth="1"/>
    <col min="8" max="16384" width="9.140625" style="27"/>
  </cols>
  <sheetData>
    <row r="1" spans="1:7" ht="15" x14ac:dyDescent="0.2">
      <c r="A1" s="26"/>
      <c r="B1" s="11" t="s">
        <v>51</v>
      </c>
      <c r="E1" s="28"/>
    </row>
    <row r="2" spans="1:7" ht="15" x14ac:dyDescent="0.2">
      <c r="A2" s="6"/>
      <c r="B2" s="7"/>
    </row>
    <row r="3" spans="1:7" ht="12.75" x14ac:dyDescent="0.2">
      <c r="A3" s="5"/>
      <c r="B3" s="6" t="s">
        <v>64</v>
      </c>
    </row>
    <row r="4" spans="1:7" ht="15" x14ac:dyDescent="0.2">
      <c r="A4" s="7"/>
      <c r="B4" s="7" t="s">
        <v>65</v>
      </c>
    </row>
    <row r="5" spans="1:7" ht="15" x14ac:dyDescent="0.2">
      <c r="A5" s="7"/>
      <c r="B5" s="7" t="s">
        <v>27</v>
      </c>
    </row>
    <row r="6" spans="1:7" s="76" customFormat="1" ht="25.5" x14ac:dyDescent="0.25">
      <c r="A6" s="74" t="s">
        <v>32</v>
      </c>
      <c r="B6" s="74" t="s">
        <v>17</v>
      </c>
      <c r="C6" s="74" t="s">
        <v>18</v>
      </c>
      <c r="D6" s="74" t="s">
        <v>29</v>
      </c>
      <c r="E6" s="152" t="s">
        <v>30</v>
      </c>
      <c r="F6" s="75" t="s">
        <v>19</v>
      </c>
      <c r="G6" s="75" t="s">
        <v>13</v>
      </c>
    </row>
    <row r="7" spans="1:7" s="76" customFormat="1" ht="25.5" customHeight="1" x14ac:dyDescent="0.2">
      <c r="A7" s="77">
        <v>1</v>
      </c>
      <c r="B7" s="78" t="s">
        <v>53</v>
      </c>
      <c r="C7" s="79" t="s">
        <v>54</v>
      </c>
      <c r="D7" s="78" t="s">
        <v>63</v>
      </c>
      <c r="E7" s="153"/>
      <c r="F7" s="80">
        <v>117</v>
      </c>
      <c r="G7" s="154">
        <f>E7*F7</f>
        <v>0</v>
      </c>
    </row>
    <row r="8" spans="1:7" ht="12" customHeight="1" x14ac:dyDescent="0.2">
      <c r="A8" s="196" t="s">
        <v>31</v>
      </c>
      <c r="B8" s="197"/>
      <c r="C8" s="197"/>
      <c r="D8" s="197"/>
      <c r="E8" s="197"/>
      <c r="F8" s="197"/>
      <c r="G8" s="198"/>
    </row>
    <row r="9" spans="1:7" ht="28.5" customHeight="1" x14ac:dyDescent="0.2">
      <c r="A9" s="199"/>
      <c r="B9" s="200"/>
      <c r="C9" s="200"/>
      <c r="D9" s="200"/>
      <c r="E9" s="200"/>
      <c r="F9" s="200"/>
      <c r="G9" s="201"/>
    </row>
    <row r="10" spans="1:7" s="73" customFormat="1" ht="15.75" x14ac:dyDescent="0.25">
      <c r="A10" s="140" t="s">
        <v>20</v>
      </c>
      <c r="B10" s="141"/>
      <c r="C10" s="141"/>
      <c r="D10" s="141"/>
      <c r="E10" s="141"/>
      <c r="F10" s="155">
        <f>F7</f>
        <v>117</v>
      </c>
      <c r="G10" s="156">
        <f>SUM(G7:G7)</f>
        <v>0</v>
      </c>
    </row>
    <row r="11" spans="1:7" ht="19.5" customHeight="1" x14ac:dyDescent="0.2">
      <c r="G11" s="157" t="s">
        <v>84</v>
      </c>
    </row>
  </sheetData>
  <sheetProtection algorithmName="SHA-512" hashValue="iXRN/gVxx1qO5pFtXz7uqCnzPkemP/AVl/qzYr47lUB6Y2Brs15phJx1cDO++tgU0+pLvFyHltohVEAdebf/YA==" saltValue="J/TZzfEYkRBHL/Kq4sDmtg==" spinCount="100000" sheet="1" objects="1" scenarios="1" selectLockedCells="1"/>
  <autoFilter ref="A6:E9"/>
  <mergeCells count="1">
    <mergeCell ref="A8:G9"/>
  </mergeCells>
  <printOptions horizontalCentered="1"/>
  <pageMargins left="0.25" right="0.25" top="0.75" bottom="0.75" header="0.3" footer="0.3"/>
  <pageSetup paperSize="9" scale="69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30"/>
  <sheetViews>
    <sheetView view="pageBreakPreview" zoomScaleNormal="70" zoomScaleSheetLayoutView="100" workbookViewId="0">
      <selection activeCell="C8" sqref="C8:C9"/>
    </sheetView>
  </sheetViews>
  <sheetFormatPr defaultColWidth="9.140625" defaultRowHeight="20.25" customHeight="1" x14ac:dyDescent="0.2"/>
  <cols>
    <col min="1" max="1" width="6" style="27" customWidth="1"/>
    <col min="2" max="2" width="34.5703125" style="27" customWidth="1"/>
    <col min="3" max="3" width="25.7109375" style="30" customWidth="1"/>
    <col min="4" max="4" width="7.5703125" style="29" customWidth="1"/>
    <col min="5" max="6" width="25.7109375" style="27" customWidth="1"/>
    <col min="7" max="16384" width="9.140625" style="27"/>
  </cols>
  <sheetData>
    <row r="1" spans="1:6" ht="20.25" customHeight="1" x14ac:dyDescent="0.2">
      <c r="A1" s="26"/>
      <c r="B1" s="48" t="s">
        <v>50</v>
      </c>
      <c r="C1" s="28"/>
    </row>
    <row r="2" spans="1:6" ht="20.25" customHeight="1" x14ac:dyDescent="0.2">
      <c r="A2" s="6"/>
      <c r="B2" s="7"/>
    </row>
    <row r="3" spans="1:6" ht="20.25" customHeight="1" x14ac:dyDescent="0.2">
      <c r="A3" s="5"/>
      <c r="B3" s="6" t="s">
        <v>64</v>
      </c>
    </row>
    <row r="4" spans="1:6" ht="20.25" customHeight="1" x14ac:dyDescent="0.2">
      <c r="A4" s="7"/>
      <c r="B4" s="7" t="s">
        <v>65</v>
      </c>
    </row>
    <row r="5" spans="1:6" ht="20.25" customHeight="1" x14ac:dyDescent="0.2">
      <c r="A5" s="7"/>
      <c r="B5" s="7" t="s">
        <v>28</v>
      </c>
    </row>
    <row r="6" spans="1:6" s="31" customFormat="1" ht="20.25" customHeight="1" x14ac:dyDescent="0.2">
      <c r="A6" s="39" t="s">
        <v>21</v>
      </c>
      <c r="B6" s="39" t="s">
        <v>22</v>
      </c>
      <c r="C6" s="142" t="s">
        <v>23</v>
      </c>
      <c r="D6" s="40" t="s">
        <v>19</v>
      </c>
      <c r="E6" s="144" t="s">
        <v>24</v>
      </c>
      <c r="F6" s="144" t="s">
        <v>25</v>
      </c>
    </row>
    <row r="7" spans="1:6" s="31" customFormat="1" ht="20.25" customHeight="1" x14ac:dyDescent="0.2">
      <c r="A7" s="41"/>
      <c r="B7" s="42"/>
      <c r="C7" s="211"/>
      <c r="D7" s="43"/>
      <c r="E7" s="43"/>
      <c r="F7" s="44"/>
    </row>
    <row r="8" spans="1:6" s="32" customFormat="1" ht="20.25" customHeight="1" x14ac:dyDescent="0.25">
      <c r="A8" s="81">
        <v>1</v>
      </c>
      <c r="B8" s="82" t="s">
        <v>52</v>
      </c>
      <c r="C8" s="143"/>
      <c r="D8" s="83">
        <v>117</v>
      </c>
      <c r="E8" s="148">
        <f>C8*D8</f>
        <v>0</v>
      </c>
      <c r="F8" s="84"/>
    </row>
    <row r="9" spans="1:6" s="32" customFormat="1" ht="20.25" customHeight="1" x14ac:dyDescent="0.25">
      <c r="A9" s="81">
        <v>2</v>
      </c>
      <c r="B9" s="82" t="s">
        <v>52</v>
      </c>
      <c r="C9" s="143"/>
      <c r="D9" s="83">
        <v>117</v>
      </c>
      <c r="E9" s="84"/>
      <c r="F9" s="148">
        <f>C9*D9</f>
        <v>0</v>
      </c>
    </row>
    <row r="10" spans="1:6" ht="20.25" customHeight="1" x14ac:dyDescent="0.2">
      <c r="A10" s="33"/>
      <c r="B10" s="197" t="s">
        <v>26</v>
      </c>
      <c r="C10" s="197"/>
      <c r="D10" s="197"/>
      <c r="E10" s="197"/>
      <c r="F10" s="198"/>
    </row>
    <row r="11" spans="1:6" ht="20.25" customHeight="1" x14ac:dyDescent="0.2">
      <c r="A11" s="21"/>
      <c r="B11" s="200"/>
      <c r="C11" s="200"/>
      <c r="D11" s="200"/>
      <c r="E11" s="200"/>
      <c r="F11" s="201"/>
    </row>
    <row r="12" spans="1:6" ht="20.25" customHeight="1" x14ac:dyDescent="0.2">
      <c r="A12" s="21"/>
      <c r="B12" s="200"/>
      <c r="C12" s="200"/>
      <c r="D12" s="200"/>
      <c r="E12" s="200"/>
      <c r="F12" s="201"/>
    </row>
    <row r="13" spans="1:6" ht="20.25" customHeight="1" x14ac:dyDescent="0.2">
      <c r="A13" s="21"/>
      <c r="B13" s="200"/>
      <c r="C13" s="200"/>
      <c r="D13" s="200"/>
      <c r="E13" s="200"/>
      <c r="F13" s="201"/>
    </row>
    <row r="14" spans="1:6" ht="20.25" customHeight="1" x14ac:dyDescent="0.2">
      <c r="A14" s="21"/>
      <c r="B14" s="200"/>
      <c r="C14" s="200"/>
      <c r="D14" s="200"/>
      <c r="E14" s="200"/>
      <c r="F14" s="201"/>
    </row>
    <row r="15" spans="1:6" ht="20.25" customHeight="1" x14ac:dyDescent="0.2">
      <c r="A15" s="34"/>
      <c r="B15" s="35"/>
      <c r="C15" s="36"/>
      <c r="D15" s="36"/>
      <c r="E15" s="35"/>
      <c r="F15" s="37"/>
    </row>
    <row r="16" spans="1:6" s="38" customFormat="1" ht="20.25" customHeight="1" x14ac:dyDescent="0.25">
      <c r="A16" s="203" t="s">
        <v>20</v>
      </c>
      <c r="B16" s="204"/>
      <c r="C16" s="85"/>
      <c r="D16" s="85"/>
      <c r="E16" s="149">
        <f>SUM(E8:E9)</f>
        <v>0</v>
      </c>
      <c r="F16" s="149">
        <f>SUM(F8:F9)</f>
        <v>0</v>
      </c>
    </row>
    <row r="17" spans="1:6" s="136" customFormat="1" ht="20.25" customHeight="1" x14ac:dyDescent="0.25">
      <c r="A17" s="205"/>
      <c r="B17" s="206"/>
      <c r="C17" s="135"/>
      <c r="D17" s="135"/>
    </row>
    <row r="18" spans="1:6" ht="20.25" customHeight="1" x14ac:dyDescent="0.25">
      <c r="A18" s="203" t="s">
        <v>82</v>
      </c>
      <c r="B18" s="204"/>
      <c r="C18" s="137"/>
      <c r="D18" s="151">
        <f>D8</f>
        <v>117</v>
      </c>
      <c r="E18" s="207">
        <f>E16+F16</f>
        <v>0</v>
      </c>
      <c r="F18" s="207"/>
    </row>
    <row r="19" spans="1:6" ht="20.25" customHeight="1" x14ac:dyDescent="0.2">
      <c r="C19" s="27"/>
      <c r="D19" s="30"/>
      <c r="E19" s="202" t="s">
        <v>84</v>
      </c>
      <c r="F19" s="202"/>
    </row>
    <row r="20" spans="1:6" ht="20.25" customHeight="1" x14ac:dyDescent="0.2">
      <c r="C20" s="27"/>
      <c r="D20" s="30"/>
    </row>
    <row r="21" spans="1:6" ht="20.25" customHeight="1" x14ac:dyDescent="0.2">
      <c r="C21" s="27"/>
      <c r="D21" s="30"/>
    </row>
    <row r="22" spans="1:6" ht="20.25" customHeight="1" x14ac:dyDescent="0.2">
      <c r="C22" s="27"/>
      <c r="D22" s="30"/>
    </row>
    <row r="23" spans="1:6" ht="20.25" customHeight="1" x14ac:dyDescent="0.2">
      <c r="C23" s="27"/>
      <c r="D23" s="30"/>
      <c r="F23" s="45"/>
    </row>
    <row r="24" spans="1:6" ht="20.25" customHeight="1" x14ac:dyDescent="0.2">
      <c r="C24" s="27"/>
      <c r="D24" s="30"/>
    </row>
    <row r="25" spans="1:6" ht="20.25" customHeight="1" x14ac:dyDescent="0.2">
      <c r="C25" s="27"/>
      <c r="D25" s="30"/>
    </row>
    <row r="26" spans="1:6" ht="20.25" customHeight="1" x14ac:dyDescent="0.2">
      <c r="C26" s="27"/>
      <c r="D26" s="30"/>
    </row>
    <row r="27" spans="1:6" ht="20.25" customHeight="1" x14ac:dyDescent="0.2">
      <c r="C27" s="27"/>
      <c r="D27" s="30"/>
    </row>
    <row r="28" spans="1:6" ht="20.25" customHeight="1" x14ac:dyDescent="0.2">
      <c r="C28" s="27"/>
      <c r="D28" s="30"/>
    </row>
    <row r="29" spans="1:6" ht="20.25" customHeight="1" x14ac:dyDescent="0.2">
      <c r="C29" s="27"/>
      <c r="D29" s="30"/>
    </row>
    <row r="30" spans="1:6" ht="20.25" customHeight="1" x14ac:dyDescent="0.2">
      <c r="C30" s="27"/>
      <c r="D30" s="30"/>
    </row>
  </sheetData>
  <sheetProtection algorithmName="SHA-512" hashValue="34uHjeuTEEWeCOEIM8VxgSwzXBio1es0RZ4W+O+Y89rHHlUD7RxITuv9SCIxF18GTiO4maJcyaHtDVSPdOxbHg==" saltValue="GoBaoEN99RI47jVLbghRvQ==" spinCount="100000" sheet="1" objects="1" scenarios="1" selectLockedCells="1"/>
  <autoFilter ref="A6:D13"/>
  <mergeCells count="6">
    <mergeCell ref="E19:F19"/>
    <mergeCell ref="B10:F14"/>
    <mergeCell ref="A16:B16"/>
    <mergeCell ref="A17:B17"/>
    <mergeCell ref="A18:B18"/>
    <mergeCell ref="E18:F18"/>
  </mergeCells>
  <printOptions horizontalCentered="1"/>
  <pageMargins left="0.7" right="0.7" top="0.75" bottom="0.75" header="0.3" footer="0.3"/>
  <pageSetup paperSize="9" scale="69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9"/>
  <sheetViews>
    <sheetView view="pageBreakPreview" zoomScale="130" zoomScaleNormal="100" zoomScaleSheetLayoutView="130" workbookViewId="0">
      <selection activeCell="C8" sqref="C8"/>
    </sheetView>
  </sheetViews>
  <sheetFormatPr defaultColWidth="9.140625" defaultRowHeight="12" x14ac:dyDescent="0.2"/>
  <cols>
    <col min="1" max="1" width="6" style="27" customWidth="1"/>
    <col min="2" max="2" width="36.28515625" style="27" customWidth="1"/>
    <col min="3" max="3" width="25.7109375" style="30" customWidth="1"/>
    <col min="4" max="4" width="7.5703125" style="29" customWidth="1"/>
    <col min="5" max="5" width="25.7109375" style="27" customWidth="1"/>
    <col min="6" max="16384" width="9.140625" style="27"/>
  </cols>
  <sheetData>
    <row r="1" spans="1:5" ht="15" x14ac:dyDescent="0.2">
      <c r="A1" s="208" t="s">
        <v>50</v>
      </c>
      <c r="B1" s="208"/>
      <c r="C1" s="208"/>
      <c r="D1" s="208"/>
      <c r="E1" s="208"/>
    </row>
    <row r="2" spans="1:5" ht="15" x14ac:dyDescent="0.2">
      <c r="A2" s="6"/>
      <c r="B2" s="86"/>
    </row>
    <row r="3" spans="1:5" ht="15" customHeight="1" x14ac:dyDescent="0.2">
      <c r="A3" s="209" t="s">
        <v>64</v>
      </c>
      <c r="B3" s="209"/>
    </row>
    <row r="4" spans="1:5" ht="15" x14ac:dyDescent="0.2">
      <c r="A4" s="194" t="s">
        <v>65</v>
      </c>
      <c r="B4" s="194"/>
    </row>
    <row r="5" spans="1:5" ht="15" x14ac:dyDescent="0.2">
      <c r="A5" s="210" t="s">
        <v>67</v>
      </c>
      <c r="B5" s="210"/>
    </row>
    <row r="6" spans="1:5" s="31" customFormat="1" x14ac:dyDescent="0.2">
      <c r="A6" s="39" t="s">
        <v>21</v>
      </c>
      <c r="B6" s="39" t="s">
        <v>22</v>
      </c>
      <c r="C6" s="142" t="s">
        <v>23</v>
      </c>
      <c r="D6" s="40" t="s">
        <v>19</v>
      </c>
      <c r="E6" s="145" t="s">
        <v>68</v>
      </c>
    </row>
    <row r="7" spans="1:5" s="31" customFormat="1" x14ac:dyDescent="0.2">
      <c r="A7" s="41"/>
      <c r="B7" s="42"/>
      <c r="C7" s="211"/>
      <c r="D7" s="43"/>
      <c r="E7" s="44"/>
    </row>
    <row r="8" spans="1:5" s="32" customFormat="1" ht="15.75" x14ac:dyDescent="0.25">
      <c r="A8" s="81">
        <v>1</v>
      </c>
      <c r="B8" s="82" t="s">
        <v>52</v>
      </c>
      <c r="C8" s="143"/>
      <c r="D8" s="83">
        <v>117</v>
      </c>
      <c r="E8" s="146">
        <f>C8*D8</f>
        <v>0</v>
      </c>
    </row>
    <row r="9" spans="1:5" x14ac:dyDescent="0.2">
      <c r="A9" s="33"/>
      <c r="B9" s="197" t="s">
        <v>26</v>
      </c>
      <c r="C9" s="197"/>
      <c r="D9" s="197"/>
      <c r="E9" s="198"/>
    </row>
    <row r="10" spans="1:5" ht="12" customHeight="1" x14ac:dyDescent="0.2">
      <c r="A10" s="21"/>
      <c r="B10" s="200"/>
      <c r="C10" s="200"/>
      <c r="D10" s="200"/>
      <c r="E10" s="201"/>
    </row>
    <row r="11" spans="1:5" x14ac:dyDescent="0.2">
      <c r="A11" s="21"/>
      <c r="B11" s="200"/>
      <c r="C11" s="200"/>
      <c r="D11" s="200"/>
      <c r="E11" s="201"/>
    </row>
    <row r="12" spans="1:5" x14ac:dyDescent="0.2">
      <c r="A12" s="21"/>
      <c r="B12" s="200"/>
      <c r="C12" s="200"/>
      <c r="D12" s="200"/>
      <c r="E12" s="201"/>
    </row>
    <row r="13" spans="1:5" x14ac:dyDescent="0.2">
      <c r="A13" s="21"/>
      <c r="B13" s="200"/>
      <c r="C13" s="200"/>
      <c r="D13" s="200"/>
      <c r="E13" s="201"/>
    </row>
    <row r="14" spans="1:5" x14ac:dyDescent="0.2">
      <c r="A14" s="34"/>
      <c r="B14" s="35"/>
      <c r="C14" s="36"/>
      <c r="D14" s="36"/>
      <c r="E14" s="37"/>
    </row>
    <row r="15" spans="1:5" s="38" customFormat="1" ht="15" x14ac:dyDescent="0.25">
      <c r="A15" s="203" t="s">
        <v>20</v>
      </c>
      <c r="B15" s="204"/>
      <c r="C15" s="87"/>
      <c r="D15" s="87"/>
      <c r="E15" s="147">
        <f>SUM(E8:E8)</f>
        <v>0</v>
      </c>
    </row>
    <row r="16" spans="1:5" x14ac:dyDescent="0.2">
      <c r="D16" s="30"/>
      <c r="E16" s="150" t="s">
        <v>85</v>
      </c>
    </row>
    <row r="17" spans="4:5" s="27" customFormat="1" x14ac:dyDescent="0.2">
      <c r="D17" s="30"/>
    </row>
    <row r="18" spans="4:5" s="27" customFormat="1" x14ac:dyDescent="0.2">
      <c r="D18" s="30"/>
    </row>
    <row r="19" spans="4:5" s="27" customFormat="1" x14ac:dyDescent="0.2">
      <c r="D19" s="30"/>
    </row>
    <row r="20" spans="4:5" s="27" customFormat="1" x14ac:dyDescent="0.2">
      <c r="D20" s="30"/>
    </row>
    <row r="21" spans="4:5" s="27" customFormat="1" x14ac:dyDescent="0.2">
      <c r="D21" s="30"/>
    </row>
    <row r="22" spans="4:5" s="27" customFormat="1" x14ac:dyDescent="0.2">
      <c r="D22" s="30"/>
      <c r="E22" s="45"/>
    </row>
    <row r="23" spans="4:5" s="27" customFormat="1" x14ac:dyDescent="0.2">
      <c r="D23" s="30"/>
    </row>
    <row r="24" spans="4:5" s="27" customFormat="1" x14ac:dyDescent="0.2">
      <c r="D24" s="30"/>
    </row>
    <row r="25" spans="4:5" s="27" customFormat="1" x14ac:dyDescent="0.2">
      <c r="D25" s="30"/>
    </row>
    <row r="26" spans="4:5" s="27" customFormat="1" x14ac:dyDescent="0.2">
      <c r="D26" s="30"/>
    </row>
    <row r="27" spans="4:5" s="27" customFormat="1" x14ac:dyDescent="0.2">
      <c r="D27" s="30"/>
    </row>
    <row r="28" spans="4:5" s="27" customFormat="1" x14ac:dyDescent="0.2">
      <c r="D28" s="30"/>
    </row>
    <row r="29" spans="4:5" s="27" customFormat="1" x14ac:dyDescent="0.2">
      <c r="D29" s="30"/>
    </row>
  </sheetData>
  <sheetProtection algorithmName="SHA-512" hashValue="bKG/s5bZxu1X/XXnR8lcLilin98M3wdRnhMb5NeTEEUB3i87wAR+60AGD34edgSmCwCB8wux3ozInMuHHj0TMg==" saltValue="29azsdQzhyYo1+SBYKeoaw==" spinCount="100000" sheet="1" objects="1" scenarios="1" selectLockedCells="1"/>
  <mergeCells count="6">
    <mergeCell ref="B9:E13"/>
    <mergeCell ref="A15:B15"/>
    <mergeCell ref="A1:E1"/>
    <mergeCell ref="A3:B3"/>
    <mergeCell ref="A4:B4"/>
    <mergeCell ref="A5:B5"/>
  </mergeCells>
  <pageMargins left="0.7" right="0.7" top="0.78740157499999996" bottom="0.78740157499999996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KR.L_27011</vt:lpstr>
      <vt:lpstr>SO2_27011</vt:lpstr>
      <vt:lpstr>SO3_27011</vt:lpstr>
      <vt:lpstr>SO5_27011</vt:lpstr>
      <vt:lpstr>SO6_27011</vt:lpstr>
      <vt:lpstr>SO2_27011!Názvy_tisku</vt:lpstr>
      <vt:lpstr>KR.L_27011!Oblast_tisku</vt:lpstr>
      <vt:lpstr>SO2_27011!Oblast_tisku</vt:lpstr>
      <vt:lpstr>SO3_27011!Oblast_tisku</vt:lpstr>
      <vt:lpstr>SO5_27011!Oblast_tisku</vt:lpstr>
      <vt:lpstr>SO6_27011!Oblast_tisku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2021-02-08T11:30:12Z</cp:lastPrinted>
  <dcterms:created xsi:type="dcterms:W3CDTF">2016-01-20T08:28:42Z</dcterms:created>
  <dcterms:modified xsi:type="dcterms:W3CDTF">2021-02-08T11:34:26Z</dcterms:modified>
</cp:coreProperties>
</file>