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C:\Users\peter\OneDrive\Počítač\00 Dokumenty hlavne\SAV\Fyzikalny\Fyzikalny VOS\Rozpocet\FU NanoBioLab rozpocet upraveny 112021\"/>
    </mc:Choice>
  </mc:AlternateContent>
  <xr:revisionPtr revIDLastSave="0" documentId="13_ncr:1_{49C71383-0639-43D3-8FEC-D8B37217594B}" xr6:coauthVersionLast="47" xr6:coauthVersionMax="47" xr10:uidLastSave="{00000000-0000-0000-0000-000000000000}"/>
  <bookViews>
    <workbookView xWindow="1170" yWindow="1020" windowWidth="26520" windowHeight="15180" xr2:uid="{00000000-000D-0000-FFFF-FFFF00000000}"/>
  </bookViews>
  <sheets>
    <sheet name="Elektroinštalácia" sheetId="3" r:id="rId1"/>
  </sheets>
  <definedNames>
    <definedName name="_xlnm.Print_Area" localSheetId="0">Elektroinštalácia!$A$1:$I$66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6" i="3" l="1"/>
  <c r="I45" i="3"/>
  <c r="I49" i="3"/>
  <c r="I42" i="3"/>
  <c r="I41" i="3"/>
  <c r="I40" i="3"/>
  <c r="I15" i="3"/>
  <c r="I56" i="3" l="1"/>
  <c r="I55" i="3" l="1"/>
  <c r="I28" i="3"/>
  <c r="I27" i="3"/>
  <c r="I26" i="3"/>
  <c r="I25" i="3"/>
  <c r="I24" i="3"/>
  <c r="I44" i="3"/>
  <c r="I59" i="3" l="1"/>
  <c r="I58" i="3"/>
  <c r="I43" i="3"/>
  <c r="I22" i="3"/>
  <c r="I21" i="3"/>
  <c r="I50" i="3" l="1"/>
  <c r="I33" i="3"/>
  <c r="I32" i="3"/>
  <c r="I31" i="3"/>
  <c r="I23" i="3"/>
  <c r="I20" i="3"/>
  <c r="I19" i="3"/>
  <c r="I18" i="3"/>
  <c r="I52" i="3" l="1"/>
  <c r="I51" i="3" s="1"/>
  <c r="I47" i="3"/>
  <c r="I39" i="3"/>
  <c r="I38" i="3"/>
  <c r="I36" i="3"/>
  <c r="I35" i="3" s="1"/>
  <c r="I34" i="3"/>
  <c r="I29" i="3"/>
  <c r="I17" i="3" s="1"/>
  <c r="I16" i="3"/>
  <c r="I14" i="3"/>
  <c r="I48" i="3" l="1"/>
  <c r="I30" i="3"/>
  <c r="H13" i="3"/>
  <c r="I37" i="3"/>
  <c r="I63" i="3"/>
  <c r="G13" i="3"/>
  <c r="I13" i="3"/>
  <c r="I53" i="3" l="1"/>
  <c r="I62" i="3" l="1"/>
  <c r="I57" i="3"/>
  <c r="I61" i="3" l="1"/>
  <c r="I64" i="3" s="1"/>
  <c r="I65" i="3" s="1"/>
  <c r="I66" i="3" s="1"/>
  <c r="I54" i="3"/>
</calcChain>
</file>

<file path=xl/sharedStrings.xml><?xml version="1.0" encoding="utf-8"?>
<sst xmlns="http://schemas.openxmlformats.org/spreadsheetml/2006/main" count="114" uniqueCount="81">
  <si>
    <t>%</t>
  </si>
  <si>
    <t>Ostatné</t>
  </si>
  <si>
    <t>HZS</t>
  </si>
  <si>
    <t xml:space="preserve">JKSO : </t>
  </si>
  <si>
    <t xml:space="preserve">EČO : </t>
  </si>
  <si>
    <t>P.Č.</t>
  </si>
  <si>
    <t>Popis</t>
  </si>
  <si>
    <t>MJ</t>
  </si>
  <si>
    <t>Množstvo celkom</t>
  </si>
  <si>
    <t>Cena materiál</t>
  </si>
  <si>
    <t>Cena montáž</t>
  </si>
  <si>
    <t>Cena materiál    celkom za pol.</t>
  </si>
  <si>
    <t>Cena montáž     celkom za pol.</t>
  </si>
  <si>
    <t>Cena celkom           mat + mont za pol.</t>
  </si>
  <si>
    <t>Práce a dodávky HSV</t>
  </si>
  <si>
    <t>DODÁVKA+MONTÁŽ+DEMONTÁŽ</t>
  </si>
  <si>
    <t>Rozvádzače, rozvodnice a doplnenie výstroje</t>
  </si>
  <si>
    <t>ks</t>
  </si>
  <si>
    <t xml:space="preserve">Elektroinštalačný materiál </t>
  </si>
  <si>
    <t>Vodiče a káble</t>
  </si>
  <si>
    <t>m</t>
  </si>
  <si>
    <t>Príslušenstvo k vedeniu, pokládke a upevneniu káblových vedení</t>
  </si>
  <si>
    <t>Ukončenie vodičov, káblov v rozvádzači, na prístrojoch</t>
  </si>
  <si>
    <t>Ukončenie kábla do 2,5mm</t>
  </si>
  <si>
    <t>Príslušenstvo pre montáž trubkiek, chráničiek a krabíc</t>
  </si>
  <si>
    <t>Likvidácia odpadov</t>
  </si>
  <si>
    <t>t</t>
  </si>
  <si>
    <t>Odvoz a likvidácia bežného odpadu</t>
  </si>
  <si>
    <t>Podružný materiál</t>
  </si>
  <si>
    <t>Dopravné náklady na stavenisko</t>
  </si>
  <si>
    <t>HZS - Revízia elektrického zariadenia</t>
  </si>
  <si>
    <t>HZS - Projekt skutočného vyhotovenia stavby</t>
  </si>
  <si>
    <t>MATERIÁL</t>
  </si>
  <si>
    <t>MONTÁŽ</t>
  </si>
  <si>
    <t>DODÁVKA CELKOM</t>
  </si>
  <si>
    <t>DPH:</t>
  </si>
  <si>
    <t>Celkom</t>
  </si>
  <si>
    <r>
      <rPr>
        <b/>
        <sz val="8"/>
        <color indexed="8"/>
        <rFont val="Arial CE"/>
      </rPr>
      <t>Objednávateľ :</t>
    </r>
    <r>
      <rPr>
        <sz val="8"/>
        <color indexed="8"/>
        <rFont val="Arial CE"/>
      </rPr>
      <t xml:space="preserve"> </t>
    </r>
  </si>
  <si>
    <r>
      <rPr>
        <b/>
        <sz val="8"/>
        <color indexed="8"/>
        <rFont val="Arial CE"/>
      </rPr>
      <t>Zhotoviteľ :</t>
    </r>
    <r>
      <rPr>
        <sz val="8"/>
        <color indexed="8"/>
        <rFont val="Arial CE"/>
      </rPr>
      <t xml:space="preserve"> </t>
    </r>
  </si>
  <si>
    <t xml:space="preserve">Spracoval : </t>
  </si>
  <si>
    <t>Pomocný montážny materiál a práce pre montáž el. rozvádzačov</t>
  </si>
  <si>
    <t>CYKY-J 3x2,5 Kábel pre pevné uloženie, medený ČSN, STN</t>
  </si>
  <si>
    <t>Drážky, sekanie, prierazy</t>
  </si>
  <si>
    <t>Prierazy do steny z tehál do velkosti 15x15 cm</t>
  </si>
  <si>
    <t>Trubka korugovaná FXP 20</t>
  </si>
  <si>
    <t>H</t>
  </si>
  <si>
    <t>Vodič CYA 6mm zž</t>
  </si>
  <si>
    <t>Rozpočet</t>
  </si>
  <si>
    <t xml:space="preserve">Stavba : </t>
  </si>
  <si>
    <t>Dátum : 11.2021</t>
  </si>
  <si>
    <t>Trubky, chráničky a žlaby</t>
  </si>
  <si>
    <t>Demontážne práce</t>
  </si>
  <si>
    <t>h</t>
  </si>
  <si>
    <t>Drobné a vopred nešpecifikované práce</t>
  </si>
  <si>
    <t>FYZIKÁLNY ÚSTAV SAV, DÚBRAVSKÁ CESTA 9, BRATISLAVA</t>
  </si>
  <si>
    <t>Časť : SILOVÁ A DÁTOVÁ ZÁSUVKOVÁ INŠTALÁCIA</t>
  </si>
  <si>
    <t>Rozvádzač RH doplnenie výzbroje podľa PD</t>
  </si>
  <si>
    <t>Prístrojová krabica KP PK</t>
  </si>
  <si>
    <t>Prístrojová podložka 18420-13</t>
  </si>
  <si>
    <t>Zásuvka jednonásobná 76540 biela, 230VAC, IP20</t>
  </si>
  <si>
    <t>Rámček trojnásobný 665003</t>
  </si>
  <si>
    <t>Zásuvka dátová, 1xRJ45, STP 664775 biela</t>
  </si>
  <si>
    <t>Zásuvka dátová, 2x RJ45, 764578 biela</t>
  </si>
  <si>
    <t>Podlahová krabica 088023</t>
  </si>
  <si>
    <t>Kryt s rámčekom pre PK 088023</t>
  </si>
  <si>
    <t>Dátová zásuvka RJ45 pre PK</t>
  </si>
  <si>
    <t>Zásuvka jednonásobná pre PK , 230VAC, IP20</t>
  </si>
  <si>
    <t>Záslepka pre PK</t>
  </si>
  <si>
    <t>Stojanový rozvádzač 47U 600x800 RMA-47-L68-CAX-A1-MAA ( s rozv. panelom 230VAC )</t>
  </si>
  <si>
    <t>Pomocný montážny materiál a práce pre montáž ele. materiálu</t>
  </si>
  <si>
    <t>FTP CAT.6 LSZH Kábel dátový pre pevné uloženie, medený ČSN, STN</t>
  </si>
  <si>
    <t>Žlab PVC LV 60x40mm</t>
  </si>
  <si>
    <t>Žlab PVC LV 120x40mm</t>
  </si>
  <si>
    <t>Žlab parapetný PK 140x70mm</t>
  </si>
  <si>
    <t>Žlab plechový 400H100</t>
  </si>
  <si>
    <t>Nosník stropný 400</t>
  </si>
  <si>
    <t>Výložník WPT400</t>
  </si>
  <si>
    <t>Prierazy do steny z tehál do velkosti 50x15 cm</t>
  </si>
  <si>
    <t>Kotva prievlačná do betónu MTH M10x90</t>
  </si>
  <si>
    <t>Hmoždinka natĺkacia SMT-L 6x50</t>
  </si>
  <si>
    <t>FU SAV NANO_BIO_LAB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</si>
</sst>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#,##0.000"/>
  </numFmts>
  <fonts count="13" x14ac:knownFonts="1">
    <font>
      <sz val="10"/>
      <color indexed="8"/>
      <name val="Arial"/>
    </font>
    <font>
      <sz val="8"/>
      <color indexed="8"/>
      <name val="Arial CE"/>
    </font>
    <font>
      <b/>
      <sz val="8"/>
      <color indexed="8"/>
      <name val="Arial CE"/>
    </font>
    <font>
      <b/>
      <sz val="14"/>
      <color indexed="11"/>
      <name val="Arial CE"/>
    </font>
    <font>
      <sz val="7"/>
      <color indexed="8"/>
      <name val="Arial CE"/>
    </font>
    <font>
      <sz val="9"/>
      <color indexed="8"/>
      <name val="Arial CE"/>
    </font>
    <font>
      <b/>
      <sz val="9"/>
      <color indexed="8"/>
      <name val="Arial CE"/>
    </font>
    <font>
      <b/>
      <sz val="10"/>
      <color indexed="11"/>
      <name val="Arial CE"/>
    </font>
    <font>
      <sz val="6"/>
      <color indexed="8"/>
      <name val="Arial CE"/>
    </font>
    <font>
      <b/>
      <sz val="8"/>
      <color indexed="19"/>
      <name val="Arial CE"/>
    </font>
    <font>
      <b/>
      <sz val="7"/>
      <color indexed="20"/>
      <name val="Arial CE"/>
    </font>
    <font>
      <b/>
      <sz val="7"/>
      <color indexed="8"/>
      <name val="Arial CE"/>
    </font>
    <font>
      <b/>
      <u/>
      <sz val="8"/>
      <color indexed="8"/>
      <name val="Arial CE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21"/>
        <bgColor auto="1"/>
      </patternFill>
    </fill>
  </fills>
  <borders count="6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/>
      <diagonal/>
    </border>
    <border>
      <left style="medium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10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10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medium">
        <color indexed="8"/>
      </right>
      <top style="hair">
        <color indexed="8"/>
      </top>
      <bottom/>
      <diagonal/>
    </border>
  </borders>
  <cellStyleXfs count="1">
    <xf numFmtId="0" fontId="0" fillId="0" borderId="0" applyNumberFormat="0" applyFill="0" applyBorder="0" applyProtection="0"/>
  </cellStyleXfs>
  <cellXfs count="152">
    <xf numFmtId="0" fontId="0" fillId="0" borderId="0" xfId="0" applyFont="1" applyAlignment="1"/>
    <xf numFmtId="49" fontId="3" fillId="4" borderId="4" xfId="0" applyNumberFormat="1" applyFont="1" applyFill="1" applyBorder="1" applyAlignment="1">
      <alignment vertical="center"/>
    </xf>
    <xf numFmtId="0" fontId="4" fillId="4" borderId="5" xfId="0" applyNumberFormat="1" applyFont="1" applyFill="1" applyBorder="1" applyAlignment="1">
      <alignment vertical="center"/>
    </xf>
    <xf numFmtId="49" fontId="5" fillId="4" borderId="6" xfId="0" applyNumberFormat="1" applyFont="1" applyFill="1" applyBorder="1" applyAlignment="1">
      <alignment vertical="center"/>
    </xf>
    <xf numFmtId="0" fontId="1" fillId="4" borderId="7" xfId="0" applyNumberFormat="1" applyFont="1" applyFill="1" applyBorder="1" applyAlignment="1">
      <alignment vertical="center"/>
    </xf>
    <xf numFmtId="49" fontId="6" fillId="4" borderId="6" xfId="0" applyNumberFormat="1" applyFont="1" applyFill="1" applyBorder="1" applyAlignment="1">
      <alignment vertical="center"/>
    </xf>
    <xf numFmtId="0" fontId="0" fillId="0" borderId="1" xfId="0" applyFont="1" applyBorder="1" applyAlignment="1"/>
    <xf numFmtId="0" fontId="0" fillId="0" borderId="0" xfId="0" applyNumberFormat="1" applyFont="1" applyAlignment="1"/>
    <xf numFmtId="0" fontId="4" fillId="4" borderId="16" xfId="0" applyNumberFormat="1" applyFont="1" applyFill="1" applyBorder="1" applyAlignment="1">
      <alignment vertical="center"/>
    </xf>
    <xf numFmtId="0" fontId="0" fillId="0" borderId="17" xfId="0" applyFont="1" applyBorder="1" applyAlignment="1"/>
    <xf numFmtId="49" fontId="1" fillId="4" borderId="7" xfId="0" applyNumberFormat="1" applyFont="1" applyFill="1" applyBorder="1" applyAlignment="1">
      <alignment vertical="center"/>
    </xf>
    <xf numFmtId="0" fontId="4" fillId="4" borderId="7" xfId="0" applyNumberFormat="1" applyFont="1" applyFill="1" applyBorder="1" applyAlignment="1">
      <alignment vertical="center"/>
    </xf>
    <xf numFmtId="0" fontId="4" fillId="4" borderId="18" xfId="0" applyNumberFormat="1" applyFont="1" applyFill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0" fontId="1" fillId="4" borderId="19" xfId="0" applyNumberFormat="1" applyFont="1" applyFill="1" applyBorder="1" applyAlignment="1">
      <alignment vertical="center"/>
    </xf>
    <xf numFmtId="0" fontId="1" fillId="4" borderId="20" xfId="0" applyNumberFormat="1" applyFont="1" applyFill="1" applyBorder="1" applyAlignment="1">
      <alignment vertical="center"/>
    </xf>
    <xf numFmtId="0" fontId="4" fillId="4" borderId="20" xfId="0" applyNumberFormat="1" applyFont="1" applyFill="1" applyBorder="1" applyAlignment="1">
      <alignment vertical="center"/>
    </xf>
    <xf numFmtId="0" fontId="4" fillId="4" borderId="21" xfId="0" applyNumberFormat="1" applyFont="1" applyFill="1" applyBorder="1" applyAlignment="1">
      <alignment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5" borderId="9" xfId="0" applyNumberFormat="1" applyFont="1" applyFill="1" applyBorder="1" applyAlignment="1">
      <alignment horizontal="center" vertical="center" wrapText="1"/>
    </xf>
    <xf numFmtId="49" fontId="4" fillId="6" borderId="9" xfId="0" applyNumberFormat="1" applyFont="1" applyFill="1" applyBorder="1" applyAlignment="1">
      <alignment horizontal="center" vertical="center" wrapText="1"/>
    </xf>
    <xf numFmtId="49" fontId="4" fillId="7" borderId="10" xfId="0" applyNumberFormat="1" applyFont="1" applyFill="1" applyBorder="1" applyAlignment="1">
      <alignment horizontal="center" vertical="center" wrapText="1"/>
    </xf>
    <xf numFmtId="0" fontId="8" fillId="2" borderId="12" xfId="0" applyNumberFormat="1" applyFont="1" applyFill="1" applyBorder="1" applyAlignment="1">
      <alignment horizontal="center" vertical="center" wrapText="1"/>
    </xf>
    <xf numFmtId="0" fontId="8" fillId="2" borderId="13" xfId="0" applyNumberFormat="1" applyFont="1" applyFill="1" applyBorder="1" applyAlignment="1">
      <alignment horizontal="center" vertical="center" wrapText="1"/>
    </xf>
    <xf numFmtId="0" fontId="8" fillId="5" borderId="13" xfId="0" applyNumberFormat="1" applyFont="1" applyFill="1" applyBorder="1" applyAlignment="1">
      <alignment horizontal="center" vertical="center" wrapText="1"/>
    </xf>
    <xf numFmtId="0" fontId="8" fillId="6" borderId="13" xfId="0" applyNumberFormat="1" applyFont="1" applyFill="1" applyBorder="1" applyAlignment="1">
      <alignment horizontal="center" vertical="center" wrapText="1"/>
    </xf>
    <xf numFmtId="0" fontId="4" fillId="6" borderId="13" xfId="0" applyNumberFormat="1" applyFont="1" applyFill="1" applyBorder="1" applyAlignment="1">
      <alignment horizontal="center" vertical="center" wrapText="1"/>
    </xf>
    <xf numFmtId="0" fontId="8" fillId="7" borderId="14" xfId="0" applyNumberFormat="1" applyFont="1" applyFill="1" applyBorder="1" applyAlignment="1">
      <alignment horizontal="center" vertical="center" wrapText="1"/>
    </xf>
    <xf numFmtId="0" fontId="4" fillId="2" borderId="22" xfId="0" applyNumberFormat="1" applyFont="1" applyFill="1" applyBorder="1" applyAlignment="1">
      <alignment vertical="center"/>
    </xf>
    <xf numFmtId="0" fontId="4" fillId="2" borderId="23" xfId="0" applyNumberFormat="1" applyFont="1" applyFill="1" applyBorder="1" applyAlignment="1">
      <alignment vertical="center"/>
    </xf>
    <xf numFmtId="0" fontId="4" fillId="4" borderId="23" xfId="0" applyNumberFormat="1" applyFont="1" applyFill="1" applyBorder="1" applyAlignment="1">
      <alignment vertical="center"/>
    </xf>
    <xf numFmtId="0" fontId="4" fillId="4" borderId="24" xfId="0" applyNumberFormat="1" applyFont="1" applyFill="1" applyBorder="1" applyAlignment="1">
      <alignment vertical="center"/>
    </xf>
    <xf numFmtId="164" fontId="9" fillId="2" borderId="6" xfId="0" applyNumberFormat="1" applyFont="1" applyFill="1" applyBorder="1" applyAlignment="1">
      <alignment horizontal="right"/>
    </xf>
    <xf numFmtId="49" fontId="9" fillId="2" borderId="7" xfId="0" applyNumberFormat="1" applyFont="1" applyFill="1" applyBorder="1" applyAlignment="1">
      <alignment horizontal="left" wrapText="1"/>
    </xf>
    <xf numFmtId="164" fontId="9" fillId="2" borderId="7" xfId="0" applyNumberFormat="1" applyFont="1" applyFill="1" applyBorder="1" applyAlignment="1">
      <alignment horizontal="center"/>
    </xf>
    <xf numFmtId="165" fontId="9" fillId="2" borderId="7" xfId="0" applyNumberFormat="1" applyFont="1" applyFill="1" applyBorder="1" applyAlignment="1">
      <alignment horizontal="right"/>
    </xf>
    <xf numFmtId="4" fontId="9" fillId="2" borderId="7" xfId="0" applyNumberFormat="1" applyFont="1" applyFill="1" applyBorder="1" applyAlignment="1">
      <alignment horizontal="right"/>
    </xf>
    <xf numFmtId="4" fontId="9" fillId="2" borderId="18" xfId="0" applyNumberFormat="1" applyFont="1" applyFill="1" applyBorder="1" applyAlignment="1">
      <alignment horizontal="right"/>
    </xf>
    <xf numFmtId="164" fontId="9" fillId="2" borderId="19" xfId="0" applyNumberFormat="1" applyFont="1" applyFill="1" applyBorder="1" applyAlignment="1">
      <alignment horizontal="right"/>
    </xf>
    <xf numFmtId="49" fontId="10" fillId="2" borderId="20" xfId="0" applyNumberFormat="1" applyFont="1" applyFill="1" applyBorder="1" applyAlignment="1">
      <alignment horizontal="left" wrapText="1"/>
    </xf>
    <xf numFmtId="164" fontId="9" fillId="2" borderId="20" xfId="0" applyNumberFormat="1" applyFont="1" applyFill="1" applyBorder="1" applyAlignment="1">
      <alignment horizontal="center"/>
    </xf>
    <xf numFmtId="165" fontId="9" fillId="2" borderId="20" xfId="0" applyNumberFormat="1" applyFont="1" applyFill="1" applyBorder="1" applyAlignment="1">
      <alignment horizontal="right"/>
    </xf>
    <xf numFmtId="4" fontId="9" fillId="2" borderId="20" xfId="0" applyNumberFormat="1" applyFont="1" applyFill="1" applyBorder="1" applyAlignment="1">
      <alignment horizontal="right"/>
    </xf>
    <xf numFmtId="4" fontId="9" fillId="2" borderId="21" xfId="0" applyNumberFormat="1" applyFont="1" applyFill="1" applyBorder="1" applyAlignment="1">
      <alignment horizontal="right"/>
    </xf>
    <xf numFmtId="164" fontId="4" fillId="2" borderId="25" xfId="0" applyNumberFormat="1" applyFont="1" applyFill="1" applyBorder="1" applyAlignment="1">
      <alignment horizontal="right" vertical="center"/>
    </xf>
    <xf numFmtId="49" fontId="11" fillId="2" borderId="26" xfId="0" applyNumberFormat="1" applyFont="1" applyFill="1" applyBorder="1" applyAlignment="1">
      <alignment horizontal="left" vertical="center" wrapText="1"/>
    </xf>
    <xf numFmtId="164" fontId="4" fillId="2" borderId="26" xfId="0" applyNumberFormat="1" applyFont="1" applyFill="1" applyBorder="1" applyAlignment="1">
      <alignment horizontal="center" vertical="center"/>
    </xf>
    <xf numFmtId="165" fontId="4" fillId="2" borderId="27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4" fontId="4" fillId="2" borderId="2" xfId="0" applyNumberFormat="1" applyFont="1" applyFill="1" applyBorder="1" applyAlignment="1">
      <alignment horizontal="right" vertical="center"/>
    </xf>
    <xf numFmtId="164" fontId="4" fillId="2" borderId="11" xfId="0" applyNumberFormat="1" applyFont="1" applyFill="1" applyBorder="1" applyAlignment="1">
      <alignment horizontal="right" vertical="center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right" vertical="center"/>
    </xf>
    <xf numFmtId="165" fontId="4" fillId="5" borderId="3" xfId="0" applyNumberFormat="1" applyFont="1" applyFill="1" applyBorder="1" applyAlignment="1">
      <alignment horizontal="right" vertical="center"/>
    </xf>
    <xf numFmtId="4" fontId="4" fillId="6" borderId="3" xfId="0" applyNumberFormat="1" applyFont="1" applyFill="1" applyBorder="1" applyAlignment="1">
      <alignment horizontal="right" vertical="center"/>
    </xf>
    <xf numFmtId="4" fontId="11" fillId="5" borderId="28" xfId="0" applyNumberFormat="1" applyFont="1" applyFill="1" applyBorder="1" applyAlignment="1">
      <alignment horizontal="right" vertical="center"/>
    </xf>
    <xf numFmtId="4" fontId="11" fillId="6" borderId="29" xfId="0" applyNumberFormat="1" applyFont="1" applyFill="1" applyBorder="1" applyAlignment="1">
      <alignment horizontal="right" vertical="center"/>
    </xf>
    <xf numFmtId="4" fontId="11" fillId="7" borderId="30" xfId="0" applyNumberFormat="1" applyFont="1" applyFill="1" applyBorder="1" applyAlignment="1">
      <alignment horizontal="right" vertical="center"/>
    </xf>
    <xf numFmtId="164" fontId="4" fillId="2" borderId="12" xfId="0" applyNumberFormat="1" applyFont="1" applyFill="1" applyBorder="1" applyAlignment="1">
      <alignment horizontal="right" vertical="center"/>
    </xf>
    <xf numFmtId="49" fontId="4" fillId="2" borderId="13" xfId="0" applyNumberFormat="1" applyFont="1" applyFill="1" applyBorder="1" applyAlignment="1">
      <alignment horizontal="left" vertical="center" wrapText="1"/>
    </xf>
    <xf numFmtId="49" fontId="4" fillId="2" borderId="13" xfId="0" applyNumberFormat="1" applyFont="1" applyFill="1" applyBorder="1" applyAlignment="1">
      <alignment horizontal="center" vertical="center"/>
    </xf>
    <xf numFmtId="165" fontId="4" fillId="2" borderId="13" xfId="0" applyNumberFormat="1" applyFont="1" applyFill="1" applyBorder="1" applyAlignment="1">
      <alignment horizontal="right" vertical="center"/>
    </xf>
    <xf numFmtId="165" fontId="4" fillId="5" borderId="13" xfId="0" applyNumberFormat="1" applyFont="1" applyFill="1" applyBorder="1" applyAlignment="1">
      <alignment horizontal="right" vertical="center"/>
    </xf>
    <xf numFmtId="4" fontId="4" fillId="6" borderId="13" xfId="0" applyNumberFormat="1" applyFont="1" applyFill="1" applyBorder="1" applyAlignment="1">
      <alignment horizontal="right" vertical="center"/>
    </xf>
    <xf numFmtId="4" fontId="11" fillId="5" borderId="31" xfId="0" applyNumberFormat="1" applyFont="1" applyFill="1" applyBorder="1" applyAlignment="1">
      <alignment horizontal="right" vertical="center"/>
    </xf>
    <xf numFmtId="4" fontId="11" fillId="6" borderId="32" xfId="0" applyNumberFormat="1" applyFont="1" applyFill="1" applyBorder="1" applyAlignment="1">
      <alignment horizontal="right" vertical="center"/>
    </xf>
    <xf numFmtId="4" fontId="11" fillId="7" borderId="33" xfId="0" applyNumberFormat="1" applyFont="1" applyFill="1" applyBorder="1" applyAlignment="1">
      <alignment horizontal="right" vertical="center"/>
    </xf>
    <xf numFmtId="164" fontId="4" fillId="3" borderId="25" xfId="0" applyNumberFormat="1" applyFont="1" applyFill="1" applyBorder="1" applyAlignment="1">
      <alignment horizontal="right" vertical="center"/>
    </xf>
    <xf numFmtId="49" fontId="11" fillId="3" borderId="26" xfId="0" applyNumberFormat="1" applyFont="1" applyFill="1" applyBorder="1" applyAlignment="1">
      <alignment horizontal="left" vertical="center" wrapText="1"/>
    </xf>
    <xf numFmtId="164" fontId="4" fillId="3" borderId="26" xfId="0" applyNumberFormat="1" applyFont="1" applyFill="1" applyBorder="1" applyAlignment="1">
      <alignment horizontal="center" vertical="center"/>
    </xf>
    <xf numFmtId="165" fontId="4" fillId="3" borderId="26" xfId="0" applyNumberFormat="1" applyFont="1" applyFill="1" applyBorder="1" applyAlignment="1">
      <alignment horizontal="right" vertical="center"/>
    </xf>
    <xf numFmtId="4" fontId="4" fillId="3" borderId="26" xfId="0" applyNumberFormat="1" applyFont="1" applyFill="1" applyBorder="1" applyAlignment="1">
      <alignment horizontal="right" vertical="center"/>
    </xf>
    <xf numFmtId="4" fontId="11" fillId="3" borderId="26" xfId="0" applyNumberFormat="1" applyFont="1" applyFill="1" applyBorder="1" applyAlignment="1">
      <alignment horizontal="right" vertical="center"/>
    </xf>
    <xf numFmtId="0" fontId="0" fillId="0" borderId="34" xfId="0" applyFont="1" applyBorder="1" applyAlignment="1"/>
    <xf numFmtId="164" fontId="4" fillId="2" borderId="11" xfId="0" applyNumberFormat="1" applyFont="1" applyFill="1" applyBorder="1" applyAlignment="1">
      <alignment horizontal="right"/>
    </xf>
    <xf numFmtId="164" fontId="4" fillId="2" borderId="12" xfId="0" applyNumberFormat="1" applyFont="1" applyFill="1" applyBorder="1" applyAlignment="1">
      <alignment horizontal="right"/>
    </xf>
    <xf numFmtId="164" fontId="12" fillId="2" borderId="35" xfId="0" applyNumberFormat="1" applyFont="1" applyFill="1" applyBorder="1" applyAlignment="1">
      <alignment horizontal="right"/>
    </xf>
    <xf numFmtId="164" fontId="10" fillId="2" borderId="36" xfId="0" applyNumberFormat="1" applyFont="1" applyFill="1" applyBorder="1" applyAlignment="1">
      <alignment horizontal="left" vertical="center" wrapText="1"/>
    </xf>
    <xf numFmtId="164" fontId="4" fillId="2" borderId="36" xfId="0" applyNumberFormat="1" applyFont="1" applyFill="1" applyBorder="1" applyAlignment="1">
      <alignment horizontal="center" vertical="center"/>
    </xf>
    <xf numFmtId="165" fontId="4" fillId="2" borderId="36" xfId="0" applyNumberFormat="1" applyFont="1" applyFill="1" applyBorder="1" applyAlignment="1">
      <alignment horizontal="right" vertical="center"/>
    </xf>
    <xf numFmtId="4" fontId="4" fillId="2" borderId="36" xfId="0" applyNumberFormat="1" applyFont="1" applyFill="1" applyBorder="1" applyAlignment="1">
      <alignment horizontal="right" vertical="center"/>
    </xf>
    <xf numFmtId="4" fontId="11" fillId="2" borderId="36" xfId="0" applyNumberFormat="1" applyFont="1" applyFill="1" applyBorder="1" applyAlignment="1">
      <alignment horizontal="right" vertical="center"/>
    </xf>
    <xf numFmtId="4" fontId="11" fillId="2" borderId="37" xfId="0" applyNumberFormat="1" applyFont="1" applyFill="1" applyBorder="1" applyAlignment="1">
      <alignment horizontal="right" vertical="center"/>
    </xf>
    <xf numFmtId="0" fontId="0" fillId="2" borderId="38" xfId="0" applyNumberFormat="1" applyFont="1" applyFill="1" applyBorder="1" applyAlignment="1"/>
    <xf numFmtId="49" fontId="10" fillId="2" borderId="39" xfId="0" applyNumberFormat="1" applyFont="1" applyFill="1" applyBorder="1" applyAlignment="1">
      <alignment horizontal="left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165" fontId="4" fillId="2" borderId="5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" fontId="11" fillId="2" borderId="5" xfId="0" applyNumberFormat="1" applyFont="1" applyFill="1" applyBorder="1" applyAlignment="1">
      <alignment horizontal="right" vertical="center"/>
    </xf>
    <xf numFmtId="4" fontId="10" fillId="2" borderId="5" xfId="0" applyNumberFormat="1" applyFont="1" applyFill="1" applyBorder="1" applyAlignment="1">
      <alignment horizontal="right" vertical="center"/>
    </xf>
    <xf numFmtId="4" fontId="10" fillId="2" borderId="16" xfId="0" applyNumberFormat="1" applyFont="1" applyFill="1" applyBorder="1" applyAlignment="1">
      <alignment horizontal="right" vertical="center"/>
    </xf>
    <xf numFmtId="0" fontId="0" fillId="2" borderId="40" xfId="0" applyNumberFormat="1" applyFont="1" applyFill="1" applyBorder="1" applyAlignment="1"/>
    <xf numFmtId="49" fontId="10" fillId="2" borderId="41" xfId="0" applyNumberFormat="1" applyFont="1" applyFill="1" applyBorder="1" applyAlignment="1">
      <alignment horizontal="left" vertical="center" wrapText="1"/>
    </xf>
    <xf numFmtId="164" fontId="4" fillId="2" borderId="7" xfId="0" applyNumberFormat="1" applyFont="1" applyFill="1" applyBorder="1" applyAlignment="1">
      <alignment horizontal="center" vertical="center"/>
    </xf>
    <xf numFmtId="165" fontId="4" fillId="2" borderId="7" xfId="0" applyNumberFormat="1" applyFont="1" applyFill="1" applyBorder="1" applyAlignment="1">
      <alignment horizontal="right" vertical="center"/>
    </xf>
    <xf numFmtId="4" fontId="4" fillId="2" borderId="7" xfId="0" applyNumberFormat="1" applyFont="1" applyFill="1" applyBorder="1" applyAlignment="1">
      <alignment horizontal="right" vertical="center"/>
    </xf>
    <xf numFmtId="4" fontId="11" fillId="2" borderId="7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10" fillId="2" borderId="18" xfId="0" applyNumberFormat="1" applyFont="1" applyFill="1" applyBorder="1" applyAlignment="1">
      <alignment horizontal="right" vertical="center"/>
    </xf>
    <xf numFmtId="49" fontId="10" fillId="2" borderId="42" xfId="0" applyNumberFormat="1" applyFont="1" applyFill="1" applyBorder="1" applyAlignment="1">
      <alignment horizontal="left" vertical="center" wrapText="1"/>
    </xf>
    <xf numFmtId="164" fontId="4" fillId="2" borderId="20" xfId="0" applyNumberFormat="1" applyFont="1" applyFill="1" applyBorder="1" applyAlignment="1">
      <alignment horizontal="center" vertical="center"/>
    </xf>
    <xf numFmtId="165" fontId="4" fillId="2" borderId="20" xfId="0" applyNumberFormat="1" applyFont="1" applyFill="1" applyBorder="1" applyAlignment="1">
      <alignment horizontal="right" vertical="center"/>
    </xf>
    <xf numFmtId="4" fontId="4" fillId="2" borderId="20" xfId="0" applyNumberFormat="1" applyFont="1" applyFill="1" applyBorder="1" applyAlignment="1">
      <alignment horizontal="right" vertical="center"/>
    </xf>
    <xf numFmtId="4" fontId="11" fillId="2" borderId="20" xfId="0" applyNumberFormat="1" applyFont="1" applyFill="1" applyBorder="1" applyAlignment="1">
      <alignment horizontal="right" vertical="center"/>
    </xf>
    <xf numFmtId="4" fontId="10" fillId="2" borderId="20" xfId="0" applyNumberFormat="1" applyFont="1" applyFill="1" applyBorder="1" applyAlignment="1">
      <alignment horizontal="right" vertical="center"/>
    </xf>
    <xf numFmtId="4" fontId="10" fillId="2" borderId="21" xfId="0" applyNumberFormat="1" applyFont="1" applyFill="1" applyBorder="1" applyAlignment="1">
      <alignment horizontal="right" vertical="center"/>
    </xf>
    <xf numFmtId="49" fontId="10" fillId="2" borderId="43" xfId="0" applyNumberFormat="1" applyFont="1" applyFill="1" applyBorder="1" applyAlignment="1">
      <alignment horizontal="left" vertical="center" wrapText="1"/>
    </xf>
    <xf numFmtId="164" fontId="10" fillId="2" borderId="23" xfId="0" applyNumberFormat="1" applyFont="1" applyFill="1" applyBorder="1" applyAlignment="1">
      <alignment horizontal="center" vertical="center"/>
    </xf>
    <xf numFmtId="165" fontId="10" fillId="2" borderId="23" xfId="0" applyNumberFormat="1" applyFont="1" applyFill="1" applyBorder="1" applyAlignment="1">
      <alignment horizontal="right" vertical="center"/>
    </xf>
    <xf numFmtId="4" fontId="10" fillId="2" borderId="23" xfId="0" applyNumberFormat="1" applyFont="1" applyFill="1" applyBorder="1" applyAlignment="1">
      <alignment horizontal="right" vertical="center"/>
    </xf>
    <xf numFmtId="4" fontId="10" fillId="2" borderId="24" xfId="0" applyNumberFormat="1" applyFont="1" applyFill="1" applyBorder="1" applyAlignment="1">
      <alignment horizontal="right" vertical="center"/>
    </xf>
    <xf numFmtId="49" fontId="9" fillId="2" borderId="42" xfId="0" applyNumberFormat="1" applyFont="1" applyFill="1" applyBorder="1" applyAlignment="1">
      <alignment horizontal="left" wrapText="1"/>
    </xf>
    <xf numFmtId="0" fontId="0" fillId="2" borderId="44" xfId="0" applyNumberFormat="1" applyFont="1" applyFill="1" applyBorder="1" applyAlignment="1"/>
    <xf numFmtId="49" fontId="7" fillId="8" borderId="45" xfId="0" applyNumberFormat="1" applyFont="1" applyFill="1" applyBorder="1" applyAlignment="1">
      <alignment horizontal="left" wrapText="1"/>
    </xf>
    <xf numFmtId="164" fontId="7" fillId="8" borderId="36" xfId="0" applyNumberFormat="1" applyFont="1" applyFill="1" applyBorder="1" applyAlignment="1">
      <alignment horizontal="center"/>
    </xf>
    <xf numFmtId="165" fontId="7" fillId="8" borderId="36" xfId="0" applyNumberFormat="1" applyFont="1" applyFill="1" applyBorder="1" applyAlignment="1">
      <alignment horizontal="right"/>
    </xf>
    <xf numFmtId="4" fontId="7" fillId="8" borderId="36" xfId="0" applyNumberFormat="1" applyFont="1" applyFill="1" applyBorder="1" applyAlignment="1">
      <alignment horizontal="right"/>
    </xf>
    <xf numFmtId="4" fontId="7" fillId="8" borderId="37" xfId="0" applyNumberFormat="1" applyFont="1" applyFill="1" applyBorder="1" applyAlignment="1">
      <alignment horizontal="right"/>
    </xf>
    <xf numFmtId="164" fontId="4" fillId="2" borderId="47" xfId="0" applyNumberFormat="1" applyFont="1" applyFill="1" applyBorder="1" applyAlignment="1">
      <alignment horizontal="right" vertical="center"/>
    </xf>
    <xf numFmtId="49" fontId="4" fillId="2" borderId="48" xfId="0" applyNumberFormat="1" applyFont="1" applyFill="1" applyBorder="1" applyAlignment="1">
      <alignment horizontal="left" vertical="center" wrapText="1"/>
    </xf>
    <xf numFmtId="49" fontId="4" fillId="2" borderId="48" xfId="0" applyNumberFormat="1" applyFont="1" applyFill="1" applyBorder="1" applyAlignment="1">
      <alignment horizontal="center" vertical="center"/>
    </xf>
    <xf numFmtId="165" fontId="4" fillId="2" borderId="48" xfId="0" applyNumberFormat="1" applyFont="1" applyFill="1" applyBorder="1" applyAlignment="1">
      <alignment horizontal="right" vertical="center"/>
    </xf>
    <xf numFmtId="165" fontId="4" fillId="5" borderId="48" xfId="0" applyNumberFormat="1" applyFont="1" applyFill="1" applyBorder="1" applyAlignment="1">
      <alignment horizontal="right" vertical="center"/>
    </xf>
    <xf numFmtId="4" fontId="4" fillId="6" borderId="48" xfId="0" applyNumberFormat="1" applyFont="1" applyFill="1" applyBorder="1" applyAlignment="1">
      <alignment horizontal="right" vertical="center"/>
    </xf>
    <xf numFmtId="4" fontId="11" fillId="5" borderId="49" xfId="0" applyNumberFormat="1" applyFont="1" applyFill="1" applyBorder="1" applyAlignment="1">
      <alignment horizontal="right" vertical="center"/>
    </xf>
    <xf numFmtId="4" fontId="11" fillId="6" borderId="50" xfId="0" applyNumberFormat="1" applyFont="1" applyFill="1" applyBorder="1" applyAlignment="1">
      <alignment horizontal="right" vertical="center"/>
    </xf>
    <xf numFmtId="4" fontId="11" fillId="7" borderId="51" xfId="0" applyNumberFormat="1" applyFont="1" applyFill="1" applyBorder="1" applyAlignment="1">
      <alignment horizontal="right" vertical="center"/>
    </xf>
    <xf numFmtId="164" fontId="4" fillId="2" borderId="52" xfId="0" applyNumberFormat="1" applyFont="1" applyFill="1" applyBorder="1" applyAlignment="1">
      <alignment horizontal="right" vertical="center"/>
    </xf>
    <xf numFmtId="49" fontId="4" fillId="2" borderId="53" xfId="0" applyNumberFormat="1" applyFont="1" applyFill="1" applyBorder="1" applyAlignment="1">
      <alignment horizontal="left" vertical="center" wrapText="1"/>
    </xf>
    <xf numFmtId="49" fontId="4" fillId="2" borderId="53" xfId="0" applyNumberFormat="1" applyFont="1" applyFill="1" applyBorder="1" applyAlignment="1">
      <alignment horizontal="center" vertical="center"/>
    </xf>
    <xf numFmtId="165" fontId="4" fillId="2" borderId="53" xfId="0" applyNumberFormat="1" applyFont="1" applyFill="1" applyBorder="1" applyAlignment="1">
      <alignment horizontal="right" vertical="center"/>
    </xf>
    <xf numFmtId="165" fontId="4" fillId="5" borderId="53" xfId="0" applyNumberFormat="1" applyFont="1" applyFill="1" applyBorder="1" applyAlignment="1">
      <alignment horizontal="right" vertical="center"/>
    </xf>
    <xf numFmtId="4" fontId="4" fillId="6" borderId="53" xfId="0" applyNumberFormat="1" applyFont="1" applyFill="1" applyBorder="1" applyAlignment="1">
      <alignment horizontal="right" vertical="center"/>
    </xf>
    <xf numFmtId="4" fontId="11" fillId="5" borderId="54" xfId="0" applyNumberFormat="1" applyFont="1" applyFill="1" applyBorder="1" applyAlignment="1">
      <alignment horizontal="right" vertical="center"/>
    </xf>
    <xf numFmtId="4" fontId="11" fillId="6" borderId="55" xfId="0" applyNumberFormat="1" applyFont="1" applyFill="1" applyBorder="1" applyAlignment="1">
      <alignment horizontal="right" vertical="center"/>
    </xf>
    <xf numFmtId="4" fontId="11" fillId="7" borderId="56" xfId="0" applyNumberFormat="1" applyFont="1" applyFill="1" applyBorder="1" applyAlignment="1">
      <alignment horizontal="right" vertical="center"/>
    </xf>
    <xf numFmtId="164" fontId="4" fillId="2" borderId="57" xfId="0" applyNumberFormat="1" applyFont="1" applyFill="1" applyBorder="1" applyAlignment="1">
      <alignment horizontal="right" vertical="center"/>
    </xf>
    <xf numFmtId="49" fontId="4" fillId="2" borderId="58" xfId="0" applyNumberFormat="1" applyFont="1" applyFill="1" applyBorder="1" applyAlignment="1">
      <alignment horizontal="left" vertical="center" wrapText="1"/>
    </xf>
    <xf numFmtId="49" fontId="4" fillId="2" borderId="58" xfId="0" applyNumberFormat="1" applyFont="1" applyFill="1" applyBorder="1" applyAlignment="1">
      <alignment horizontal="center" vertical="center"/>
    </xf>
    <xf numFmtId="165" fontId="4" fillId="2" borderId="58" xfId="0" applyNumberFormat="1" applyFont="1" applyFill="1" applyBorder="1" applyAlignment="1">
      <alignment horizontal="right" vertical="center"/>
    </xf>
    <xf numFmtId="165" fontId="4" fillId="5" borderId="58" xfId="0" applyNumberFormat="1" applyFont="1" applyFill="1" applyBorder="1" applyAlignment="1">
      <alignment horizontal="right" vertical="center"/>
    </xf>
    <xf numFmtId="4" fontId="4" fillId="6" borderId="58" xfId="0" applyNumberFormat="1" applyFont="1" applyFill="1" applyBorder="1" applyAlignment="1">
      <alignment horizontal="right" vertical="center"/>
    </xf>
    <xf numFmtId="4" fontId="11" fillId="5" borderId="59" xfId="0" applyNumberFormat="1" applyFont="1" applyFill="1" applyBorder="1" applyAlignment="1">
      <alignment horizontal="right" vertical="center"/>
    </xf>
    <xf numFmtId="4" fontId="11" fillId="6" borderId="60" xfId="0" applyNumberFormat="1" applyFont="1" applyFill="1" applyBorder="1" applyAlignment="1">
      <alignment horizontal="right" vertical="center"/>
    </xf>
    <xf numFmtId="4" fontId="11" fillId="7" borderId="61" xfId="0" applyNumberFormat="1" applyFont="1" applyFill="1" applyBorder="1" applyAlignment="1">
      <alignment horizontal="right" vertical="center"/>
    </xf>
    <xf numFmtId="0" fontId="1" fillId="4" borderId="7" xfId="0" applyNumberFormat="1" applyFont="1" applyFill="1" applyBorder="1" applyAlignment="1">
      <alignment horizontal="left" vertical="center" wrapText="1"/>
    </xf>
    <xf numFmtId="49" fontId="1" fillId="4" borderId="6" xfId="0" applyNumberFormat="1" applyFont="1" applyFill="1" applyBorder="1" applyAlignment="1">
      <alignment horizontal="left" vertical="center" wrapText="1"/>
    </xf>
    <xf numFmtId="0" fontId="1" fillId="4" borderId="7" xfId="0" applyNumberFormat="1" applyFont="1" applyFill="1" applyBorder="1" applyAlignment="1">
      <alignment horizontal="left" vertical="center" wrapText="1"/>
    </xf>
    <xf numFmtId="0" fontId="0" fillId="2" borderId="15" xfId="0" applyNumberFormat="1" applyFont="1" applyFill="1" applyBorder="1" applyAlignment="1">
      <alignment horizontal="center"/>
    </xf>
    <xf numFmtId="0" fontId="0" fillId="2" borderId="46" xfId="0" applyNumberFormat="1" applyFont="1" applyFill="1" applyBorder="1" applyAlignment="1">
      <alignment horizontal="center"/>
    </xf>
  </cellXfs>
  <cellStyles count="1">
    <cellStyle name="Normálna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D8D8D8"/>
      <rgbColor rgb="FFFFF58C"/>
      <rgbColor rgb="FFFFFF00"/>
      <rgbColor rgb="FFD2DAE4"/>
      <rgbColor rgb="FFE5B8B7"/>
      <rgbColor rgb="FFE5DFEC"/>
      <rgbColor rgb="FF00FFFF"/>
      <rgbColor rgb="FF800080"/>
      <rgbColor rgb="FF000090"/>
      <rgbColor rgb="FFF2F2F2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Motiv systému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Motiv systému 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Motiv systému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67"/>
  <sheetViews>
    <sheetView showGridLines="0" tabSelected="1" zoomScale="160" zoomScaleNormal="160" workbookViewId="0">
      <selection activeCell="B3" sqref="B3"/>
    </sheetView>
  </sheetViews>
  <sheetFormatPr defaultColWidth="9.140625" defaultRowHeight="13.15" customHeight="1" x14ac:dyDescent="0.2"/>
  <cols>
    <col min="1" max="1" width="6.42578125" style="7" customWidth="1"/>
    <col min="2" max="2" width="58" style="7" customWidth="1"/>
    <col min="3" max="3" width="4.7109375" style="7" customWidth="1"/>
    <col min="4" max="5" width="12.28515625" style="7" customWidth="1"/>
    <col min="6" max="6" width="9.85546875" style="7" customWidth="1"/>
    <col min="7" max="9" width="13.28515625" style="7" customWidth="1"/>
    <col min="10" max="10" width="9.28515625" style="7" customWidth="1"/>
    <col min="11" max="11" width="13.28515625" style="7" customWidth="1"/>
    <col min="12" max="256" width="9.28515625" style="7" customWidth="1"/>
  </cols>
  <sheetData>
    <row r="1" spans="1:256" ht="24.75" customHeight="1" x14ac:dyDescent="0.2">
      <c r="A1" s="1" t="s">
        <v>47</v>
      </c>
      <c r="B1" s="2"/>
      <c r="C1" s="2"/>
      <c r="D1" s="2"/>
      <c r="E1" s="2"/>
      <c r="F1" s="2"/>
      <c r="G1" s="2"/>
      <c r="H1" s="2"/>
      <c r="I1" s="8"/>
      <c r="J1" s="9"/>
      <c r="K1" s="6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</row>
    <row r="2" spans="1:256" ht="12.75" customHeight="1" x14ac:dyDescent="0.2">
      <c r="A2" s="3" t="s">
        <v>48</v>
      </c>
      <c r="B2" s="10" t="s">
        <v>80</v>
      </c>
      <c r="C2" s="4"/>
      <c r="D2" s="4"/>
      <c r="E2" s="4"/>
      <c r="F2" s="10" t="s">
        <v>3</v>
      </c>
      <c r="G2" s="11"/>
      <c r="H2" s="11"/>
      <c r="I2" s="12"/>
      <c r="J2" s="9"/>
      <c r="K2" s="6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ht="27" customHeight="1" x14ac:dyDescent="0.2">
      <c r="A3" s="3"/>
      <c r="B3" s="147" t="s">
        <v>54</v>
      </c>
      <c r="C3" s="4"/>
      <c r="D3" s="4"/>
      <c r="E3" s="4"/>
      <c r="F3" s="10" t="s">
        <v>4</v>
      </c>
      <c r="G3" s="11"/>
      <c r="H3" s="11"/>
      <c r="I3" s="12"/>
      <c r="J3" s="9"/>
      <c r="K3" s="6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ht="12.75" customHeight="1" x14ac:dyDescent="0.2">
      <c r="A4" s="5" t="s">
        <v>55</v>
      </c>
      <c r="B4" s="4"/>
      <c r="C4" s="4"/>
      <c r="D4" s="4"/>
      <c r="E4" s="4"/>
      <c r="F4" s="4"/>
      <c r="G4" s="11"/>
      <c r="H4" s="11"/>
      <c r="I4" s="12"/>
      <c r="J4" s="9"/>
      <c r="K4" s="6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ht="12.75" customHeight="1" x14ac:dyDescent="0.2">
      <c r="A5" s="148" t="s">
        <v>37</v>
      </c>
      <c r="B5" s="149"/>
      <c r="C5" s="149"/>
      <c r="D5" s="149"/>
      <c r="E5" s="4"/>
      <c r="F5" s="10" t="s">
        <v>39</v>
      </c>
      <c r="G5" s="11"/>
      <c r="H5" s="11"/>
      <c r="I5" s="12"/>
      <c r="J5" s="9"/>
      <c r="K5" s="6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ht="12.75" customHeight="1" x14ac:dyDescent="0.2">
      <c r="A6" s="13" t="s">
        <v>38</v>
      </c>
      <c r="B6" s="4"/>
      <c r="C6" s="4"/>
      <c r="D6" s="4"/>
      <c r="E6" s="4"/>
      <c r="F6" s="10" t="s">
        <v>49</v>
      </c>
      <c r="G6" s="11"/>
      <c r="H6" s="11"/>
      <c r="I6" s="12"/>
      <c r="J6" s="9"/>
      <c r="K6" s="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9" customHeight="1" x14ac:dyDescent="0.2">
      <c r="A7" s="14"/>
      <c r="B7" s="15"/>
      <c r="C7" s="15"/>
      <c r="D7" s="15"/>
      <c r="E7" s="15"/>
      <c r="F7" s="15"/>
      <c r="G7" s="16"/>
      <c r="H7" s="16"/>
      <c r="I7" s="17"/>
      <c r="J7" s="9"/>
      <c r="K7" s="6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18.75" customHeight="1" x14ac:dyDescent="0.2">
      <c r="A8" s="18" t="s">
        <v>5</v>
      </c>
      <c r="B8" s="19" t="s">
        <v>6</v>
      </c>
      <c r="C8" s="19" t="s">
        <v>7</v>
      </c>
      <c r="D8" s="19" t="s">
        <v>8</v>
      </c>
      <c r="E8" s="20" t="s">
        <v>9</v>
      </c>
      <c r="F8" s="21" t="s">
        <v>10</v>
      </c>
      <c r="G8" s="20" t="s">
        <v>11</v>
      </c>
      <c r="H8" s="21" t="s">
        <v>12</v>
      </c>
      <c r="I8" s="22" t="s">
        <v>13</v>
      </c>
      <c r="J8" s="9"/>
      <c r="K8" s="6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ht="9" customHeight="1" x14ac:dyDescent="0.2">
      <c r="A9" s="23">
        <v>1</v>
      </c>
      <c r="B9" s="24">
        <v>2</v>
      </c>
      <c r="C9" s="24">
        <v>3</v>
      </c>
      <c r="D9" s="24">
        <v>4</v>
      </c>
      <c r="E9" s="25">
        <v>5</v>
      </c>
      <c r="F9" s="26">
        <v>6</v>
      </c>
      <c r="G9" s="25">
        <v>7</v>
      </c>
      <c r="H9" s="27">
        <v>8</v>
      </c>
      <c r="I9" s="28">
        <v>9</v>
      </c>
      <c r="J9" s="9"/>
      <c r="K9" s="6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7.9" customHeight="1" x14ac:dyDescent="0.2">
      <c r="A10" s="29"/>
      <c r="B10" s="30"/>
      <c r="C10" s="30"/>
      <c r="D10" s="30"/>
      <c r="E10" s="31"/>
      <c r="F10" s="31"/>
      <c r="G10" s="31"/>
      <c r="H10" s="31"/>
      <c r="I10" s="32"/>
      <c r="J10" s="9"/>
      <c r="K10" s="6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17.45" customHeight="1" x14ac:dyDescent="0.2">
      <c r="A11" s="33"/>
      <c r="B11" s="34" t="s">
        <v>14</v>
      </c>
      <c r="C11" s="35"/>
      <c r="D11" s="36"/>
      <c r="E11" s="36"/>
      <c r="F11" s="37"/>
      <c r="G11" s="37"/>
      <c r="H11" s="37"/>
      <c r="I11" s="38"/>
      <c r="J11" s="9"/>
      <c r="K11" s="6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ht="17.45" customHeight="1" x14ac:dyDescent="0.2">
      <c r="A12" s="39"/>
      <c r="B12" s="40" t="s">
        <v>15</v>
      </c>
      <c r="C12" s="41"/>
      <c r="D12" s="42"/>
      <c r="E12" s="42"/>
      <c r="F12" s="43"/>
      <c r="G12" s="43"/>
      <c r="H12" s="43"/>
      <c r="I12" s="44"/>
      <c r="J12" s="9"/>
      <c r="K12" s="6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ht="15" customHeight="1" x14ac:dyDescent="0.2">
      <c r="A13" s="45"/>
      <c r="B13" s="46" t="s">
        <v>16</v>
      </c>
      <c r="C13" s="47"/>
      <c r="D13" s="48"/>
      <c r="E13" s="49"/>
      <c r="F13" s="50"/>
      <c r="G13" s="50">
        <f>SUM(G14:G16)</f>
        <v>0</v>
      </c>
      <c r="H13" s="50">
        <f>SUM(H14:H16)</f>
        <v>0</v>
      </c>
      <c r="I13" s="50">
        <f>SUM(I14:I16)</f>
        <v>0</v>
      </c>
      <c r="J13" s="6"/>
      <c r="K13" s="6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12.75" customHeight="1" x14ac:dyDescent="0.2">
      <c r="A14" s="51">
        <v>1</v>
      </c>
      <c r="B14" s="52" t="s">
        <v>56</v>
      </c>
      <c r="C14" s="53" t="s">
        <v>17</v>
      </c>
      <c r="D14" s="54">
        <v>1</v>
      </c>
      <c r="E14" s="55"/>
      <c r="F14" s="56"/>
      <c r="G14" s="57"/>
      <c r="H14" s="58"/>
      <c r="I14" s="59">
        <f>SUM(D14*E14+D14*F14)</f>
        <v>0</v>
      </c>
      <c r="J14" s="9"/>
      <c r="K14" s="6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ht="12.75" customHeight="1" x14ac:dyDescent="0.2">
      <c r="A15" s="51">
        <v>2</v>
      </c>
      <c r="B15" s="52" t="s">
        <v>68</v>
      </c>
      <c r="C15" s="53" t="s">
        <v>17</v>
      </c>
      <c r="D15" s="54">
        <v>2</v>
      </c>
      <c r="E15" s="55"/>
      <c r="F15" s="56"/>
      <c r="G15" s="57"/>
      <c r="H15" s="58"/>
      <c r="I15" s="59">
        <f>SUM(D15*E15+D15*F15)</f>
        <v>0</v>
      </c>
      <c r="J15" s="9"/>
      <c r="K15" s="6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12.75" customHeight="1" x14ac:dyDescent="0.2">
      <c r="A16" s="60">
        <v>3</v>
      </c>
      <c r="B16" s="61" t="s">
        <v>40</v>
      </c>
      <c r="C16" s="62" t="s">
        <v>17</v>
      </c>
      <c r="D16" s="63">
        <v>1</v>
      </c>
      <c r="E16" s="64"/>
      <c r="F16" s="65"/>
      <c r="G16" s="66"/>
      <c r="H16" s="67"/>
      <c r="I16" s="68">
        <f>SUM(D16*E16+D16*F16)</f>
        <v>0</v>
      </c>
      <c r="J16" s="9"/>
      <c r="K16" s="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ht="12.75" customHeight="1" x14ac:dyDescent="0.2">
      <c r="A17" s="45"/>
      <c r="B17" s="46" t="s">
        <v>18</v>
      </c>
      <c r="C17" s="47"/>
      <c r="D17" s="48"/>
      <c r="E17" s="49"/>
      <c r="F17" s="50"/>
      <c r="G17" s="50"/>
      <c r="H17" s="50"/>
      <c r="I17" s="50">
        <f>SUM(I18:I29)</f>
        <v>0</v>
      </c>
      <c r="J17" s="9"/>
      <c r="K17" s="6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ht="12.75" customHeight="1" x14ac:dyDescent="0.2">
      <c r="A18" s="120">
        <v>4</v>
      </c>
      <c r="B18" s="121" t="s">
        <v>57</v>
      </c>
      <c r="C18" s="53" t="s">
        <v>17</v>
      </c>
      <c r="D18" s="54">
        <v>261</v>
      </c>
      <c r="E18" s="55"/>
      <c r="F18" s="56"/>
      <c r="G18" s="57"/>
      <c r="H18" s="58"/>
      <c r="I18" s="59">
        <f t="shared" ref="I18:I23" si="0">SUM(D18*E18+D18*F18)</f>
        <v>0</v>
      </c>
      <c r="J18" s="9"/>
      <c r="K18" s="6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 ht="12.75" customHeight="1" x14ac:dyDescent="0.2">
      <c r="A19" s="120">
        <v>5</v>
      </c>
      <c r="B19" s="121" t="s">
        <v>58</v>
      </c>
      <c r="C19" s="53" t="s">
        <v>17</v>
      </c>
      <c r="D19" s="54">
        <v>86</v>
      </c>
      <c r="E19" s="55"/>
      <c r="F19" s="56"/>
      <c r="G19" s="57"/>
      <c r="H19" s="58"/>
      <c r="I19" s="59">
        <f t="shared" si="0"/>
        <v>0</v>
      </c>
      <c r="J19" s="9"/>
      <c r="K19" s="6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12.75" customHeight="1" x14ac:dyDescent="0.2">
      <c r="A20" s="120">
        <v>6</v>
      </c>
      <c r="B20" s="121" t="s">
        <v>59</v>
      </c>
      <c r="C20" s="53" t="s">
        <v>17</v>
      </c>
      <c r="D20" s="54">
        <v>171</v>
      </c>
      <c r="E20" s="55"/>
      <c r="F20" s="56"/>
      <c r="G20" s="57"/>
      <c r="H20" s="58"/>
      <c r="I20" s="59">
        <f t="shared" si="0"/>
        <v>0</v>
      </c>
      <c r="J20" s="9"/>
      <c r="K20" s="6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12.75" customHeight="1" x14ac:dyDescent="0.2">
      <c r="A21" s="138">
        <v>7</v>
      </c>
      <c r="B21" s="121" t="s">
        <v>60</v>
      </c>
      <c r="C21" s="53" t="s">
        <v>17</v>
      </c>
      <c r="D21" s="54">
        <v>86</v>
      </c>
      <c r="E21" s="55"/>
      <c r="F21" s="56"/>
      <c r="G21" s="57"/>
      <c r="H21" s="58"/>
      <c r="I21" s="59">
        <f t="shared" si="0"/>
        <v>0</v>
      </c>
      <c r="J21" s="9"/>
      <c r="K21" s="6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12.75" customHeight="1" x14ac:dyDescent="0.2">
      <c r="A22" s="138">
        <v>8</v>
      </c>
      <c r="B22" s="121" t="s">
        <v>61</v>
      </c>
      <c r="C22" s="53" t="s">
        <v>17</v>
      </c>
      <c r="D22" s="54">
        <v>90</v>
      </c>
      <c r="E22" s="55"/>
      <c r="F22" s="56"/>
      <c r="G22" s="57"/>
      <c r="H22" s="58"/>
      <c r="I22" s="59">
        <f t="shared" si="0"/>
        <v>0</v>
      </c>
      <c r="J22" s="9"/>
      <c r="K22" s="6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 ht="12.75" customHeight="1" x14ac:dyDescent="0.2">
      <c r="A23" s="120">
        <v>9</v>
      </c>
      <c r="B23" s="121" t="s">
        <v>62</v>
      </c>
      <c r="C23" s="53" t="s">
        <v>17</v>
      </c>
      <c r="D23" s="54">
        <v>7</v>
      </c>
      <c r="E23" s="55"/>
      <c r="F23" s="56"/>
      <c r="G23" s="57"/>
      <c r="H23" s="58"/>
      <c r="I23" s="59">
        <f t="shared" si="0"/>
        <v>0</v>
      </c>
      <c r="J23" s="9"/>
      <c r="K23" s="6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 ht="12.75" customHeight="1" x14ac:dyDescent="0.2">
      <c r="A24" s="120">
        <v>10</v>
      </c>
      <c r="B24" s="121" t="s">
        <v>63</v>
      </c>
      <c r="C24" s="53" t="s">
        <v>17</v>
      </c>
      <c r="D24" s="54">
        <v>3</v>
      </c>
      <c r="E24" s="55"/>
      <c r="F24" s="56"/>
      <c r="G24" s="57"/>
      <c r="H24" s="58"/>
      <c r="I24" s="59">
        <f t="shared" ref="I24:I26" si="1">SUM(D24*E24+D24*F24)</f>
        <v>0</v>
      </c>
      <c r="J24" s="9"/>
      <c r="K24" s="6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 ht="13.7" customHeight="1" x14ac:dyDescent="0.2">
      <c r="A25" s="120">
        <v>11</v>
      </c>
      <c r="B25" s="121" t="s">
        <v>64</v>
      </c>
      <c r="C25" s="53" t="s">
        <v>17</v>
      </c>
      <c r="D25" s="54">
        <v>3</v>
      </c>
      <c r="E25" s="55"/>
      <c r="F25" s="56"/>
      <c r="G25" s="57"/>
      <c r="H25" s="58"/>
      <c r="I25" s="59">
        <f t="shared" si="1"/>
        <v>0</v>
      </c>
      <c r="J25" s="6"/>
      <c r="K25" s="6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</row>
    <row r="26" spans="1:256" ht="12.75" customHeight="1" x14ac:dyDescent="0.2">
      <c r="A26" s="120">
        <v>12</v>
      </c>
      <c r="B26" s="121" t="s">
        <v>66</v>
      </c>
      <c r="C26" s="53" t="s">
        <v>17</v>
      </c>
      <c r="D26" s="54">
        <v>3</v>
      </c>
      <c r="E26" s="55"/>
      <c r="F26" s="56"/>
      <c r="G26" s="57"/>
      <c r="H26" s="58"/>
      <c r="I26" s="59">
        <f t="shared" si="1"/>
        <v>0</v>
      </c>
      <c r="J26" s="6"/>
      <c r="K26" s="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</row>
    <row r="27" spans="1:256" ht="12.75" customHeight="1" x14ac:dyDescent="0.2">
      <c r="A27" s="120">
        <v>13</v>
      </c>
      <c r="B27" s="121" t="s">
        <v>65</v>
      </c>
      <c r="C27" s="53" t="s">
        <v>17</v>
      </c>
      <c r="D27" s="54">
        <v>3</v>
      </c>
      <c r="E27" s="55"/>
      <c r="F27" s="56"/>
      <c r="G27" s="57"/>
      <c r="H27" s="58"/>
      <c r="I27" s="59">
        <f t="shared" ref="I27:I28" si="2">SUM(D27*E27+D27*F27)</f>
        <v>0</v>
      </c>
      <c r="J27" s="75"/>
      <c r="K27" s="6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 ht="12.75" customHeight="1" x14ac:dyDescent="0.2">
      <c r="A28" s="138">
        <v>14</v>
      </c>
      <c r="B28" s="139" t="s">
        <v>67</v>
      </c>
      <c r="C28" s="140" t="s">
        <v>17</v>
      </c>
      <c r="D28" s="141">
        <v>15</v>
      </c>
      <c r="E28" s="142"/>
      <c r="F28" s="143"/>
      <c r="G28" s="144"/>
      <c r="H28" s="145"/>
      <c r="I28" s="146">
        <f t="shared" si="2"/>
        <v>0</v>
      </c>
      <c r="J28" s="75"/>
      <c r="K28" s="6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</row>
    <row r="29" spans="1:256" ht="13.7" customHeight="1" x14ac:dyDescent="0.2">
      <c r="A29" s="60">
        <v>15</v>
      </c>
      <c r="B29" s="61" t="s">
        <v>69</v>
      </c>
      <c r="C29" s="62" t="s">
        <v>17</v>
      </c>
      <c r="D29" s="63">
        <v>1</v>
      </c>
      <c r="E29" s="64"/>
      <c r="F29" s="65"/>
      <c r="G29" s="66"/>
      <c r="H29" s="67"/>
      <c r="I29" s="68">
        <f>SUM(D29*E29+D29*F29)</f>
        <v>0</v>
      </c>
      <c r="J29" s="75"/>
      <c r="K29" s="6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</row>
    <row r="30" spans="1:256" ht="13.7" customHeight="1" x14ac:dyDescent="0.2">
      <c r="A30" s="45"/>
      <c r="B30" s="46" t="s">
        <v>19</v>
      </c>
      <c r="C30" s="47"/>
      <c r="D30" s="48"/>
      <c r="E30" s="49"/>
      <c r="F30" s="50"/>
      <c r="G30" s="50"/>
      <c r="H30" s="50"/>
      <c r="I30" s="50">
        <f>SUM(I31:I34)</f>
        <v>0</v>
      </c>
      <c r="J30" s="9"/>
      <c r="K30" s="6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</row>
    <row r="31" spans="1:256" ht="13.9" customHeight="1" x14ac:dyDescent="0.2">
      <c r="A31" s="51">
        <v>16</v>
      </c>
      <c r="B31" s="52" t="s">
        <v>41</v>
      </c>
      <c r="C31" s="53" t="s">
        <v>20</v>
      </c>
      <c r="D31" s="54">
        <v>2800</v>
      </c>
      <c r="E31" s="55"/>
      <c r="F31" s="56"/>
      <c r="G31" s="57"/>
      <c r="H31" s="58"/>
      <c r="I31" s="59">
        <f t="shared" ref="I31:I34" si="3">SUM(D31*E31+D31*F31)</f>
        <v>0</v>
      </c>
      <c r="J31" s="9"/>
      <c r="K31" s="6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</row>
    <row r="32" spans="1:256" ht="13.7" customHeight="1" x14ac:dyDescent="0.2">
      <c r="A32" s="120">
        <v>17</v>
      </c>
      <c r="B32" s="121" t="s">
        <v>70</v>
      </c>
      <c r="C32" s="122" t="s">
        <v>20</v>
      </c>
      <c r="D32" s="123">
        <v>6200</v>
      </c>
      <c r="E32" s="124"/>
      <c r="F32" s="125"/>
      <c r="G32" s="126"/>
      <c r="H32" s="127"/>
      <c r="I32" s="128">
        <f t="shared" si="3"/>
        <v>0</v>
      </c>
      <c r="J32" s="9"/>
      <c r="K32" s="6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</row>
    <row r="33" spans="1:256" ht="13.7" customHeight="1" x14ac:dyDescent="0.2">
      <c r="A33" s="120">
        <v>18</v>
      </c>
      <c r="B33" s="121" t="s">
        <v>46</v>
      </c>
      <c r="C33" s="122" t="s">
        <v>20</v>
      </c>
      <c r="D33" s="123">
        <v>50</v>
      </c>
      <c r="E33" s="124"/>
      <c r="F33" s="125"/>
      <c r="G33" s="126"/>
      <c r="H33" s="127"/>
      <c r="I33" s="128">
        <f t="shared" si="3"/>
        <v>0</v>
      </c>
      <c r="J33" s="9"/>
      <c r="K33" s="6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</row>
    <row r="34" spans="1:256" ht="13.7" customHeight="1" x14ac:dyDescent="0.2">
      <c r="A34" s="60">
        <v>19</v>
      </c>
      <c r="B34" s="61" t="s">
        <v>21</v>
      </c>
      <c r="C34" s="62" t="s">
        <v>17</v>
      </c>
      <c r="D34" s="63">
        <v>1</v>
      </c>
      <c r="E34" s="64"/>
      <c r="F34" s="65"/>
      <c r="G34" s="66"/>
      <c r="H34" s="67"/>
      <c r="I34" s="68">
        <f t="shared" si="3"/>
        <v>0</v>
      </c>
      <c r="J34" s="9"/>
      <c r="K34" s="6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</row>
    <row r="35" spans="1:256" ht="13.9" customHeight="1" x14ac:dyDescent="0.2">
      <c r="A35" s="45"/>
      <c r="B35" s="46" t="s">
        <v>22</v>
      </c>
      <c r="C35" s="47"/>
      <c r="D35" s="48"/>
      <c r="E35" s="49"/>
      <c r="F35" s="50"/>
      <c r="G35" s="50"/>
      <c r="H35" s="50"/>
      <c r="I35" s="50">
        <f>SUM(I36:I36)</f>
        <v>0</v>
      </c>
      <c r="J35" s="9"/>
      <c r="K35" s="6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</row>
    <row r="36" spans="1:256" ht="13.15" customHeight="1" x14ac:dyDescent="0.2">
      <c r="A36" s="60">
        <v>20</v>
      </c>
      <c r="B36" s="61" t="s">
        <v>23</v>
      </c>
      <c r="C36" s="62" t="s">
        <v>17</v>
      </c>
      <c r="D36" s="63">
        <v>522</v>
      </c>
      <c r="E36" s="64"/>
      <c r="F36" s="65"/>
      <c r="G36" s="66"/>
      <c r="H36" s="67"/>
      <c r="I36" s="68">
        <f>SUM(D36*E36+D36*F36)</f>
        <v>0</v>
      </c>
    </row>
    <row r="37" spans="1:256" ht="13.15" customHeight="1" x14ac:dyDescent="0.2">
      <c r="A37" s="45"/>
      <c r="B37" s="46" t="s">
        <v>50</v>
      </c>
      <c r="C37" s="47"/>
      <c r="D37" s="48"/>
      <c r="E37" s="49"/>
      <c r="F37" s="50"/>
      <c r="G37" s="50"/>
      <c r="H37" s="50"/>
      <c r="I37" s="50">
        <f>SUM(I38:I47)</f>
        <v>0</v>
      </c>
    </row>
    <row r="38" spans="1:256" ht="13.15" customHeight="1" x14ac:dyDescent="0.2">
      <c r="A38" s="51">
        <v>21</v>
      </c>
      <c r="B38" s="52" t="s">
        <v>44</v>
      </c>
      <c r="C38" s="53" t="s">
        <v>20</v>
      </c>
      <c r="D38" s="54">
        <v>100</v>
      </c>
      <c r="E38" s="55"/>
      <c r="F38" s="56"/>
      <c r="G38" s="57"/>
      <c r="H38" s="58"/>
      <c r="I38" s="59">
        <f t="shared" ref="I38:I47" si="4">SUM(D38*E38+D38*F38)</f>
        <v>0</v>
      </c>
    </row>
    <row r="39" spans="1:256" ht="13.15" customHeight="1" x14ac:dyDescent="0.2">
      <c r="A39" s="51">
        <v>22</v>
      </c>
      <c r="B39" s="52" t="s">
        <v>73</v>
      </c>
      <c r="C39" s="53" t="s">
        <v>20</v>
      </c>
      <c r="D39" s="54">
        <v>350</v>
      </c>
      <c r="E39" s="55"/>
      <c r="F39" s="56"/>
      <c r="G39" s="57"/>
      <c r="H39" s="58"/>
      <c r="I39" s="59">
        <f t="shared" si="4"/>
        <v>0</v>
      </c>
    </row>
    <row r="40" spans="1:256" ht="13.15" customHeight="1" x14ac:dyDescent="0.2">
      <c r="A40" s="138">
        <v>23</v>
      </c>
      <c r="B40" s="130" t="s">
        <v>74</v>
      </c>
      <c r="C40" s="131" t="s">
        <v>20</v>
      </c>
      <c r="D40" s="132">
        <v>190</v>
      </c>
      <c r="E40" s="133"/>
      <c r="F40" s="134"/>
      <c r="G40" s="135"/>
      <c r="H40" s="136"/>
      <c r="I40" s="137">
        <f t="shared" si="4"/>
        <v>0</v>
      </c>
    </row>
    <row r="41" spans="1:256" ht="13.15" customHeight="1" x14ac:dyDescent="0.2">
      <c r="A41" s="138">
        <v>24</v>
      </c>
      <c r="B41" s="130" t="s">
        <v>75</v>
      </c>
      <c r="C41" s="131" t="s">
        <v>17</v>
      </c>
      <c r="D41" s="132">
        <v>126</v>
      </c>
      <c r="E41" s="133"/>
      <c r="F41" s="134"/>
      <c r="G41" s="135"/>
      <c r="H41" s="136"/>
      <c r="I41" s="137">
        <f t="shared" si="4"/>
        <v>0</v>
      </c>
    </row>
    <row r="42" spans="1:256" ht="13.15" customHeight="1" x14ac:dyDescent="0.2">
      <c r="A42" s="138">
        <v>25</v>
      </c>
      <c r="B42" s="130" t="s">
        <v>76</v>
      </c>
      <c r="C42" s="131" t="s">
        <v>17</v>
      </c>
      <c r="D42" s="132">
        <v>126</v>
      </c>
      <c r="E42" s="133"/>
      <c r="F42" s="134"/>
      <c r="G42" s="135"/>
      <c r="H42" s="136"/>
      <c r="I42" s="137">
        <f t="shared" si="4"/>
        <v>0</v>
      </c>
    </row>
    <row r="43" spans="1:256" ht="13.15" customHeight="1" x14ac:dyDescent="0.2">
      <c r="A43" s="138">
        <v>26</v>
      </c>
      <c r="B43" s="52" t="s">
        <v>71</v>
      </c>
      <c r="C43" s="53" t="s">
        <v>20</v>
      </c>
      <c r="D43" s="54">
        <v>210</v>
      </c>
      <c r="E43" s="55"/>
      <c r="F43" s="56"/>
      <c r="G43" s="57"/>
      <c r="H43" s="58"/>
      <c r="I43" s="59">
        <f t="shared" si="4"/>
        <v>0</v>
      </c>
    </row>
    <row r="44" spans="1:256" ht="13.15" customHeight="1" x14ac:dyDescent="0.2">
      <c r="A44" s="138">
        <v>27</v>
      </c>
      <c r="B44" s="52" t="s">
        <v>72</v>
      </c>
      <c r="C44" s="53" t="s">
        <v>20</v>
      </c>
      <c r="D44" s="54">
        <v>18</v>
      </c>
      <c r="E44" s="55"/>
      <c r="F44" s="56"/>
      <c r="G44" s="57"/>
      <c r="H44" s="58"/>
      <c r="I44" s="59">
        <f t="shared" si="4"/>
        <v>0</v>
      </c>
    </row>
    <row r="45" spans="1:256" ht="13.15" customHeight="1" x14ac:dyDescent="0.2">
      <c r="A45" s="138">
        <v>28</v>
      </c>
      <c r="B45" s="139" t="s">
        <v>78</v>
      </c>
      <c r="C45" s="140" t="s">
        <v>17</v>
      </c>
      <c r="D45" s="141">
        <v>252</v>
      </c>
      <c r="E45" s="142"/>
      <c r="F45" s="143"/>
      <c r="G45" s="144"/>
      <c r="H45" s="145"/>
      <c r="I45" s="146">
        <f t="shared" si="4"/>
        <v>0</v>
      </c>
    </row>
    <row r="46" spans="1:256" ht="13.15" customHeight="1" x14ac:dyDescent="0.2">
      <c r="A46" s="138">
        <v>29</v>
      </c>
      <c r="B46" s="139" t="s">
        <v>79</v>
      </c>
      <c r="C46" s="140" t="s">
        <v>17</v>
      </c>
      <c r="D46" s="141">
        <v>100</v>
      </c>
      <c r="E46" s="142"/>
      <c r="F46" s="143"/>
      <c r="G46" s="144"/>
      <c r="H46" s="145"/>
      <c r="I46" s="146">
        <f t="shared" si="4"/>
        <v>0</v>
      </c>
    </row>
    <row r="47" spans="1:256" ht="13.15" customHeight="1" x14ac:dyDescent="0.2">
      <c r="A47" s="60">
        <v>30</v>
      </c>
      <c r="B47" s="61" t="s">
        <v>24</v>
      </c>
      <c r="C47" s="62" t="s">
        <v>17</v>
      </c>
      <c r="D47" s="63">
        <v>0.5</v>
      </c>
      <c r="E47" s="64"/>
      <c r="F47" s="65"/>
      <c r="G47" s="66"/>
      <c r="H47" s="67"/>
      <c r="I47" s="68">
        <f t="shared" si="4"/>
        <v>0</v>
      </c>
    </row>
    <row r="48" spans="1:256" ht="13.15" customHeight="1" x14ac:dyDescent="0.2">
      <c r="A48" s="45"/>
      <c r="B48" s="46" t="s">
        <v>42</v>
      </c>
      <c r="C48" s="47"/>
      <c r="D48" s="48"/>
      <c r="E48" s="49"/>
      <c r="F48" s="50"/>
      <c r="G48" s="50"/>
      <c r="H48" s="50"/>
      <c r="I48" s="50">
        <f>SUM(I49:I50)</f>
        <v>0</v>
      </c>
    </row>
    <row r="49" spans="1:9" ht="13.15" customHeight="1" x14ac:dyDescent="0.2">
      <c r="A49" s="138">
        <v>31</v>
      </c>
      <c r="B49" s="139" t="s">
        <v>77</v>
      </c>
      <c r="C49" s="140" t="s">
        <v>17</v>
      </c>
      <c r="D49" s="141">
        <v>3</v>
      </c>
      <c r="E49" s="124"/>
      <c r="F49" s="125"/>
      <c r="G49" s="126"/>
      <c r="H49" s="127"/>
      <c r="I49" s="128">
        <f t="shared" ref="I49" si="5">SUM(D49*E49+D49*F49)</f>
        <v>0</v>
      </c>
    </row>
    <row r="50" spans="1:9" ht="13.15" customHeight="1" x14ac:dyDescent="0.2">
      <c r="A50" s="120">
        <v>32</v>
      </c>
      <c r="B50" s="121" t="s">
        <v>43</v>
      </c>
      <c r="C50" s="122" t="s">
        <v>17</v>
      </c>
      <c r="D50" s="123">
        <v>22</v>
      </c>
      <c r="E50" s="124"/>
      <c r="F50" s="125"/>
      <c r="G50" s="126"/>
      <c r="H50" s="127"/>
      <c r="I50" s="128">
        <f t="shared" ref="I50" si="6">SUM(D50*E50+D50*F50)</f>
        <v>0</v>
      </c>
    </row>
    <row r="51" spans="1:9" ht="13.15" customHeight="1" x14ac:dyDescent="0.2">
      <c r="A51" s="45"/>
      <c r="B51" s="46" t="s">
        <v>25</v>
      </c>
      <c r="C51" s="47"/>
      <c r="D51" s="48"/>
      <c r="E51" s="49"/>
      <c r="F51" s="50"/>
      <c r="G51" s="50"/>
      <c r="H51" s="50"/>
      <c r="I51" s="50">
        <f>SUM(I52:I52)</f>
        <v>0</v>
      </c>
    </row>
    <row r="52" spans="1:9" ht="13.15" customHeight="1" x14ac:dyDescent="0.2">
      <c r="A52" s="51">
        <v>33</v>
      </c>
      <c r="B52" s="52" t="s">
        <v>27</v>
      </c>
      <c r="C52" s="53" t="s">
        <v>26</v>
      </c>
      <c r="D52" s="54">
        <v>1.5</v>
      </c>
      <c r="E52" s="55"/>
      <c r="F52" s="56"/>
      <c r="G52" s="57"/>
      <c r="H52" s="58"/>
      <c r="I52" s="59">
        <f>SUM(D52*E52+D52*F52)</f>
        <v>0</v>
      </c>
    </row>
    <row r="53" spans="1:9" ht="13.15" customHeight="1" x14ac:dyDescent="0.2">
      <c r="A53" s="69"/>
      <c r="B53" s="70" t="s">
        <v>1</v>
      </c>
      <c r="C53" s="71"/>
      <c r="D53" s="72"/>
      <c r="E53" s="72"/>
      <c r="F53" s="73"/>
      <c r="G53" s="74"/>
      <c r="H53" s="74"/>
      <c r="I53" s="74">
        <f>I51+I48+I37+I35+I30+I17+I13</f>
        <v>0</v>
      </c>
    </row>
    <row r="54" spans="1:9" ht="13.15" customHeight="1" x14ac:dyDescent="0.2">
      <c r="A54" s="51">
        <v>34</v>
      </c>
      <c r="B54" s="52" t="s">
        <v>28</v>
      </c>
      <c r="C54" s="53" t="s">
        <v>0</v>
      </c>
      <c r="D54" s="54">
        <v>5</v>
      </c>
      <c r="E54" s="55"/>
      <c r="F54" s="56"/>
      <c r="G54" s="57"/>
      <c r="H54" s="58"/>
      <c r="I54" s="59">
        <f>SUM(D54*E54+D54*F54)</f>
        <v>0</v>
      </c>
    </row>
    <row r="55" spans="1:9" ht="13.15" customHeight="1" x14ac:dyDescent="0.2">
      <c r="A55" s="51">
        <v>35</v>
      </c>
      <c r="B55" s="52" t="s">
        <v>51</v>
      </c>
      <c r="C55" s="53" t="s">
        <v>52</v>
      </c>
      <c r="D55" s="54">
        <v>5.5</v>
      </c>
      <c r="E55" s="55"/>
      <c r="F55" s="56"/>
      <c r="G55" s="57"/>
      <c r="H55" s="58"/>
      <c r="I55" s="59">
        <f>SUM(D55*E55+D55*F55)</f>
        <v>0</v>
      </c>
    </row>
    <row r="56" spans="1:9" ht="13.15" customHeight="1" x14ac:dyDescent="0.2">
      <c r="A56" s="129">
        <v>36</v>
      </c>
      <c r="B56" s="130" t="s">
        <v>53</v>
      </c>
      <c r="C56" s="131" t="s">
        <v>52</v>
      </c>
      <c r="D56" s="132">
        <v>2</v>
      </c>
      <c r="E56" s="133"/>
      <c r="F56" s="134"/>
      <c r="G56" s="135"/>
      <c r="H56" s="136"/>
      <c r="I56" s="137">
        <f>SUM(D56*E56+D56*F56)</f>
        <v>0</v>
      </c>
    </row>
    <row r="57" spans="1:9" ht="13.15" customHeight="1" x14ac:dyDescent="0.2">
      <c r="A57" s="51">
        <v>37</v>
      </c>
      <c r="B57" s="52" t="s">
        <v>29</v>
      </c>
      <c r="C57" s="53" t="s">
        <v>0</v>
      </c>
      <c r="D57" s="54">
        <v>2</v>
      </c>
      <c r="E57" s="55"/>
      <c r="F57" s="56"/>
      <c r="G57" s="57"/>
      <c r="H57" s="58"/>
      <c r="I57" s="59">
        <f>SUM(D57*E57+D57*F57)</f>
        <v>0</v>
      </c>
    </row>
    <row r="58" spans="1:9" ht="13.15" customHeight="1" x14ac:dyDescent="0.2">
      <c r="A58" s="76">
        <v>38</v>
      </c>
      <c r="B58" s="52" t="s">
        <v>30</v>
      </c>
      <c r="C58" s="53" t="s">
        <v>45</v>
      </c>
      <c r="D58" s="54">
        <v>22</v>
      </c>
      <c r="E58" s="55"/>
      <c r="F58" s="56"/>
      <c r="G58" s="57"/>
      <c r="H58" s="58"/>
      <c r="I58" s="59">
        <f t="shared" ref="I58:I59" si="7">SUM(D58*E58+D58*F58)</f>
        <v>0</v>
      </c>
    </row>
    <row r="59" spans="1:9" ht="13.15" customHeight="1" x14ac:dyDescent="0.2">
      <c r="A59" s="77">
        <v>39</v>
      </c>
      <c r="B59" s="61" t="s">
        <v>31</v>
      </c>
      <c r="C59" s="62" t="s">
        <v>45</v>
      </c>
      <c r="D59" s="63">
        <v>10</v>
      </c>
      <c r="E59" s="64"/>
      <c r="F59" s="65"/>
      <c r="G59" s="66"/>
      <c r="H59" s="67"/>
      <c r="I59" s="68">
        <f t="shared" si="7"/>
        <v>0</v>
      </c>
    </row>
    <row r="60" spans="1:9" ht="13.15" customHeight="1" thickBot="1" x14ac:dyDescent="0.25">
      <c r="A60" s="78"/>
      <c r="B60" s="79"/>
      <c r="C60" s="80"/>
      <c r="D60" s="81"/>
      <c r="E60" s="81"/>
      <c r="F60" s="82"/>
      <c r="G60" s="83"/>
      <c r="H60" s="83"/>
      <c r="I60" s="84"/>
    </row>
    <row r="61" spans="1:9" ht="13.15" customHeight="1" x14ac:dyDescent="0.2">
      <c r="A61" s="85"/>
      <c r="B61" s="86" t="s">
        <v>32</v>
      </c>
      <c r="C61" s="87"/>
      <c r="D61" s="88"/>
      <c r="E61" s="88"/>
      <c r="F61" s="89"/>
      <c r="G61" s="90"/>
      <c r="H61" s="91"/>
      <c r="I61" s="92">
        <f>G60</f>
        <v>0</v>
      </c>
    </row>
    <row r="62" spans="1:9" ht="13.15" customHeight="1" x14ac:dyDescent="0.2">
      <c r="A62" s="93"/>
      <c r="B62" s="94" t="s">
        <v>33</v>
      </c>
      <c r="C62" s="95"/>
      <c r="D62" s="96"/>
      <c r="E62" s="96"/>
      <c r="F62" s="97"/>
      <c r="G62" s="98"/>
      <c r="H62" s="99"/>
      <c r="I62" s="100">
        <f>H60</f>
        <v>0</v>
      </c>
    </row>
    <row r="63" spans="1:9" ht="13.15" customHeight="1" x14ac:dyDescent="0.2">
      <c r="A63" s="93"/>
      <c r="B63" s="101" t="s">
        <v>2</v>
      </c>
      <c r="C63" s="102"/>
      <c r="D63" s="103"/>
      <c r="E63" s="103"/>
      <c r="F63" s="104"/>
      <c r="G63" s="105"/>
      <c r="H63" s="106"/>
      <c r="I63" s="107">
        <f>I59+I58</f>
        <v>0</v>
      </c>
    </row>
    <row r="64" spans="1:9" ht="13.15" customHeight="1" x14ac:dyDescent="0.2">
      <c r="A64" s="93"/>
      <c r="B64" s="108" t="s">
        <v>34</v>
      </c>
      <c r="C64" s="109"/>
      <c r="D64" s="110"/>
      <c r="E64" s="110"/>
      <c r="F64" s="111"/>
      <c r="G64" s="111"/>
      <c r="H64" s="111"/>
      <c r="I64" s="112">
        <f>I61+I62+I63</f>
        <v>0</v>
      </c>
    </row>
    <row r="65" spans="1:9" ht="13.15" customHeight="1" x14ac:dyDescent="0.2">
      <c r="A65" s="93"/>
      <c r="B65" s="113" t="s">
        <v>35</v>
      </c>
      <c r="C65" s="41"/>
      <c r="D65" s="42"/>
      <c r="E65" s="42"/>
      <c r="F65" s="43"/>
      <c r="G65" s="43"/>
      <c r="H65" s="43"/>
      <c r="I65" s="44">
        <f>I64*0.2</f>
        <v>0</v>
      </c>
    </row>
    <row r="66" spans="1:9" ht="13.15" customHeight="1" thickBot="1" x14ac:dyDescent="0.25">
      <c r="A66" s="114"/>
      <c r="B66" s="115" t="s">
        <v>36</v>
      </c>
      <c r="C66" s="116"/>
      <c r="D66" s="117"/>
      <c r="E66" s="117"/>
      <c r="F66" s="118"/>
      <c r="G66" s="118"/>
      <c r="H66" s="118"/>
      <c r="I66" s="119">
        <f>I64+I65</f>
        <v>0</v>
      </c>
    </row>
    <row r="67" spans="1:9" ht="13.15" customHeight="1" x14ac:dyDescent="0.2">
      <c r="A67" s="150"/>
      <c r="B67" s="150"/>
      <c r="C67" s="150"/>
      <c r="D67" s="150"/>
      <c r="E67" s="150"/>
      <c r="F67" s="150"/>
      <c r="G67" s="150"/>
      <c r="H67" s="150"/>
      <c r="I67" s="151"/>
    </row>
  </sheetData>
  <mergeCells count="2">
    <mergeCell ref="A5:D5"/>
    <mergeCell ref="A67:I67"/>
  </mergeCells>
  <pageMargins left="0.23622000000000001" right="0.23622000000000001" top="0.748031" bottom="0.748031" header="0.31496099999999999" footer="0.31496099999999999"/>
  <pageSetup paperSize="9" fitToHeight="0" orientation="landscape" r:id="rId1"/>
  <headerFooter>
    <oddFooter>&amp;C&amp;"Arial,Regular"&amp;10&amp;K000000&amp;"Arial CE,Regular"&amp;7&amp;P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Elektroinštalácia</vt:lpstr>
      <vt:lpstr>Elektroinštalácia!Oblasť_tlače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peter</cp:lastModifiedBy>
  <cp:lastPrinted>2021-11-22T13:48:36Z</cp:lastPrinted>
  <dcterms:created xsi:type="dcterms:W3CDTF">2016-11-08T10:55:59Z</dcterms:created>
  <dcterms:modified xsi:type="dcterms:W3CDTF">2021-11-24T00:31:32Z</dcterms:modified>
</cp:coreProperties>
</file>