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Turie nadstavba ZŠ/Výkazy výmer/"/>
    </mc:Choice>
  </mc:AlternateContent>
  <xr:revisionPtr revIDLastSave="0" documentId="8_{6E381EEC-99A1-B747-8311-438D894586FB}" xr6:coauthVersionLast="36" xr6:coauthVersionMax="36" xr10:uidLastSave="{00000000-0000-0000-0000-000000000000}"/>
  <bookViews>
    <workbookView xWindow="0" yWindow="1440" windowWidth="28800" windowHeight="15460" xr2:uid="{00000000-000D-0000-FFFF-FFFF00000000}"/>
  </bookViews>
  <sheets>
    <sheet name="Zadanie" sheetId="5" r:id="rId1"/>
  </sheets>
  <definedNames>
    <definedName name="_xlnm._FilterDatabase" hidden="1">#REF!</definedName>
    <definedName name="fakt1R">#REF!</definedName>
    <definedName name="_xlnm.Print_Titles" localSheetId="0">Zadanie!$8:$10</definedName>
    <definedName name="_xlnm.Print_Area" localSheetId="0">Zadanie!$A:$O</definedName>
  </definedNames>
  <calcPr calcId="181029"/>
</workbook>
</file>

<file path=xl/calcChain.xml><?xml version="1.0" encoding="utf-8"?>
<calcChain xmlns="http://schemas.openxmlformats.org/spreadsheetml/2006/main">
  <c r="W39" i="5" l="1"/>
  <c r="E39" i="5"/>
  <c r="J39" i="5"/>
  <c r="I39" i="5"/>
  <c r="H39" i="5"/>
  <c r="W37" i="5"/>
  <c r="E37" i="5"/>
  <c r="J37" i="5"/>
  <c r="I37" i="5"/>
  <c r="H37" i="5"/>
  <c r="W35" i="5"/>
  <c r="E35" i="5"/>
  <c r="J35" i="5"/>
  <c r="I35" i="5"/>
  <c r="H35" i="5"/>
  <c r="N34" i="5"/>
  <c r="L34" i="5"/>
  <c r="J34" i="5"/>
  <c r="H34" i="5"/>
  <c r="N33" i="5"/>
  <c r="L33" i="5"/>
  <c r="J33" i="5"/>
  <c r="H33" i="5"/>
  <c r="N32" i="5"/>
  <c r="L32" i="5"/>
  <c r="J32" i="5"/>
  <c r="H32" i="5"/>
  <c r="N31" i="5"/>
  <c r="L31" i="5"/>
  <c r="J31" i="5"/>
  <c r="H31" i="5"/>
  <c r="N30" i="5"/>
  <c r="L30" i="5"/>
  <c r="J30" i="5"/>
  <c r="H30" i="5"/>
  <c r="N25" i="5"/>
  <c r="N35" i="5" s="1"/>
  <c r="L25" i="5"/>
  <c r="L35" i="5" s="1"/>
  <c r="J25" i="5"/>
  <c r="H25" i="5"/>
  <c r="W22" i="5"/>
  <c r="E22" i="5"/>
  <c r="L22" i="5"/>
  <c r="L37" i="5" s="1"/>
  <c r="L39" i="5" s="1"/>
  <c r="J22" i="5"/>
  <c r="I22" i="5"/>
  <c r="H22" i="5"/>
  <c r="N20" i="5"/>
  <c r="L20" i="5"/>
  <c r="J20" i="5"/>
  <c r="H20" i="5"/>
  <c r="N18" i="5"/>
  <c r="L18" i="5"/>
  <c r="J18" i="5"/>
  <c r="H18" i="5"/>
  <c r="N16" i="5"/>
  <c r="N22" i="5" s="1"/>
  <c r="L16" i="5"/>
  <c r="J16" i="5"/>
  <c r="H16" i="5"/>
  <c r="N14" i="5"/>
  <c r="L14" i="5"/>
  <c r="J14" i="5"/>
  <c r="H14" i="5"/>
  <c r="D8" i="5"/>
  <c r="N37" i="5" l="1"/>
  <c r="N39" i="5" s="1"/>
</calcChain>
</file>

<file path=xl/sharedStrings.xml><?xml version="1.0" encoding="utf-8"?>
<sst xmlns="http://schemas.openxmlformats.org/spreadsheetml/2006/main" count="212" uniqueCount="127">
  <si>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</si>
  <si>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</si>
  <si>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</si>
  <si>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</si>
  <si>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</si>
  <si>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</si>
  <si>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</si>
  <si>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</si>
  <si>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</si>
  <si>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</si>
  <si>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</si>
  <si>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</si>
  <si>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</si>
  <si>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</si>
  <si>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</si>
  <si>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</si>
  <si>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</si>
  <si>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</si>
  <si>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</si>
  <si>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</si>
  <si>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</si>
  <si>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</si>
  <si>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</si>
  <si>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</si>
  <si>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</si>
  <si>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</si>
  <si>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</si>
  <si>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</si>
  <si>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</si>
  <si>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</si>
  <si>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</si>
  <si>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</si>
  <si>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</si>
  <si>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</si>
  <si>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</si>
  <si>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</si>
  <si>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</si>
  <si>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</si>
  <si>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</si>
  <si>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</si>
  <si>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</si>
  <si>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</si>
  <si>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</si>
  <si>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</si>
  <si>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</si>
  <si>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</si>
  <si>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</si>
  <si>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</si>
  <si>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</si>
  <si>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</si>
  <si>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</si>
  <si>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</si>
  <si>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</si>
  <si>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</si>
  <si>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</si>
  <si>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</si>
  <si>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</si>
  <si>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</si>
  <si>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</si>
  <si>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</si>
  <si>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</si>
  <si>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</si>
  <si>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</si>
  <si>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E</t>
  </si>
  <si>
    <t xml:space="preserve">Odberateľ: Obec Turie </t>
  </si>
  <si>
    <t xml:space="preserve">Spracoval:                                         </t>
  </si>
  <si>
    <t xml:space="preserve">Projektant: SKELETING, s.r.o. </t>
  </si>
  <si>
    <t xml:space="preserve">JKSO : </t>
  </si>
  <si>
    <t>Objekt : Telocvičňa s.č. 605, nadstavba a stavebné úpravy</t>
  </si>
  <si>
    <t>Časť : Oprava fasády 1NP, 2NP, sokel</t>
  </si>
  <si>
    <t>Zaradenie</t>
  </si>
  <si>
    <t>pre KL</t>
  </si>
  <si>
    <t>Lev0</t>
  </si>
  <si>
    <t>pozícia</t>
  </si>
  <si>
    <t>PRÁCE A DODÁVKY HSV</t>
  </si>
  <si>
    <t>6 - ÚPRAVY POVRCHOV, PODLAHY, VÝPLNE</t>
  </si>
  <si>
    <t>014</t>
  </si>
  <si>
    <t>62246-3261</t>
  </si>
  <si>
    <t>Ochrana fasády proti riasam a hubám Baumit Fungofluid</t>
  </si>
  <si>
    <t>m2</t>
  </si>
  <si>
    <t>622463261</t>
  </si>
  <si>
    <t>45.41.10</t>
  </si>
  <si>
    <t>EK</t>
  </si>
  <si>
    <t>S</t>
  </si>
  <si>
    <t>+370 =   370,000</t>
  </si>
  <si>
    <t>011</t>
  </si>
  <si>
    <t>62246-4234</t>
  </si>
  <si>
    <t>Omietka vonk. stien tenkovrstv. BAUMIT SilikonTop  hr. zrna do 2mm, vrátane podkladného penetračného náteru Uniprimer</t>
  </si>
  <si>
    <t>622464234</t>
  </si>
  <si>
    <t>62248-1118</t>
  </si>
  <si>
    <t>Potiahnutie vonk. stien sklotextilnou mriežkou vtlačenou do lepiacej malty STARTCONTACT</t>
  </si>
  <si>
    <t>622481118</t>
  </si>
  <si>
    <t>62290-3132</t>
  </si>
  <si>
    <t>Umytie vonkajších omietok tlakovou vodou s použitím čističa Baumit Reclean</t>
  </si>
  <si>
    <t>622903132</t>
  </si>
  <si>
    <t xml:space="preserve">6 - ÚPRAVY POVRCHOV, PODLAHY, VÝPLNE  spolu: </t>
  </si>
  <si>
    <t>9 - OSTATNÉ KONŠTRUKCIE A PRÁCE</t>
  </si>
  <si>
    <t>003</t>
  </si>
  <si>
    <t>94194-1031</t>
  </si>
  <si>
    <t>Montáž lešenia ľahk. radového s podlahami š. do 1 m v. do 10 m</t>
  </si>
  <si>
    <t>941941031</t>
  </si>
  <si>
    <t>45.25.10</t>
  </si>
  <si>
    <t>+(23,17+1,2*2)*6,5 =   166,205</t>
  </si>
  <si>
    <t>+8,7*6,5+29,5*2 =   115,550</t>
  </si>
  <si>
    <t>+(17,4+1,2*2)*2+5,8*6,5 =   77,300</t>
  </si>
  <si>
    <t>+29,4*2+3*6,5 =   78,300</t>
  </si>
  <si>
    <t>94194-1191</t>
  </si>
  <si>
    <t>Príplatok za prvý a každý ďalší mesiac použitia lešenia k pol. -1031</t>
  </si>
  <si>
    <t>941941191</t>
  </si>
  <si>
    <t>94194-1831</t>
  </si>
  <si>
    <t>Demontáž lešenia ľahk. radového s podlahami š. do 1 m v. do 10 m</t>
  </si>
  <si>
    <t>941941831</t>
  </si>
  <si>
    <t>94494-4112</t>
  </si>
  <si>
    <t>Ochranná sieť z umelých vlákien s obrátkovosťou</t>
  </si>
  <si>
    <t>944944112</t>
  </si>
  <si>
    <t>94494-4120</t>
  </si>
  <si>
    <t>Demontáž ochrannej siete na boku lešenia zo sietí</t>
  </si>
  <si>
    <t>944944120</t>
  </si>
  <si>
    <t xml:space="preserve">  .  .  </t>
  </si>
  <si>
    <t>99899-1111</t>
  </si>
  <si>
    <t>Presun hmôt pre opravy v objektoch výšky do 25 m</t>
  </si>
  <si>
    <t>t</t>
  </si>
  <si>
    <t>998991111</t>
  </si>
  <si>
    <t xml:space="preserve">9 - OSTATNÉ KONŠTRUKCIE A PRÁCE  spolu: </t>
  </si>
  <si>
    <t xml:space="preserve">PRÁCE A DODÁVKY HSV  spolu: </t>
  </si>
  <si>
    <t>Za rozpočet celkom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</si>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</sst>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-* #,##0\ &quot;Sk&quot;_-;\-* #,##0\ &quot;Sk&quot;_-;_-* &quot;-&quot;\ &quot;Sk&quot;_-;_-@_-"/>
    <numFmt numFmtId="166" formatCode="#,##0.0000"/>
    <numFmt numFmtId="167" formatCode="#,##0.000"/>
    <numFmt numFmtId="168" formatCode="#,##0&quot; Sk&quot;;[Red]&quot;-&quot;#,##0&quot; Sk&quot;"/>
    <numFmt numFmtId="169" formatCode="#,##0.00000"/>
  </numFmts>
  <fonts count="17">
    <font>
      <sz val="10"/>
      <name val="Arial"/>
      <charset val="238"/>
    </font>
    <font>
      <sz val="8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color indexed="9"/>
      <name val="Arial Narrow"/>
      <family val="2"/>
    </font>
    <font>
      <b/>
      <sz val="8"/>
      <color indexed="9"/>
      <name val="Arial Narrow"/>
      <family val="2"/>
    </font>
    <font>
      <sz val="8"/>
      <color indexed="12"/>
      <name val="Arial Narrow"/>
      <family val="2"/>
    </font>
    <font>
      <sz val="7.5"/>
      <color rgb="FFFFFFFF"/>
      <name val="Arial Narrow"/>
      <family val="2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1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8" fillId="0" borderId="0"/>
    <xf numFmtId="0" fontId="9" fillId="0" borderId="9" applyFont="0" applyFill="0" applyBorder="0">
      <alignment vertical="center"/>
    </xf>
    <xf numFmtId="0" fontId="10" fillId="2" borderId="0" applyNumberFormat="0" applyBorder="0" applyAlignment="0" applyProtection="0"/>
    <xf numFmtId="165" fontId="8" fillId="0" borderId="0" applyFon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168" fontId="9" fillId="0" borderId="9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9" fillId="0" borderId="9" applyFont="0" applyFill="0"/>
    <xf numFmtId="0" fontId="9" fillId="0" borderId="9">
      <alignment vertical="center"/>
    </xf>
    <xf numFmtId="0" fontId="10" fillId="7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10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3" fillId="0" borderId="10" applyNumberFormat="0" applyFill="0" applyAlignment="0" applyProtection="0"/>
    <xf numFmtId="0" fontId="8" fillId="0" borderId="0"/>
    <xf numFmtId="0" fontId="14" fillId="0" borderId="0" applyNumberFormat="0" applyFill="0" applyBorder="0" applyAlignment="0" applyProtection="0"/>
    <xf numFmtId="0" fontId="8" fillId="0" borderId="0"/>
    <xf numFmtId="0" fontId="9" fillId="0" borderId="1" applyBorder="0">
      <alignment vertical="center"/>
    </xf>
    <xf numFmtId="0" fontId="11" fillId="0" borderId="0" applyNumberFormat="0" applyFill="0" applyBorder="0" applyAlignment="0" applyProtection="0"/>
    <xf numFmtId="0" fontId="9" fillId="0" borderId="1">
      <alignment vertical="center"/>
    </xf>
  </cellStyleXfs>
  <cellXfs count="67">
    <xf numFmtId="0" fontId="0" fillId="0" borderId="0" xfId="0"/>
    <xf numFmtId="0" fontId="1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 vertical="top"/>
      <protection locked="0"/>
    </xf>
    <xf numFmtId="49" fontId="1" fillId="0" borderId="0" xfId="0" applyNumberFormat="1" applyFont="1" applyAlignment="1" applyProtection="1">
      <alignment horizontal="center" vertical="top"/>
      <protection locked="0"/>
    </xf>
    <xf numFmtId="49" fontId="1" fillId="0" borderId="0" xfId="0" applyNumberFormat="1" applyFont="1" applyAlignment="1" applyProtection="1">
      <alignment vertical="top"/>
      <protection locked="0"/>
    </xf>
    <xf numFmtId="49" fontId="1" fillId="0" borderId="0" xfId="0" applyNumberFormat="1" applyFont="1" applyAlignment="1" applyProtection="1">
      <alignment horizontal="left" vertical="top" wrapText="1"/>
      <protection locked="0"/>
    </xf>
    <xf numFmtId="167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4" fontId="1" fillId="0" borderId="0" xfId="0" applyNumberFormat="1" applyFont="1" applyAlignment="1" applyProtection="1">
      <alignment vertical="top"/>
      <protection locked="0"/>
    </xf>
    <xf numFmtId="169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Protection="1">
      <protection locked="0"/>
    </xf>
    <xf numFmtId="49" fontId="1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169" fontId="1" fillId="0" borderId="0" xfId="0" applyNumberFormat="1" applyFont="1" applyProtection="1">
      <protection locked="0"/>
    </xf>
    <xf numFmtId="0" fontId="1" fillId="0" borderId="6" xfId="0" applyFont="1" applyBorder="1" applyAlignment="1" applyProtection="1">
      <alignment horizontal="centerContinuous"/>
      <protection locked="0"/>
    </xf>
    <xf numFmtId="0" fontId="1" fillId="0" borderId="7" xfId="0" applyFont="1" applyBorder="1" applyAlignment="1" applyProtection="1">
      <alignment horizontal="centerContinuous"/>
      <protection locked="0"/>
    </xf>
    <xf numFmtId="0" fontId="1" fillId="0" borderId="8" xfId="0" applyFont="1" applyBorder="1" applyAlignment="1" applyProtection="1">
      <alignment horizontal="centerContinuous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167" fontId="1" fillId="0" borderId="3" xfId="0" applyNumberFormat="1" applyFont="1" applyBorder="1" applyProtection="1"/>
    <xf numFmtId="0" fontId="1" fillId="0" borderId="3" xfId="0" applyFont="1" applyBorder="1" applyProtection="1"/>
    <xf numFmtId="0" fontId="4" fillId="0" borderId="0" xfId="1" applyFont="1" applyProtection="1">
      <protection locked="0"/>
    </xf>
    <xf numFmtId="49" fontId="4" fillId="0" borderId="0" xfId="1" applyNumberFormat="1" applyFont="1" applyProtection="1">
      <protection locked="0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49" fontId="5" fillId="0" borderId="0" xfId="1" applyNumberFormat="1" applyFont="1" applyProtection="1">
      <protection locked="0"/>
    </xf>
    <xf numFmtId="0" fontId="5" fillId="0" borderId="0" xfId="1" applyFont="1" applyProtection="1">
      <protection locked="0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  <protection locked="0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167" fontId="16" fillId="0" borderId="0" xfId="0" applyNumberFormat="1" applyFont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locked="0"/>
    </xf>
    <xf numFmtId="4" fontId="16" fillId="0" borderId="0" xfId="0" applyNumberFormat="1" applyFont="1" applyAlignment="1" applyProtection="1">
      <alignment vertical="top"/>
      <protection locked="0"/>
    </xf>
    <xf numFmtId="169" fontId="16" fillId="0" borderId="0" xfId="0" applyNumberFormat="1" applyFont="1" applyAlignment="1" applyProtection="1">
      <alignment vertical="top"/>
      <protection locked="0"/>
    </xf>
    <xf numFmtId="0" fontId="16" fillId="0" borderId="0" xfId="0" applyFont="1" applyAlignment="1" applyProtection="1">
      <alignment horizontal="center" vertical="top"/>
      <protection locked="0"/>
    </xf>
    <xf numFmtId="49" fontId="1" fillId="0" borderId="0" xfId="0" applyNumberFormat="1" applyFont="1" applyAlignment="1" applyProtection="1">
      <alignment horizontal="right" vertical="top" wrapText="1"/>
      <protection locked="0"/>
    </xf>
    <xf numFmtId="4" fontId="15" fillId="0" borderId="0" xfId="0" applyNumberFormat="1" applyFont="1" applyAlignment="1" applyProtection="1">
      <alignment vertical="top"/>
      <protection locked="0"/>
    </xf>
    <xf numFmtId="169" fontId="15" fillId="0" borderId="0" xfId="0" applyNumberFormat="1" applyFont="1" applyAlignment="1" applyProtection="1">
      <alignment vertical="top"/>
      <protection locked="0"/>
    </xf>
    <xf numFmtId="167" fontId="15" fillId="0" borderId="0" xfId="0" applyNumberFormat="1" applyFont="1" applyAlignment="1" applyProtection="1">
      <alignment vertical="top"/>
      <protection locked="0"/>
    </xf>
    <xf numFmtId="49" fontId="15" fillId="0" borderId="0" xfId="0" applyNumberFormat="1" applyFont="1" applyAlignment="1" applyProtection="1">
      <alignment horizontal="left" vertical="top" wrapText="1"/>
      <protection locked="0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39"/>
  <sheetViews>
    <sheetView showGridLines="0" tabSelected="1" workbookViewId="0">
      <pane xSplit="6" ySplit="10" topLeftCell="G11" activePane="bottomRight" state="frozen"/>
      <selection pane="topRight"/>
      <selection pane="bottomLeft"/>
      <selection pane="bottomRight" activeCell="I4" sqref="I4"/>
    </sheetView>
  </sheetViews>
  <sheetFormatPr baseColWidth="10" defaultColWidth="9.1640625" defaultRowHeight="11"/>
  <cols>
    <col min="1" max="1" width="3.6640625" style="9" customWidth="1"/>
    <col min="2" max="2" width="3.6640625" style="10" customWidth="1"/>
    <col min="3" max="3" width="7.6640625" style="11" customWidth="1"/>
    <col min="4" max="4" width="50.6640625" style="12" customWidth="1"/>
    <col min="5" max="5" width="8.6640625" style="13" customWidth="1"/>
    <col min="6" max="6" width="5.83203125" style="14" customWidth="1"/>
    <col min="7" max="7" width="6.6640625" style="15" customWidth="1"/>
    <col min="8" max="9" width="10.6640625" style="15" customWidth="1"/>
    <col min="10" max="10" width="8.33203125" style="15" hidden="1" customWidth="1"/>
    <col min="11" max="11" width="7.5" style="16" customWidth="1"/>
    <col min="12" max="12" width="8.33203125" style="16" customWidth="1"/>
    <col min="13" max="13" width="8" style="13" customWidth="1"/>
    <col min="14" max="14" width="7" style="13" customWidth="1"/>
    <col min="15" max="15" width="3.5" style="14" hidden="1" customWidth="1"/>
    <col min="16" max="16" width="12.6640625" style="14" hidden="1" customWidth="1"/>
    <col min="17" max="19" width="13.33203125" style="13" hidden="1" customWidth="1"/>
    <col min="20" max="20" width="10.5" style="17" hidden="1" customWidth="1"/>
    <col min="21" max="21" width="10.33203125" style="17" hidden="1" customWidth="1"/>
    <col min="22" max="22" width="9" style="17" hidden="1" customWidth="1"/>
    <col min="23" max="23" width="9.1640625" style="13" hidden="1" customWidth="1"/>
    <col min="24" max="25" width="5.6640625" style="14" hidden="1" customWidth="1"/>
    <col min="26" max="26" width="6.5" style="14" hidden="1" customWidth="1"/>
    <col min="27" max="27" width="24.83203125" style="11" hidden="1" customWidth="1"/>
    <col min="28" max="28" width="4.33203125" style="14" hidden="1" customWidth="1"/>
    <col min="29" max="29" width="8.33203125" style="18" hidden="1" customWidth="1"/>
    <col min="30" max="30" width="8.6640625" style="18" hidden="1" customWidth="1"/>
    <col min="31" max="34" width="9.1640625" style="18" hidden="1" customWidth="1"/>
    <col min="35" max="35" width="9.1640625" style="1"/>
    <col min="36" max="37" width="0" style="1" hidden="1" customWidth="1"/>
    <col min="38" max="16384" width="9.1640625" style="1"/>
  </cols>
  <sheetData>
    <row r="1" spans="1:37" ht="12">
      <c r="A1" s="4" t="s">
        <v>64</v>
      </c>
      <c r="B1" s="5"/>
      <c r="C1" s="5"/>
      <c r="D1" s="5"/>
      <c r="E1" s="5"/>
      <c r="F1" s="5"/>
      <c r="G1" s="19"/>
      <c r="H1" s="5"/>
      <c r="I1" s="4" t="s">
        <v>65</v>
      </c>
      <c r="J1" s="19"/>
      <c r="K1" s="25"/>
      <c r="L1" s="5"/>
      <c r="M1" s="5"/>
      <c r="N1" s="5"/>
      <c r="O1" s="5"/>
      <c r="P1" s="5"/>
      <c r="Q1" s="8"/>
      <c r="R1" s="8"/>
      <c r="S1" s="8"/>
      <c r="T1" s="5"/>
      <c r="U1" s="5"/>
      <c r="V1" s="5"/>
      <c r="W1" s="5"/>
      <c r="X1" s="5"/>
      <c r="Y1" s="5"/>
      <c r="Z1" s="41" t="s">
        <v>2</v>
      </c>
      <c r="AA1" s="42" t="s">
        <v>3</v>
      </c>
      <c r="AB1" s="41" t="s">
        <v>4</v>
      </c>
      <c r="AC1" s="41" t="s">
        <v>5</v>
      </c>
      <c r="AD1" s="41" t="s">
        <v>6</v>
      </c>
      <c r="AE1" s="43" t="s">
        <v>7</v>
      </c>
      <c r="AF1" s="44" t="s">
        <v>8</v>
      </c>
      <c r="AG1" s="1"/>
      <c r="AH1" s="1"/>
    </row>
    <row r="2" spans="1:37">
      <c r="A2" s="4" t="s">
        <v>66</v>
      </c>
      <c r="B2" s="5"/>
      <c r="C2" s="5"/>
      <c r="D2" s="5"/>
      <c r="E2" s="5"/>
      <c r="F2" s="5"/>
      <c r="G2" s="19"/>
      <c r="H2" s="20"/>
      <c r="I2" s="4" t="s">
        <v>67</v>
      </c>
      <c r="J2" s="19"/>
      <c r="K2" s="25"/>
      <c r="L2" s="5"/>
      <c r="M2" s="5"/>
      <c r="N2" s="5"/>
      <c r="O2" s="5"/>
      <c r="P2" s="5"/>
      <c r="Q2" s="8"/>
      <c r="R2" s="8"/>
      <c r="S2" s="8"/>
      <c r="T2" s="5"/>
      <c r="U2" s="5"/>
      <c r="V2" s="5"/>
      <c r="W2" s="5"/>
      <c r="X2" s="5"/>
      <c r="Y2" s="5"/>
      <c r="Z2" s="41" t="s">
        <v>9</v>
      </c>
      <c r="AA2" s="45" t="s">
        <v>10</v>
      </c>
      <c r="AB2" s="46" t="s">
        <v>11</v>
      </c>
      <c r="AC2" s="46"/>
      <c r="AD2" s="45"/>
      <c r="AE2" s="43">
        <v>1</v>
      </c>
      <c r="AF2" s="47">
        <v>123.5</v>
      </c>
      <c r="AG2" s="1"/>
      <c r="AH2" s="1"/>
    </row>
    <row r="3" spans="1:37">
      <c r="A3" s="4" t="s">
        <v>12</v>
      </c>
      <c r="B3" s="5"/>
      <c r="C3" s="5"/>
      <c r="D3" s="5"/>
      <c r="E3" s="5"/>
      <c r="F3" s="5"/>
      <c r="G3" s="19"/>
      <c r="H3" s="5"/>
      <c r="I3" s="4" t="s">
        <v>126</v>
      </c>
      <c r="J3" s="19"/>
      <c r="K3" s="25"/>
      <c r="L3" s="5"/>
      <c r="M3" s="5"/>
      <c r="N3" s="5"/>
      <c r="O3" s="5"/>
      <c r="P3" s="5"/>
      <c r="Q3" s="8"/>
      <c r="R3" s="8"/>
      <c r="S3" s="8"/>
      <c r="T3" s="5"/>
      <c r="U3" s="5"/>
      <c r="V3" s="5"/>
      <c r="W3" s="5"/>
      <c r="X3" s="5"/>
      <c r="Y3" s="5"/>
      <c r="Z3" s="41" t="s">
        <v>13</v>
      </c>
      <c r="AA3" s="45" t="s">
        <v>14</v>
      </c>
      <c r="AB3" s="46" t="s">
        <v>11</v>
      </c>
      <c r="AC3" s="46" t="s">
        <v>15</v>
      </c>
      <c r="AD3" s="45" t="s">
        <v>16</v>
      </c>
      <c r="AE3" s="43">
        <v>2</v>
      </c>
      <c r="AF3" s="48">
        <v>123.46</v>
      </c>
      <c r="AG3" s="1"/>
      <c r="AH3" s="1"/>
    </row>
    <row r="4" spans="1:37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8"/>
      <c r="R4" s="8"/>
      <c r="S4" s="8"/>
      <c r="T4" s="5"/>
      <c r="U4" s="5"/>
      <c r="V4" s="5"/>
      <c r="W4" s="5"/>
      <c r="X4" s="5"/>
      <c r="Y4" s="5"/>
      <c r="Z4" s="41" t="s">
        <v>17</v>
      </c>
      <c r="AA4" s="45" t="s">
        <v>18</v>
      </c>
      <c r="AB4" s="46" t="s">
        <v>11</v>
      </c>
      <c r="AC4" s="46"/>
      <c r="AD4" s="45"/>
      <c r="AE4" s="43">
        <v>3</v>
      </c>
      <c r="AF4" s="49">
        <v>123.45699999999999</v>
      </c>
      <c r="AG4" s="1"/>
      <c r="AH4" s="1"/>
    </row>
    <row r="5" spans="1:37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8"/>
      <c r="R5" s="8"/>
      <c r="S5" s="8"/>
      <c r="T5" s="5"/>
      <c r="U5" s="5"/>
      <c r="V5" s="5"/>
      <c r="W5" s="5"/>
      <c r="X5" s="5"/>
      <c r="Y5" s="5"/>
      <c r="Z5" s="41" t="s">
        <v>19</v>
      </c>
      <c r="AA5" s="45" t="s">
        <v>14</v>
      </c>
      <c r="AB5" s="46" t="s">
        <v>11</v>
      </c>
      <c r="AC5" s="46" t="s">
        <v>15</v>
      </c>
      <c r="AD5" s="45" t="s">
        <v>16</v>
      </c>
      <c r="AE5" s="43">
        <v>4</v>
      </c>
      <c r="AF5" s="50">
        <v>123.4567</v>
      </c>
      <c r="AG5" s="1"/>
      <c r="AH5" s="1"/>
    </row>
    <row r="6" spans="1:37" ht="12">
      <c r="A6" s="4" t="s">
        <v>68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8"/>
      <c r="R6" s="8"/>
      <c r="S6" s="8"/>
      <c r="T6" s="5"/>
      <c r="U6" s="5"/>
      <c r="V6" s="5"/>
      <c r="W6" s="5"/>
      <c r="X6" s="5"/>
      <c r="Y6" s="5"/>
      <c r="Z6" s="5"/>
      <c r="AA6" s="20"/>
      <c r="AB6" s="5"/>
      <c r="AC6" s="1"/>
      <c r="AD6" s="1"/>
      <c r="AE6" s="43" t="s">
        <v>20</v>
      </c>
      <c r="AF6" s="48">
        <v>123.46</v>
      </c>
      <c r="AG6" s="1"/>
      <c r="AH6" s="1"/>
    </row>
    <row r="7" spans="1:37">
      <c r="A7" s="4" t="s">
        <v>69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8"/>
      <c r="R7" s="8"/>
      <c r="S7" s="8"/>
      <c r="T7" s="5"/>
      <c r="U7" s="5"/>
      <c r="V7" s="5"/>
      <c r="W7" s="5"/>
      <c r="X7" s="5"/>
      <c r="Y7" s="5"/>
      <c r="Z7" s="5"/>
      <c r="AA7" s="20"/>
      <c r="AB7" s="5"/>
      <c r="AC7" s="1"/>
      <c r="AD7" s="1"/>
      <c r="AE7" s="1"/>
      <c r="AF7" s="1"/>
      <c r="AG7" s="1"/>
      <c r="AH7" s="1"/>
    </row>
    <row r="8" spans="1:37" ht="13">
      <c r="A8" s="1"/>
      <c r="B8" s="6"/>
      <c r="C8" s="7"/>
      <c r="D8" s="21" t="str">
        <f>CONCATENATE(AA2," ",AB2," ",AC2," ",AD2)</f>
        <v xml:space="preserve">Prehľad rozpočtových nákladov v EUR  </v>
      </c>
      <c r="E8" s="8"/>
      <c r="F8" s="5"/>
      <c r="G8" s="19"/>
      <c r="H8" s="19"/>
      <c r="I8" s="19"/>
      <c r="J8" s="19"/>
      <c r="K8" s="25"/>
      <c r="L8" s="25"/>
      <c r="M8" s="8"/>
      <c r="N8" s="8"/>
      <c r="O8" s="5"/>
      <c r="P8" s="5"/>
      <c r="Q8" s="8"/>
      <c r="R8" s="8"/>
      <c r="S8" s="8"/>
      <c r="T8" s="5"/>
      <c r="U8" s="5"/>
      <c r="V8" s="5"/>
      <c r="W8" s="5"/>
      <c r="X8" s="5"/>
      <c r="Y8" s="5"/>
      <c r="Z8" s="5"/>
      <c r="AA8" s="20"/>
      <c r="AB8" s="5"/>
      <c r="AC8" s="1"/>
      <c r="AD8" s="1"/>
      <c r="AE8" s="1"/>
      <c r="AF8" s="1"/>
      <c r="AG8" s="1"/>
      <c r="AH8" s="1"/>
    </row>
    <row r="9" spans="1:37">
      <c r="A9" s="22" t="s">
        <v>21</v>
      </c>
      <c r="B9" s="22" t="s">
        <v>22</v>
      </c>
      <c r="C9" s="22" t="s">
        <v>23</v>
      </c>
      <c r="D9" s="22" t="s">
        <v>24</v>
      </c>
      <c r="E9" s="22" t="s">
        <v>25</v>
      </c>
      <c r="F9" s="22" t="s">
        <v>26</v>
      </c>
      <c r="G9" s="22" t="s">
        <v>27</v>
      </c>
      <c r="H9" s="22" t="s">
        <v>28</v>
      </c>
      <c r="I9" s="22" t="s">
        <v>29</v>
      </c>
      <c r="J9" s="22" t="s">
        <v>30</v>
      </c>
      <c r="K9" s="26" t="s">
        <v>31</v>
      </c>
      <c r="L9" s="27"/>
      <c r="M9" s="28" t="s">
        <v>32</v>
      </c>
      <c r="N9" s="27"/>
      <c r="O9" s="29" t="s">
        <v>1</v>
      </c>
      <c r="P9" s="30" t="s">
        <v>33</v>
      </c>
      <c r="Q9" s="33" t="s">
        <v>25</v>
      </c>
      <c r="R9" s="33" t="s">
        <v>25</v>
      </c>
      <c r="S9" s="30" t="s">
        <v>25</v>
      </c>
      <c r="T9" s="34" t="s">
        <v>34</v>
      </c>
      <c r="U9" s="35" t="s">
        <v>35</v>
      </c>
      <c r="V9" s="22" t="s">
        <v>36</v>
      </c>
      <c r="W9" s="2" t="s">
        <v>37</v>
      </c>
      <c r="X9" s="2" t="s">
        <v>38</v>
      </c>
      <c r="Y9" s="2" t="s">
        <v>39</v>
      </c>
      <c r="Z9" s="51" t="s">
        <v>40</v>
      </c>
      <c r="AA9" s="51" t="s">
        <v>41</v>
      </c>
      <c r="AB9" s="2" t="s">
        <v>36</v>
      </c>
      <c r="AC9" s="2" t="s">
        <v>42</v>
      </c>
      <c r="AD9" s="2" t="s">
        <v>43</v>
      </c>
      <c r="AE9" s="52" t="s">
        <v>44</v>
      </c>
      <c r="AF9" s="52" t="s">
        <v>45</v>
      </c>
      <c r="AG9" s="52" t="s">
        <v>25</v>
      </c>
      <c r="AH9" s="52" t="s">
        <v>46</v>
      </c>
      <c r="AJ9" s="1" t="s">
        <v>70</v>
      </c>
      <c r="AK9" s="1" t="s">
        <v>72</v>
      </c>
    </row>
    <row r="10" spans="1:37">
      <c r="A10" s="23" t="s">
        <v>47</v>
      </c>
      <c r="B10" s="23" t="s">
        <v>48</v>
      </c>
      <c r="C10" s="24"/>
      <c r="D10" s="23" t="s">
        <v>49</v>
      </c>
      <c r="E10" s="23" t="s">
        <v>50</v>
      </c>
      <c r="F10" s="23" t="s">
        <v>51</v>
      </c>
      <c r="G10" s="23" t="s">
        <v>52</v>
      </c>
      <c r="H10" s="23"/>
      <c r="I10" s="23" t="s">
        <v>53</v>
      </c>
      <c r="J10" s="23"/>
      <c r="K10" s="23" t="s">
        <v>27</v>
      </c>
      <c r="L10" s="23" t="s">
        <v>30</v>
      </c>
      <c r="M10" s="31" t="s">
        <v>27</v>
      </c>
      <c r="N10" s="23" t="s">
        <v>30</v>
      </c>
      <c r="O10" s="31" t="s">
        <v>54</v>
      </c>
      <c r="P10" s="32"/>
      <c r="Q10" s="36" t="s">
        <v>55</v>
      </c>
      <c r="R10" s="36" t="s">
        <v>56</v>
      </c>
      <c r="S10" s="32" t="s">
        <v>57</v>
      </c>
      <c r="T10" s="37" t="s">
        <v>58</v>
      </c>
      <c r="U10" s="38" t="s">
        <v>59</v>
      </c>
      <c r="V10" s="23" t="s">
        <v>60</v>
      </c>
      <c r="W10" s="39"/>
      <c r="X10" s="40"/>
      <c r="Y10" s="40"/>
      <c r="Z10" s="53" t="s">
        <v>61</v>
      </c>
      <c r="AA10" s="53" t="s">
        <v>47</v>
      </c>
      <c r="AB10" s="3" t="s">
        <v>62</v>
      </c>
      <c r="AC10" s="40"/>
      <c r="AD10" s="40"/>
      <c r="AE10" s="54"/>
      <c r="AF10" s="54"/>
      <c r="AG10" s="54"/>
      <c r="AH10" s="54"/>
      <c r="AJ10" s="1" t="s">
        <v>71</v>
      </c>
      <c r="AK10" s="1" t="s">
        <v>73</v>
      </c>
    </row>
    <row r="12" spans="1:37">
      <c r="B12" s="55" t="s">
        <v>74</v>
      </c>
    </row>
    <row r="13" spans="1:37">
      <c r="B13" s="11" t="s">
        <v>75</v>
      </c>
    </row>
    <row r="14" spans="1:37" ht="12">
      <c r="A14" s="9">
        <v>1</v>
      </c>
      <c r="B14" s="10" t="s">
        <v>76</v>
      </c>
      <c r="C14" s="11" t="s">
        <v>77</v>
      </c>
      <c r="D14" s="12" t="s">
        <v>78</v>
      </c>
      <c r="E14" s="13">
        <v>370</v>
      </c>
      <c r="F14" s="14" t="s">
        <v>79</v>
      </c>
      <c r="H14" s="15">
        <f>ROUND(E14*G14,2)</f>
        <v>0</v>
      </c>
      <c r="J14" s="15">
        <f>ROUND(E14*G14,2)</f>
        <v>0</v>
      </c>
      <c r="L14" s="16">
        <f>E14*K14</f>
        <v>0</v>
      </c>
      <c r="N14" s="13">
        <f>E14*M14</f>
        <v>0</v>
      </c>
      <c r="O14" s="14">
        <v>0</v>
      </c>
      <c r="P14" s="14">
        <v>1</v>
      </c>
      <c r="V14" s="17" t="s">
        <v>63</v>
      </c>
      <c r="X14" s="11" t="s">
        <v>77</v>
      </c>
      <c r="Y14" s="11" t="s">
        <v>80</v>
      </c>
      <c r="Z14" s="14" t="s">
        <v>81</v>
      </c>
      <c r="AJ14" s="1" t="s">
        <v>82</v>
      </c>
      <c r="AK14" s="1" t="s">
        <v>83</v>
      </c>
    </row>
    <row r="15" spans="1:37" ht="12">
      <c r="D15" s="56" t="s">
        <v>84</v>
      </c>
      <c r="E15" s="57"/>
      <c r="F15" s="58"/>
      <c r="G15" s="59"/>
      <c r="H15" s="59"/>
      <c r="I15" s="59"/>
      <c r="J15" s="59"/>
      <c r="K15" s="60"/>
      <c r="L15" s="60"/>
      <c r="M15" s="57"/>
      <c r="N15" s="57"/>
      <c r="O15" s="58"/>
      <c r="P15" s="58"/>
      <c r="Q15" s="57"/>
      <c r="R15" s="57"/>
      <c r="S15" s="57"/>
      <c r="T15" s="61"/>
      <c r="U15" s="61"/>
      <c r="V15" s="61" t="s">
        <v>0</v>
      </c>
      <c r="W15" s="57"/>
      <c r="X15" s="58"/>
    </row>
    <row r="16" spans="1:37" ht="24">
      <c r="A16" s="9">
        <v>2</v>
      </c>
      <c r="B16" s="10" t="s">
        <v>85</v>
      </c>
      <c r="C16" s="11" t="s">
        <v>86</v>
      </c>
      <c r="D16" s="12" t="s">
        <v>87</v>
      </c>
      <c r="E16" s="13">
        <v>370</v>
      </c>
      <c r="F16" s="14" t="s">
        <v>79</v>
      </c>
      <c r="H16" s="15">
        <f>ROUND(E16*G16,2)</f>
        <v>0</v>
      </c>
      <c r="J16" s="15">
        <f>ROUND(E16*G16,2)</f>
        <v>0</v>
      </c>
      <c r="L16" s="16">
        <f>E16*K16</f>
        <v>0</v>
      </c>
      <c r="N16" s="13">
        <f>E16*M16</f>
        <v>0</v>
      </c>
      <c r="O16" s="14">
        <v>0</v>
      </c>
      <c r="P16" s="14">
        <v>2</v>
      </c>
      <c r="V16" s="17" t="s">
        <v>63</v>
      </c>
      <c r="X16" s="11" t="s">
        <v>86</v>
      </c>
      <c r="Y16" s="11" t="s">
        <v>88</v>
      </c>
      <c r="Z16" s="14" t="s">
        <v>81</v>
      </c>
      <c r="AJ16" s="1" t="s">
        <v>82</v>
      </c>
      <c r="AK16" s="1" t="s">
        <v>83</v>
      </c>
    </row>
    <row r="17" spans="1:37" ht="12">
      <c r="D17" s="56" t="s">
        <v>84</v>
      </c>
      <c r="E17" s="57"/>
      <c r="F17" s="58"/>
      <c r="G17" s="59"/>
      <c r="H17" s="59"/>
      <c r="I17" s="59"/>
      <c r="J17" s="59"/>
      <c r="K17" s="60"/>
      <c r="L17" s="60"/>
      <c r="M17" s="57"/>
      <c r="N17" s="57"/>
      <c r="O17" s="58"/>
      <c r="P17" s="58"/>
      <c r="Q17" s="57"/>
      <c r="R17" s="57"/>
      <c r="S17" s="57"/>
      <c r="T17" s="61"/>
      <c r="U17" s="61"/>
      <c r="V17" s="61" t="s">
        <v>0</v>
      </c>
      <c r="W17" s="57"/>
      <c r="X17" s="58"/>
    </row>
    <row r="18" spans="1:37" ht="12">
      <c r="A18" s="9">
        <v>3</v>
      </c>
      <c r="B18" s="10" t="s">
        <v>85</v>
      </c>
      <c r="C18" s="11" t="s">
        <v>89</v>
      </c>
      <c r="D18" s="12" t="s">
        <v>90</v>
      </c>
      <c r="E18" s="13">
        <v>370</v>
      </c>
      <c r="F18" s="14" t="s">
        <v>79</v>
      </c>
      <c r="H18" s="15">
        <f>ROUND(E18*G18,2)</f>
        <v>0</v>
      </c>
      <c r="J18" s="15">
        <f>ROUND(E18*G18,2)</f>
        <v>0</v>
      </c>
      <c r="L18" s="16">
        <f>E18*K18</f>
        <v>0</v>
      </c>
      <c r="N18" s="13">
        <f>E18*M18</f>
        <v>0</v>
      </c>
      <c r="O18" s="14">
        <v>0</v>
      </c>
      <c r="P18" s="14">
        <v>3</v>
      </c>
      <c r="V18" s="17" t="s">
        <v>63</v>
      </c>
      <c r="X18" s="11" t="s">
        <v>89</v>
      </c>
      <c r="Y18" s="11" t="s">
        <v>91</v>
      </c>
      <c r="Z18" s="14" t="s">
        <v>81</v>
      </c>
      <c r="AJ18" s="1" t="s">
        <v>82</v>
      </c>
      <c r="AK18" s="1" t="s">
        <v>83</v>
      </c>
    </row>
    <row r="19" spans="1:37" ht="12">
      <c r="D19" s="56" t="s">
        <v>84</v>
      </c>
      <c r="E19" s="57"/>
      <c r="F19" s="58"/>
      <c r="G19" s="59"/>
      <c r="H19" s="59"/>
      <c r="I19" s="59"/>
      <c r="J19" s="59"/>
      <c r="K19" s="60"/>
      <c r="L19" s="60"/>
      <c r="M19" s="57"/>
      <c r="N19" s="57"/>
      <c r="O19" s="58"/>
      <c r="P19" s="58"/>
      <c r="Q19" s="57"/>
      <c r="R19" s="57"/>
      <c r="S19" s="57"/>
      <c r="T19" s="61"/>
      <c r="U19" s="61"/>
      <c r="V19" s="61" t="s">
        <v>0</v>
      </c>
      <c r="W19" s="57"/>
      <c r="X19" s="58"/>
    </row>
    <row r="20" spans="1:37" ht="12">
      <c r="A20" s="9">
        <v>4</v>
      </c>
      <c r="B20" s="10" t="s">
        <v>76</v>
      </c>
      <c r="C20" s="11" t="s">
        <v>92</v>
      </c>
      <c r="D20" s="12" t="s">
        <v>93</v>
      </c>
      <c r="E20" s="13">
        <v>370</v>
      </c>
      <c r="F20" s="14" t="s">
        <v>79</v>
      </c>
      <c r="H20" s="15">
        <f>ROUND(E20*G20,2)</f>
        <v>0</v>
      </c>
      <c r="J20" s="15">
        <f>ROUND(E20*G20,2)</f>
        <v>0</v>
      </c>
      <c r="L20" s="16">
        <f>E20*K20</f>
        <v>0</v>
      </c>
      <c r="N20" s="13">
        <f>E20*M20</f>
        <v>0</v>
      </c>
      <c r="O20" s="14">
        <v>0</v>
      </c>
      <c r="P20" s="14">
        <v>4</v>
      </c>
      <c r="V20" s="17" t="s">
        <v>63</v>
      </c>
      <c r="X20" s="11" t="s">
        <v>92</v>
      </c>
      <c r="Y20" s="11" t="s">
        <v>94</v>
      </c>
      <c r="Z20" s="14" t="s">
        <v>81</v>
      </c>
      <c r="AJ20" s="1" t="s">
        <v>82</v>
      </c>
      <c r="AK20" s="1" t="s">
        <v>83</v>
      </c>
    </row>
    <row r="21" spans="1:37" ht="12">
      <c r="D21" s="56" t="s">
        <v>84</v>
      </c>
      <c r="E21" s="57"/>
      <c r="F21" s="58"/>
      <c r="G21" s="59"/>
      <c r="H21" s="59"/>
      <c r="I21" s="59"/>
      <c r="J21" s="59"/>
      <c r="K21" s="60"/>
      <c r="L21" s="60"/>
      <c r="M21" s="57"/>
      <c r="N21" s="57"/>
      <c r="O21" s="58"/>
      <c r="P21" s="58"/>
      <c r="Q21" s="57"/>
      <c r="R21" s="57"/>
      <c r="S21" s="57"/>
      <c r="T21" s="61"/>
      <c r="U21" s="61"/>
      <c r="V21" s="61" t="s">
        <v>0</v>
      </c>
      <c r="W21" s="57"/>
      <c r="X21" s="58"/>
    </row>
    <row r="22" spans="1:37" ht="12">
      <c r="D22" s="62" t="s">
        <v>95</v>
      </c>
      <c r="E22" s="63">
        <f>J22</f>
        <v>0</v>
      </c>
      <c r="H22" s="63">
        <f>SUM(H12:H21)</f>
        <v>0</v>
      </c>
      <c r="I22" s="63">
        <f>SUM(I12:I21)</f>
        <v>0</v>
      </c>
      <c r="J22" s="63">
        <f>SUM(J12:J21)</f>
        <v>0</v>
      </c>
      <c r="L22" s="64">
        <f>SUM(L12:L21)</f>
        <v>0</v>
      </c>
      <c r="N22" s="65">
        <f>SUM(N12:N21)</f>
        <v>0</v>
      </c>
      <c r="W22" s="13">
        <f>SUM(W12:W21)</f>
        <v>0</v>
      </c>
    </row>
    <row r="24" spans="1:37">
      <c r="B24" s="11" t="s">
        <v>96</v>
      </c>
    </row>
    <row r="25" spans="1:37" ht="12">
      <c r="A25" s="9">
        <v>5</v>
      </c>
      <c r="B25" s="10" t="s">
        <v>97</v>
      </c>
      <c r="C25" s="11" t="s">
        <v>98</v>
      </c>
      <c r="D25" s="12" t="s">
        <v>99</v>
      </c>
      <c r="E25" s="13">
        <v>437.35500000000002</v>
      </c>
      <c r="F25" s="14" t="s">
        <v>79</v>
      </c>
      <c r="H25" s="15">
        <f>ROUND(E25*G25,2)</f>
        <v>0</v>
      </c>
      <c r="J25" s="15">
        <f>ROUND(E25*G25,2)</f>
        <v>0</v>
      </c>
      <c r="L25" s="16">
        <f>E25*K25</f>
        <v>0</v>
      </c>
      <c r="N25" s="13">
        <f>E25*M25</f>
        <v>0</v>
      </c>
      <c r="O25" s="14">
        <v>0</v>
      </c>
      <c r="P25" s="14">
        <v>5</v>
      </c>
      <c r="V25" s="17" t="s">
        <v>63</v>
      </c>
      <c r="X25" s="11" t="s">
        <v>98</v>
      </c>
      <c r="Y25" s="11" t="s">
        <v>100</v>
      </c>
      <c r="Z25" s="14" t="s">
        <v>101</v>
      </c>
      <c r="AJ25" s="1" t="s">
        <v>82</v>
      </c>
      <c r="AK25" s="1" t="s">
        <v>83</v>
      </c>
    </row>
    <row r="26" spans="1:37" ht="12">
      <c r="D26" s="56" t="s">
        <v>102</v>
      </c>
      <c r="E26" s="57"/>
      <c r="F26" s="58"/>
      <c r="G26" s="59"/>
      <c r="H26" s="59"/>
      <c r="I26" s="59"/>
      <c r="J26" s="59"/>
      <c r="K26" s="60"/>
      <c r="L26" s="60"/>
      <c r="M26" s="57"/>
      <c r="N26" s="57"/>
      <c r="O26" s="58"/>
      <c r="P26" s="58"/>
      <c r="Q26" s="57"/>
      <c r="R26" s="57"/>
      <c r="S26" s="57"/>
      <c r="T26" s="61"/>
      <c r="U26" s="61"/>
      <c r="V26" s="61" t="s">
        <v>0</v>
      </c>
      <c r="W26" s="57"/>
      <c r="X26" s="58"/>
    </row>
    <row r="27" spans="1:37" ht="12">
      <c r="D27" s="56" t="s">
        <v>103</v>
      </c>
      <c r="E27" s="57"/>
      <c r="F27" s="58"/>
      <c r="G27" s="59"/>
      <c r="H27" s="59"/>
      <c r="I27" s="59"/>
      <c r="J27" s="59"/>
      <c r="K27" s="60"/>
      <c r="L27" s="60"/>
      <c r="M27" s="57"/>
      <c r="N27" s="57"/>
      <c r="O27" s="58"/>
      <c r="P27" s="58"/>
      <c r="Q27" s="57"/>
      <c r="R27" s="57"/>
      <c r="S27" s="57"/>
      <c r="T27" s="61"/>
      <c r="U27" s="61"/>
      <c r="V27" s="61" t="s">
        <v>0</v>
      </c>
      <c r="W27" s="57"/>
      <c r="X27" s="58"/>
    </row>
    <row r="28" spans="1:37" ht="12">
      <c r="D28" s="56" t="s">
        <v>104</v>
      </c>
      <c r="E28" s="57"/>
      <c r="F28" s="58"/>
      <c r="G28" s="59"/>
      <c r="H28" s="59"/>
      <c r="I28" s="59"/>
      <c r="J28" s="59"/>
      <c r="K28" s="60"/>
      <c r="L28" s="60"/>
      <c r="M28" s="57"/>
      <c r="N28" s="57"/>
      <c r="O28" s="58"/>
      <c r="P28" s="58"/>
      <c r="Q28" s="57"/>
      <c r="R28" s="57"/>
      <c r="S28" s="57"/>
      <c r="T28" s="61"/>
      <c r="U28" s="61"/>
      <c r="V28" s="61" t="s">
        <v>0</v>
      </c>
      <c r="W28" s="57"/>
      <c r="X28" s="58"/>
    </row>
    <row r="29" spans="1:37" ht="12">
      <c r="D29" s="56" t="s">
        <v>105</v>
      </c>
      <c r="E29" s="57"/>
      <c r="F29" s="58"/>
      <c r="G29" s="59"/>
      <c r="H29" s="59"/>
      <c r="I29" s="59"/>
      <c r="J29" s="59"/>
      <c r="K29" s="60"/>
      <c r="L29" s="60"/>
      <c r="M29" s="57"/>
      <c r="N29" s="57"/>
      <c r="O29" s="58"/>
      <c r="P29" s="58"/>
      <c r="Q29" s="57"/>
      <c r="R29" s="57"/>
      <c r="S29" s="57"/>
      <c r="T29" s="61"/>
      <c r="U29" s="61"/>
      <c r="V29" s="61" t="s">
        <v>0</v>
      </c>
      <c r="W29" s="57"/>
      <c r="X29" s="58"/>
    </row>
    <row r="30" spans="1:37" ht="12">
      <c r="A30" s="9">
        <v>6</v>
      </c>
      <c r="B30" s="10" t="s">
        <v>97</v>
      </c>
      <c r="C30" s="11" t="s">
        <v>106</v>
      </c>
      <c r="D30" s="12" t="s">
        <v>107</v>
      </c>
      <c r="E30" s="13">
        <v>437.35500000000002</v>
      </c>
      <c r="F30" s="14" t="s">
        <v>79</v>
      </c>
      <c r="H30" s="15">
        <f>ROUND(E30*G30,2)</f>
        <v>0</v>
      </c>
      <c r="J30" s="15">
        <f>ROUND(E30*G30,2)</f>
        <v>0</v>
      </c>
      <c r="L30" s="16">
        <f>E30*K30</f>
        <v>0</v>
      </c>
      <c r="N30" s="13">
        <f>E30*M30</f>
        <v>0</v>
      </c>
      <c r="O30" s="14">
        <v>0</v>
      </c>
      <c r="P30" s="14">
        <v>6</v>
      </c>
      <c r="V30" s="17" t="s">
        <v>63</v>
      </c>
      <c r="X30" s="11" t="s">
        <v>106</v>
      </c>
      <c r="Y30" s="11" t="s">
        <v>108</v>
      </c>
      <c r="Z30" s="14" t="s">
        <v>101</v>
      </c>
      <c r="AJ30" s="1" t="s">
        <v>82</v>
      </c>
      <c r="AK30" s="1" t="s">
        <v>83</v>
      </c>
    </row>
    <row r="31" spans="1:37" ht="12">
      <c r="A31" s="9">
        <v>7</v>
      </c>
      <c r="B31" s="10" t="s">
        <v>97</v>
      </c>
      <c r="C31" s="11" t="s">
        <v>109</v>
      </c>
      <c r="D31" s="12" t="s">
        <v>110</v>
      </c>
      <c r="E31" s="13">
        <v>437.35500000000002</v>
      </c>
      <c r="F31" s="14" t="s">
        <v>79</v>
      </c>
      <c r="H31" s="15">
        <f>ROUND(E31*G31,2)</f>
        <v>0</v>
      </c>
      <c r="J31" s="15">
        <f>ROUND(E31*G31,2)</f>
        <v>0</v>
      </c>
      <c r="L31" s="16">
        <f>E31*K31</f>
        <v>0</v>
      </c>
      <c r="N31" s="13">
        <f>E31*M31</f>
        <v>0</v>
      </c>
      <c r="O31" s="14">
        <v>0</v>
      </c>
      <c r="P31" s="14">
        <v>7</v>
      </c>
      <c r="V31" s="17" t="s">
        <v>63</v>
      </c>
      <c r="X31" s="11" t="s">
        <v>109</v>
      </c>
      <c r="Y31" s="11" t="s">
        <v>111</v>
      </c>
      <c r="Z31" s="14" t="s">
        <v>101</v>
      </c>
      <c r="AJ31" s="1" t="s">
        <v>82</v>
      </c>
      <c r="AK31" s="1" t="s">
        <v>83</v>
      </c>
    </row>
    <row r="32" spans="1:37" ht="12">
      <c r="A32" s="9">
        <v>8</v>
      </c>
      <c r="B32" s="10" t="s">
        <v>97</v>
      </c>
      <c r="C32" s="11" t="s">
        <v>112</v>
      </c>
      <c r="D32" s="12" t="s">
        <v>113</v>
      </c>
      <c r="E32" s="13">
        <v>437.35500000000002</v>
      </c>
      <c r="F32" s="14" t="s">
        <v>79</v>
      </c>
      <c r="H32" s="15">
        <f>ROUND(E32*G32,2)</f>
        <v>0</v>
      </c>
      <c r="J32" s="15">
        <f>ROUND(E32*G32,2)</f>
        <v>0</v>
      </c>
      <c r="L32" s="16">
        <f>E32*K32</f>
        <v>0</v>
      </c>
      <c r="N32" s="13">
        <f>E32*M32</f>
        <v>0</v>
      </c>
      <c r="O32" s="14">
        <v>0</v>
      </c>
      <c r="P32" s="14">
        <v>8</v>
      </c>
      <c r="V32" s="17" t="s">
        <v>63</v>
      </c>
      <c r="X32" s="11" t="s">
        <v>112</v>
      </c>
      <c r="Y32" s="11" t="s">
        <v>114</v>
      </c>
      <c r="Z32" s="14" t="s">
        <v>101</v>
      </c>
      <c r="AJ32" s="1" t="s">
        <v>82</v>
      </c>
      <c r="AK32" s="1" t="s">
        <v>83</v>
      </c>
    </row>
    <row r="33" spans="1:37" ht="12">
      <c r="A33" s="9">
        <v>9</v>
      </c>
      <c r="B33" s="10" t="s">
        <v>97</v>
      </c>
      <c r="C33" s="11" t="s">
        <v>115</v>
      </c>
      <c r="D33" s="12" t="s">
        <v>116</v>
      </c>
      <c r="E33" s="13">
        <v>437.35500000000002</v>
      </c>
      <c r="F33" s="14" t="s">
        <v>79</v>
      </c>
      <c r="H33" s="15">
        <f>ROUND(E33*G33,2)</f>
        <v>0</v>
      </c>
      <c r="J33" s="15">
        <f>ROUND(E33*G33,2)</f>
        <v>0</v>
      </c>
      <c r="L33" s="16">
        <f>E33*K33</f>
        <v>0</v>
      </c>
      <c r="N33" s="13">
        <f>E33*M33</f>
        <v>0</v>
      </c>
      <c r="O33" s="14">
        <v>0</v>
      </c>
      <c r="P33" s="14">
        <v>9</v>
      </c>
      <c r="V33" s="17" t="s">
        <v>63</v>
      </c>
      <c r="X33" s="11" t="s">
        <v>115</v>
      </c>
      <c r="Y33" s="11" t="s">
        <v>117</v>
      </c>
      <c r="Z33" s="14" t="s">
        <v>118</v>
      </c>
      <c r="AJ33" s="1" t="s">
        <v>82</v>
      </c>
      <c r="AK33" s="1" t="s">
        <v>83</v>
      </c>
    </row>
    <row r="34" spans="1:37" ht="12">
      <c r="A34" s="9">
        <v>10</v>
      </c>
      <c r="B34" s="10" t="s">
        <v>76</v>
      </c>
      <c r="C34" s="11" t="s">
        <v>119</v>
      </c>
      <c r="D34" s="12" t="s">
        <v>120</v>
      </c>
      <c r="E34" s="13">
        <v>3.1560000000000001</v>
      </c>
      <c r="F34" s="14" t="s">
        <v>121</v>
      </c>
      <c r="H34" s="15">
        <f>ROUND(E34*G34,2)</f>
        <v>0</v>
      </c>
      <c r="J34" s="15">
        <f>ROUND(E34*G34,2)</f>
        <v>0</v>
      </c>
      <c r="L34" s="16">
        <f>E34*K34</f>
        <v>0</v>
      </c>
      <c r="N34" s="13">
        <f>E34*M34</f>
        <v>0</v>
      </c>
      <c r="O34" s="14">
        <v>0</v>
      </c>
      <c r="P34" s="14">
        <v>10</v>
      </c>
      <c r="V34" s="17" t="s">
        <v>63</v>
      </c>
      <c r="X34" s="11" t="s">
        <v>119</v>
      </c>
      <c r="Y34" s="11" t="s">
        <v>122</v>
      </c>
      <c r="Z34" s="14" t="s">
        <v>81</v>
      </c>
      <c r="AJ34" s="1" t="s">
        <v>82</v>
      </c>
      <c r="AK34" s="1" t="s">
        <v>83</v>
      </c>
    </row>
    <row r="35" spans="1:37" ht="12">
      <c r="D35" s="62" t="s">
        <v>123</v>
      </c>
      <c r="E35" s="63">
        <f>J35</f>
        <v>0</v>
      </c>
      <c r="H35" s="63">
        <f>SUM(H24:H34)</f>
        <v>0</v>
      </c>
      <c r="I35" s="63">
        <f>SUM(I24:I34)</f>
        <v>0</v>
      </c>
      <c r="J35" s="63">
        <f>SUM(J24:J34)</f>
        <v>0</v>
      </c>
      <c r="L35" s="64">
        <f>SUM(L24:L34)</f>
        <v>0</v>
      </c>
      <c r="N35" s="65">
        <f>SUM(N24:N34)</f>
        <v>0</v>
      </c>
      <c r="W35" s="13">
        <f>SUM(W24:W34)</f>
        <v>0</v>
      </c>
    </row>
    <row r="37" spans="1:37" ht="12">
      <c r="D37" s="62" t="s">
        <v>124</v>
      </c>
      <c r="E37" s="63">
        <f>J37</f>
        <v>0</v>
      </c>
      <c r="H37" s="63">
        <f>+H22+H35</f>
        <v>0</v>
      </c>
      <c r="I37" s="63">
        <f>+I22+I35</f>
        <v>0</v>
      </c>
      <c r="J37" s="63">
        <f>+J22+J35</f>
        <v>0</v>
      </c>
      <c r="L37" s="64">
        <f>+L22+L35</f>
        <v>0</v>
      </c>
      <c r="N37" s="65">
        <f>+N22+N35</f>
        <v>0</v>
      </c>
      <c r="W37" s="13">
        <f>+W22+W35</f>
        <v>0</v>
      </c>
    </row>
    <row r="39" spans="1:37" ht="12">
      <c r="D39" s="66" t="s">
        <v>125</v>
      </c>
      <c r="E39" s="63">
        <f>J39</f>
        <v>0</v>
      </c>
      <c r="H39" s="63">
        <f>+H37</f>
        <v>0</v>
      </c>
      <c r="I39" s="63">
        <f>+I37</f>
        <v>0</v>
      </c>
      <c r="J39" s="63">
        <f>+J37</f>
        <v>0</v>
      </c>
      <c r="L39" s="64">
        <f>+L37</f>
        <v>0</v>
      </c>
      <c r="N39" s="65">
        <f>+N37</f>
        <v>0</v>
      </c>
      <c r="W39" s="13">
        <f>+W37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lastPrinted>2016-04-18T11:18:00Z</cp:lastPrinted>
  <dcterms:created xsi:type="dcterms:W3CDTF">1999-04-06T07:39:00Z</dcterms:created>
  <dcterms:modified xsi:type="dcterms:W3CDTF">2022-02-01T14:20:07Z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