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40" windowHeight="12240" firstSheet="15" activeTab="15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20 Mohov" sheetId="22" r:id="rId19"/>
    <sheet name="VC 19 Izra" sheetId="21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45621"/>
</workbook>
</file>

<file path=xl/calcChain.xml><?xml version="1.0" encoding="utf-8"?>
<calcChain xmlns="http://schemas.openxmlformats.org/spreadsheetml/2006/main">
  <c r="H11" i="25" l="1"/>
  <c r="G11" i="25"/>
  <c r="H10" i="25"/>
  <c r="H12" i="25" s="1"/>
  <c r="D19" i="25" s="1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2" i="17"/>
  <c r="D19" i="17" s="1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2" i="6"/>
  <c r="D19" i="6" s="1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24" l="1"/>
  <c r="D19" i="24" s="1"/>
  <c r="H12" i="23"/>
  <c r="D19" i="23" s="1"/>
  <c r="H12" i="21"/>
  <c r="D19" i="21" s="1"/>
  <c r="H12" i="20"/>
  <c r="D19" i="20" s="1"/>
  <c r="H12" i="19"/>
  <c r="D19" i="19" s="1"/>
  <c r="H12" i="18"/>
  <c r="D19" i="18" s="1"/>
  <c r="H12" i="15"/>
  <c r="D19" i="15" s="1"/>
  <c r="H12" i="11"/>
  <c r="D19" i="11" s="1"/>
  <c r="H12" i="8"/>
  <c r="D19" i="8" s="1"/>
  <c r="H12" i="7"/>
  <c r="D19" i="7" s="1"/>
  <c r="H12" i="5"/>
  <c r="D19" i="5" s="1"/>
  <c r="H12" i="4"/>
  <c r="D19" i="4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<sst xmlns="http://schemas.openxmlformats.org/spreadsheetml/2006/main" count="974" uniqueCount="69">
  <si>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</si>
  <si>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</si>
  <si>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</si>
  <si>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</si>
  <si>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</si>
  <si>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</si>
  <si>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</si>
  <si>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</si>
  <si>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</si>
  <si>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</si>
  <si>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</si>
  <si>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</si>
  <si>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</si>
  <si>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</si>
  <si>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</si>
  <si>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</si>
  <si>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</si>
  <si>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</si>
  <si>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</si>
  <si>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</si>
  <si>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</si>
  <si>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</si>
  <si>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</si>
  <si>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</si>
  <si>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</si>
  <si>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</si>
  <si>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</si>
  <si>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</si>
  <si>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</si>
  <si>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</si>
  <si>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</si>
  <si>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</si>
  <si>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</si>
  <si>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</si>
  <si>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</si>
  <si>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</si>
  <si>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</si>
  <si>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</si>
  <si>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</si>
  <si>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</si>
  <si>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</si>
  <si>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</si>
  <si>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</si>
  <si>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</si>
  <si>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</si>
  <si>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</si>
  <si>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</si>
  <si>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</si>
  <si>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</si>
  <si>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</si>
  <si>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</si>
  <si>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</si>
  <si>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</si>
  <si>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</si>
  <si>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</si>
  <si>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</si>
  <si>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</si>
  <si>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</si>
  <si>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</si>
  <si>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</si>
  <si>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</si>
  <si>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</si>
  <si>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FAKI, s.r.o</t>
  </si>
  <si>
    <t>FAKI,s.r.o.</t>
  </si>
  <si>
    <t>severná 542/59, 04402 Turňa nad bodvou</t>
  </si>
  <si>
    <t>Gabriel Kováč</t>
  </si>
  <si>
    <t>SK5002000000002184603656</t>
  </si>
  <si>
    <t>SK2022210982</t>
  </si>
  <si>
    <t>gabrielkovac62@gmail.com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</si>
</sst>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rielkovac62@gmail.c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1250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3150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34500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25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25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25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25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25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25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25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25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25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25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25">
      <c r="B32" s="25" t="s">
        <v>10</v>
      </c>
      <c r="C32" s="54"/>
      <c r="D32" s="54"/>
      <c r="E32" s="54"/>
      <c r="F32" s="54"/>
      <c r="G32" s="54"/>
      <c r="H32" s="5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48.26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2150</v>
      </c>
      <c r="D9" s="28">
        <v>39.78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43500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4400</v>
      </c>
      <c r="D11" s="28">
        <v>32.659999999999997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43.74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1950</v>
      </c>
      <c r="D9" s="28">
        <v>30.42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44600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8200</v>
      </c>
      <c r="D11" s="28">
        <v>32.5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62500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2300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39500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2800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850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45100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1400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2250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18900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450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7" workbookViewId="0">
      <selection activeCell="B33" sqref="B3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1620</v>
      </c>
      <c r="D8" s="28">
        <v>24.564999999999998</v>
      </c>
      <c r="E8" s="36">
        <v>24.55</v>
      </c>
      <c r="F8" s="37" t="s">
        <v>30</v>
      </c>
      <c r="G8" s="38">
        <f t="shared" ref="G8:G11" si="0">IFERROR( ROUND(E8/D8,3)," ")</f>
        <v>0.999</v>
      </c>
      <c r="H8" s="39">
        <f>C8*E8</f>
        <v>39771</v>
      </c>
    </row>
    <row r="9" spans="1:8" ht="18.75" x14ac:dyDescent="0.25">
      <c r="A9" s="16">
        <v>2</v>
      </c>
      <c r="B9" s="17" t="s">
        <v>26</v>
      </c>
      <c r="C9" s="29">
        <v>600</v>
      </c>
      <c r="D9" s="28">
        <v>27.352999999999998</v>
      </c>
      <c r="E9" s="36">
        <v>27.33</v>
      </c>
      <c r="F9" s="37" t="s">
        <v>31</v>
      </c>
      <c r="G9" s="38">
        <f t="shared" si="0"/>
        <v>0.999</v>
      </c>
      <c r="H9" s="39">
        <f t="shared" ref="H9:H11" si="1">C9*E9</f>
        <v>16398</v>
      </c>
    </row>
    <row r="10" spans="1:8" ht="18.75" x14ac:dyDescent="0.25">
      <c r="A10" s="16">
        <v>3</v>
      </c>
      <c r="B10" s="17" t="s">
        <v>24</v>
      </c>
      <c r="C10" s="29">
        <v>41855</v>
      </c>
      <c r="D10" s="28">
        <v>22.151</v>
      </c>
      <c r="E10" s="36">
        <v>22.12</v>
      </c>
      <c r="F10" s="37" t="s">
        <v>32</v>
      </c>
      <c r="G10" s="38">
        <f t="shared" si="0"/>
        <v>0.999</v>
      </c>
      <c r="H10" s="39">
        <f t="shared" si="1"/>
        <v>925832.60000000009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24.139999999999997</v>
      </c>
      <c r="E11" s="36">
        <v>24.12</v>
      </c>
      <c r="F11" s="37" t="s">
        <v>33</v>
      </c>
      <c r="G11" s="38">
        <f t="shared" si="0"/>
        <v>0.999</v>
      </c>
      <c r="H11" s="39">
        <f t="shared" si="1"/>
        <v>72360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1054361.6000000001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 t="s">
        <v>62</v>
      </c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1054361.6000000001</v>
      </c>
      <c r="E19" s="42">
        <f>IF(OR(C16="áno",C16="ano"),D19*0.2,0)</f>
        <v>210872.32000000004</v>
      </c>
      <c r="F19" s="43"/>
      <c r="G19" s="44">
        <f>D19+E19</f>
        <v>1265233.9200000002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 t="s">
        <v>63</v>
      </c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 t="s">
        <v>64</v>
      </c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 t="s">
        <v>65</v>
      </c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 t="s">
        <v>66</v>
      </c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65">
        <v>36610372</v>
      </c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 t="s">
        <v>67</v>
      </c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>
        <v>2022210982</v>
      </c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 t="s">
        <v>65</v>
      </c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>
        <v>905897268</v>
      </c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66" t="s">
        <v>68</v>
      </c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67">
        <v>44822</v>
      </c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8" orientation="landscape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5350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59848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11500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3360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30960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7200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4800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12000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55200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33600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4750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33100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6400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52000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VC20 Mohov</vt:lpstr>
      <vt:lpstr>VC 19 Izra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Gabi</cp:lastModifiedBy>
  <cp:lastPrinted>2022-09-29T17:14:44Z</cp:lastPrinted>
  <dcterms:created xsi:type="dcterms:W3CDTF">2012-03-14T10:26:47Z</dcterms:created>
  <dcterms:modified xsi:type="dcterms:W3CDTF">2022-09-29T17:15:53Z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