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<sst xmlns="http://schemas.openxmlformats.org/spreadsheetml/2006/main" count="613" uniqueCount="268">
  <si>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</si>
  <si>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</si>
  <si>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</si>
  <si>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</si>
  <si>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</si>
  <si>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</si>
  <si>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</si>
  <si>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</si>
  <si>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</si>
  <si>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</si>
  <si>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</si>
  <si>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</si>
  <si>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</si>
  <si>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</si>
  <si>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</si>
  <si>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</si>
  <si>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</si>
  <si>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</si>
  <si>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</si>
  <si>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</si>
  <si>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</si>
  <si>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</si>
  <si>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</si>
  <si>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</si>
  <si>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</si>
  <si>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</si>
  <si>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</si>
  <si>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</si>
  <si>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</si>
  <si>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</si>
  <si>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</si>
  <si>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</si>
  <si>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</si>
  <si>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</si>
  <si>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</si>
  <si>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</si>
  <si>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</si>
  <si>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</si>
  <si>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</si>
  <si>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</si>
  <si>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</si>
  <si>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</si>
  <si>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</si>
  <si>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</si>
  <si>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</si>
  <si>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</si>
  <si>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</si>
  <si>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</si>
  <si>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</si>
  <si>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</si>
  <si>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</si>
  <si>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</si>
  <si>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</si>
  <si>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</si>
  <si>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</si>
  <si>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</si>
  <si>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</si>
  <si>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</si>
  <si>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</si>
  <si>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</si>
  <si>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</si>
  <si>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</si>
  <si>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</si>
  <si>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</si>
  <si>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</si>
  <si>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</si>
  <si>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</si>
  <si>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</si>
  <si>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</si>
  <si>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</si>
  <si>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</si>
  <si>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</si>
  <si>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</si>
  <si>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</si>
  <si>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</si>
  <si>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</si>
  <si>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</si>
  <si>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</si>
  <si>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</si>
  <si>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</si>
  <si>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</si>
  <si>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</si>
  <si>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</si>
  <si>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</si>
  <si>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</si>
  <si>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</si>
  <si>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</si>
  <si>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</si>
  <si>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</si>
  <si>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</si>
  <si>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</si>
  <si>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</si>
  <si>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</si>
  <si>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</si>
  <si>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</si>
  <si>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</si>
  <si>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</si>
  <si>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</si>
  <si>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</si>
  <si>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</si>
  <si>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</si>
  <si>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</si>
  <si>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</si>
  <si>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</si>
  <si>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</si>
  <si>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</si>
  <si>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</si>
  <si>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</si>
  <si>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</si>
  <si>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</si>
  <si>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</si>
  <si>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</si>
  <si>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</si>
  <si>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</si>
  <si>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</si>
  <si>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</si>
  <si>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</si>
  <si>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</si>
  <si>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</si>
  <si>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</si>
  <si>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</si>
  <si>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</si>
  <si>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</si>
  <si>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</si>
  <si>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</si>
  <si>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</si>
  <si>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</si>
  <si>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</si>
  <si>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</si>
  <si>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</si>
  <si>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</si>
  <si>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</si>
  <si>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</si>
  <si>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</si>
  <si>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</si>
  <si>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</si>
  <si>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</si>
  <si>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</si>
  <si>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</si>
  <si>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</si>
  <si>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</si>
  <si>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</si>
  <si>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</si>
  <si>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</si>
  <si>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</si>
  <si>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</si>
  <si>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</si>
  <si>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</si>
  <si>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</si>
  <si>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</si>
  <si>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</si>
  <si>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</si>
  <si>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</si>
  <si>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</si>
  <si>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</si>
  <si>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</si>
  <si>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</si>
  <si>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</si>
  <si>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</si>
  <si>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</si>
  <si>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</si>
  <si>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</si>
  <si>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</si>
  <si>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</si>
  <si>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</si>
  <si>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</si>
  <si>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</si>
  <si>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</si>
  <si>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</si>
  <si>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</si>
  <si>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</si>
  <si>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</si>
  <si>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</si>
  <si>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</si>
  <si>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</si>
  <si>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</si>
  <si>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</si>
  <si>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</si>
  <si>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</si>
  <si>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</si>
  <si>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</si>
  <si>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</si>
  <si>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</si>
  <si>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</si>
  <si>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</si>
  <si>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</si>
  <si>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</si>
  <si>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</si>
  <si>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</si>
  <si>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</si>
  <si>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</si>
  <si>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</si>
  <si>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</si>
  <si>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</si>
  <si>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</si>
  <si>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</si>
  <si>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</si>
  <si>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</si>
  <si>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</si>
  <si>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</si>
  <si>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</si>
  <si>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</si>
  <si>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</si>
  <si>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</si>
  <si>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</si>
  <si>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</si>
  <si>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</si>
  <si>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</si>
  <si>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</si>
  <si>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</si>
  <si>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</si>
  <si>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</si>
  <si>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</si>
  <si>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</si>
  <si>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</si>
  <si>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</si>
  <si>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</si>
  <si>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</si>
  <si>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</si>
  <si>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</si>
  <si>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</si>
  <si>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</si>
  <si>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</si>
  <si>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</si>
  <si>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</si>
  <si>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</si>
  <si>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</si>
  <si>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</si>
  <si>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</si>
  <si>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</si>
  <si>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</si>
  <si>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</si>
  <si>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</si>
  <si>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</si>
  <si>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</si>
  <si>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</si>
  <si>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</si>
  <si>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</si>
  <si>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</si>
  <si>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</si>
  <si>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</si>
  <si>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</si>
  <si>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</si>
  <si>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</si>
  <si>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</si>
  <si>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</si>
  <si>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</si>
  <si>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</si>
  <si>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</si>
  <si>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</si>
  <si>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</si>
  <si>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</si>
  <si>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</si>
  <si>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</si>
  <si>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</si>
  <si>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</si>
  <si>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</si>
  <si>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</si>
  <si>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</si>
  <si>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</si>
  <si>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</si>
  <si>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</si>
  <si>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</si>
  <si>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</si>
  <si>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</si>
  <si>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VC 8 LS Brod</t>
  </si>
  <si>
    <t>Lesnícke služby v pestovnej činnosti na organizačnej zložke OZ Tribeč na obdobie 2023 - 2026</t>
  </si>
  <si>
    <t>9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</si>
</sst>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3" fontId="17" fillId="0" borderId="5" xfId="1" applyNumberFormat="1" applyFont="1" applyBorder="1" applyAlignme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160</xdr:row>
      <xdr:rowOff>57149</xdr:rowOff>
    </xdr:from>
    <xdr:to>
      <xdr:col>1</xdr:col>
      <xdr:colOff>4495800</xdr:colOff>
      <xdr:row>177</xdr:row>
      <xdr:rowOff>104774</xdr:rowOff>
    </xdr:to>
    <xdr:sp macro="" textlink="">
      <xdr:nvSpPr>
        <xdr:cNvPr id="3" name="BlokTextu 2"/>
        <xdr:cNvSpPr txBox="1"/>
      </xdr:nvSpPr>
      <xdr:spPr>
        <a:xfrm>
          <a:off x="123826" y="55559324"/>
          <a:ext cx="4695824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5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8" t="s">
        <v>263</v>
      </c>
    </row>
    <row r="2" spans="1:8" s="1" customFormat="1" ht="14.25" customHeight="1" x14ac:dyDescent="0.25">
      <c r="A2" s="84" t="s">
        <v>8</v>
      </c>
      <c r="B2" s="84"/>
      <c r="C2" s="107" t="s">
        <v>265</v>
      </c>
      <c r="D2" s="108"/>
      <c r="E2" s="108"/>
      <c r="F2" s="108"/>
      <c r="G2" s="108"/>
      <c r="H2" s="69"/>
    </row>
    <row r="3" spans="1:8" s="3" customFormat="1" ht="16.5" customHeight="1" x14ac:dyDescent="0.25">
      <c r="A3" s="84"/>
      <c r="B3" s="84"/>
      <c r="C3" s="85" t="s">
        <v>266</v>
      </c>
      <c r="D3" s="85"/>
      <c r="E3" s="85"/>
      <c r="F3" s="85"/>
      <c r="G3" s="85"/>
      <c r="H3" s="70"/>
    </row>
    <row r="4" spans="1:8" s="1" customFormat="1" ht="18.75" customHeight="1" x14ac:dyDescent="0.25">
      <c r="A4" s="84" t="s">
        <v>264</v>
      </c>
      <c r="B4" s="84"/>
      <c r="C4" s="83" t="s">
        <v>267</v>
      </c>
      <c r="D4" s="83"/>
      <c r="E4" s="83"/>
      <c r="F4" s="83"/>
      <c r="G4" s="83"/>
      <c r="H4" s="70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1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82">
        <v>847</v>
      </c>
      <c r="F7" s="78">
        <v>59.49</v>
      </c>
      <c r="G7" s="79">
        <f t="shared" ref="G7:G38" si="0">F7*E7</f>
        <v>50388.03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7">
        <v>91</v>
      </c>
      <c r="F8" s="78">
        <v>65.95</v>
      </c>
      <c r="G8" s="79">
        <f t="shared" si="0"/>
        <v>6001.45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7">
        <v>0</v>
      </c>
      <c r="F9" s="78"/>
      <c r="G9" s="79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7">
        <v>0</v>
      </c>
      <c r="F10" s="78"/>
      <c r="G10" s="79">
        <f t="shared" si="0"/>
        <v>0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7">
        <v>0</v>
      </c>
      <c r="F11" s="78"/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7">
        <v>0</v>
      </c>
      <c r="F12" s="78"/>
      <c r="G12" s="79">
        <f t="shared" si="0"/>
        <v>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7">
        <v>0</v>
      </c>
      <c r="F13" s="78"/>
      <c r="G13" s="79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7">
        <v>0</v>
      </c>
      <c r="F14" s="78"/>
      <c r="G14" s="79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7">
        <v>0</v>
      </c>
      <c r="F15" s="78"/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7">
        <v>0</v>
      </c>
      <c r="F16" s="78"/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7">
        <v>0</v>
      </c>
      <c r="F17" s="78"/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7">
        <v>0</v>
      </c>
      <c r="F18" s="78"/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7">
        <v>0</v>
      </c>
      <c r="F19" s="78"/>
      <c r="G19" s="79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7">
        <v>0</v>
      </c>
      <c r="F20" s="78"/>
      <c r="G20" s="79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7">
        <v>0</v>
      </c>
      <c r="F21" s="78"/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7">
        <v>138</v>
      </c>
      <c r="F22" s="78">
        <v>8.6999999999999993</v>
      </c>
      <c r="G22" s="79">
        <f t="shared" si="0"/>
        <v>1200.5999999999999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7">
        <v>156</v>
      </c>
      <c r="F23" s="78">
        <v>8.6999999999999993</v>
      </c>
      <c r="G23" s="79">
        <f t="shared" si="0"/>
        <v>1357.1999999999998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7">
        <v>0</v>
      </c>
      <c r="F24" s="78"/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7">
        <v>0</v>
      </c>
      <c r="F25" s="78"/>
      <c r="G25" s="79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7">
        <v>0</v>
      </c>
      <c r="F26" s="78"/>
      <c r="G26" s="79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7">
        <v>0</v>
      </c>
      <c r="F27" s="78"/>
      <c r="G27" s="79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7">
        <v>5980</v>
      </c>
      <c r="F28" s="78">
        <v>4.6900000000000004</v>
      </c>
      <c r="G28" s="79">
        <f t="shared" si="0"/>
        <v>28046.2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7">
        <v>5</v>
      </c>
      <c r="F29" s="78">
        <v>6.18</v>
      </c>
      <c r="G29" s="79">
        <f t="shared" si="0"/>
        <v>30.9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7">
        <v>5</v>
      </c>
      <c r="F30" s="78">
        <v>7.73</v>
      </c>
      <c r="G30" s="79">
        <f t="shared" si="0"/>
        <v>38.650000000000006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7">
        <v>5</v>
      </c>
      <c r="F31" s="78">
        <v>3.5</v>
      </c>
      <c r="G31" s="79">
        <f t="shared" si="0"/>
        <v>17.5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7">
        <v>0</v>
      </c>
      <c r="F32" s="78"/>
      <c r="G32" s="79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7">
        <v>0</v>
      </c>
      <c r="F33" s="78"/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7">
        <v>0</v>
      </c>
      <c r="F34" s="78"/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7">
        <v>6831</v>
      </c>
      <c r="F35" s="78">
        <v>7.23</v>
      </c>
      <c r="G35" s="79">
        <f t="shared" si="0"/>
        <v>49388.130000000005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7">
        <v>0</v>
      </c>
      <c r="F36" s="78"/>
      <c r="G36" s="79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7">
        <v>0</v>
      </c>
      <c r="F37" s="78"/>
      <c r="G37" s="79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7">
        <v>0</v>
      </c>
      <c r="F38" s="78"/>
      <c r="G38" s="79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7">
        <v>0</v>
      </c>
      <c r="F39" s="78"/>
      <c r="G39" s="79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7">
        <v>0</v>
      </c>
      <c r="F40" s="78"/>
      <c r="G40" s="79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7">
        <v>0</v>
      </c>
      <c r="F41" s="78"/>
      <c r="G41" s="79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7">
        <v>5</v>
      </c>
      <c r="F42" s="78">
        <v>5.88</v>
      </c>
      <c r="G42" s="79">
        <f t="shared" si="1"/>
        <v>29.4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7">
        <v>0</v>
      </c>
      <c r="F43" s="78"/>
      <c r="G43" s="79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7">
        <v>4158</v>
      </c>
      <c r="F44" s="78">
        <v>4.96</v>
      </c>
      <c r="G44" s="79">
        <f t="shared" si="1"/>
        <v>20623.68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7">
        <v>16</v>
      </c>
      <c r="F45" s="78">
        <v>342</v>
      </c>
      <c r="G45" s="79">
        <f t="shared" si="1"/>
        <v>5472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7">
        <v>0</v>
      </c>
      <c r="F46" s="78"/>
      <c r="G46" s="79">
        <f t="shared" si="1"/>
        <v>0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7">
        <v>1</v>
      </c>
      <c r="F47" s="78">
        <v>1558.03</v>
      </c>
      <c r="G47" s="79">
        <f t="shared" si="1"/>
        <v>1558.03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7">
        <v>0</v>
      </c>
      <c r="F48" s="78"/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7">
        <v>5</v>
      </c>
      <c r="F49" s="78">
        <v>8.6999999999999993</v>
      </c>
      <c r="G49" s="79">
        <f t="shared" si="1"/>
        <v>43.5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7">
        <v>5</v>
      </c>
      <c r="F50" s="78">
        <v>8.6999999999999993</v>
      </c>
      <c r="G50" s="79">
        <f t="shared" si="1"/>
        <v>43.5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7">
        <v>0</v>
      </c>
      <c r="F51" s="78"/>
      <c r="G51" s="79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7">
        <v>0</v>
      </c>
      <c r="F52" s="78"/>
      <c r="G52" s="79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7">
        <v>0</v>
      </c>
      <c r="F53" s="78"/>
      <c r="G53" s="79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7">
        <v>0</v>
      </c>
      <c r="F54" s="78"/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7">
        <v>0</v>
      </c>
      <c r="F55" s="78"/>
      <c r="G55" s="79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7">
        <v>0</v>
      </c>
      <c r="F56" s="78"/>
      <c r="G56" s="79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7">
        <v>124</v>
      </c>
      <c r="F57" s="78">
        <v>6.62</v>
      </c>
      <c r="G57" s="79">
        <f t="shared" si="1"/>
        <v>820.88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7">
        <v>0</v>
      </c>
      <c r="F58" s="78"/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7">
        <v>55</v>
      </c>
      <c r="F59" s="78">
        <v>6.34</v>
      </c>
      <c r="G59" s="79">
        <f t="shared" si="1"/>
        <v>348.7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7">
        <v>0</v>
      </c>
      <c r="F60" s="78"/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7">
        <v>0</v>
      </c>
      <c r="F61" s="78"/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7">
        <v>0</v>
      </c>
      <c r="F62" s="78"/>
      <c r="G62" s="79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7">
        <v>0</v>
      </c>
      <c r="F63" s="78"/>
      <c r="G63" s="79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7">
        <v>0</v>
      </c>
      <c r="F64" s="78"/>
      <c r="G64" s="79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7">
        <v>0</v>
      </c>
      <c r="F65" s="78"/>
      <c r="G65" s="79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7">
        <v>662</v>
      </c>
      <c r="F66" s="78">
        <v>5.87</v>
      </c>
      <c r="G66" s="79">
        <f t="shared" si="1"/>
        <v>3885.94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7">
        <v>0</v>
      </c>
      <c r="F67" s="78"/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7">
        <v>0</v>
      </c>
      <c r="F68" s="78"/>
      <c r="G68" s="79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7">
        <v>1516</v>
      </c>
      <c r="F69" s="78">
        <v>9.2899999999999991</v>
      </c>
      <c r="G69" s="79">
        <f t="shared" si="1"/>
        <v>14083.64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7">
        <v>4203</v>
      </c>
      <c r="F70" s="78">
        <v>13.35</v>
      </c>
      <c r="G70" s="79">
        <f t="shared" si="1"/>
        <v>56110.049999999996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7">
        <v>1388</v>
      </c>
      <c r="F71" s="78">
        <v>23.46</v>
      </c>
      <c r="G71" s="79">
        <f t="shared" ref="G71:G102" si="2">F71*E71</f>
        <v>32562.48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7">
        <v>0</v>
      </c>
      <c r="F72" s="78"/>
      <c r="G72" s="79">
        <f t="shared" si="2"/>
        <v>0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7">
        <v>0</v>
      </c>
      <c r="F73" s="78"/>
      <c r="G73" s="79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7">
        <v>3</v>
      </c>
      <c r="F74" s="78">
        <v>18.309999999999999</v>
      </c>
      <c r="G74" s="79">
        <f t="shared" si="2"/>
        <v>54.929999999999993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7">
        <v>5</v>
      </c>
      <c r="F75" s="78">
        <v>5.57</v>
      </c>
      <c r="G75" s="79">
        <f t="shared" si="2"/>
        <v>27.85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7">
        <v>5</v>
      </c>
      <c r="F76" s="78">
        <v>2.69</v>
      </c>
      <c r="G76" s="79">
        <f t="shared" si="2"/>
        <v>13.45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7">
        <v>0</v>
      </c>
      <c r="F77" s="78"/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7">
        <v>5</v>
      </c>
      <c r="F78" s="78">
        <v>0.44</v>
      </c>
      <c r="G78" s="79">
        <f t="shared" si="2"/>
        <v>2.2000000000000002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7">
        <v>0</v>
      </c>
      <c r="F79" s="78"/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7">
        <v>0</v>
      </c>
      <c r="F80" s="78"/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7">
        <v>0</v>
      </c>
      <c r="F81" s="78"/>
      <c r="G81" s="79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7">
        <v>0</v>
      </c>
      <c r="F82" s="78"/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7">
        <v>0</v>
      </c>
      <c r="F83" s="78"/>
      <c r="G83" s="79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7">
        <v>0</v>
      </c>
      <c r="F84" s="78"/>
      <c r="G84" s="79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7">
        <v>0</v>
      </c>
      <c r="F85" s="78"/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7">
        <v>5</v>
      </c>
      <c r="F86" s="78">
        <v>0.37</v>
      </c>
      <c r="G86" s="79">
        <f t="shared" si="2"/>
        <v>1.85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7">
        <v>0</v>
      </c>
      <c r="F87" s="78"/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7">
        <v>0</v>
      </c>
      <c r="F88" s="78"/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7">
        <v>0</v>
      </c>
      <c r="F89" s="78"/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7">
        <v>0</v>
      </c>
      <c r="F90" s="78"/>
      <c r="G90" s="79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7">
        <v>0</v>
      </c>
      <c r="F91" s="78"/>
      <c r="G91" s="79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7">
        <v>8473</v>
      </c>
      <c r="F92" s="78">
        <v>7.95</v>
      </c>
      <c r="G92" s="79">
        <f t="shared" si="2"/>
        <v>67360.350000000006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7">
        <v>0</v>
      </c>
      <c r="F93" s="78"/>
      <c r="G93" s="79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7">
        <v>0</v>
      </c>
      <c r="F94" s="78"/>
      <c r="G94" s="79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7">
        <v>0</v>
      </c>
      <c r="F95" s="78"/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7">
        <v>0</v>
      </c>
      <c r="F96" s="78"/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7">
        <v>0</v>
      </c>
      <c r="F97" s="78"/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7">
        <v>0</v>
      </c>
      <c r="F98" s="78"/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7">
        <v>0</v>
      </c>
      <c r="F99" s="78"/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7">
        <v>0</v>
      </c>
      <c r="F100" s="78"/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7">
        <v>0</v>
      </c>
      <c r="F101" s="78"/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7">
        <v>0</v>
      </c>
      <c r="F102" s="78"/>
      <c r="G102" s="79">
        <f t="shared" si="2"/>
        <v>0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7">
        <v>0</v>
      </c>
      <c r="F103" s="78"/>
      <c r="G103" s="79">
        <f t="shared" ref="G103:G134" si="3">F103*E103</f>
        <v>0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7">
        <v>0</v>
      </c>
      <c r="F104" s="78"/>
      <c r="G104" s="79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7">
        <v>0</v>
      </c>
      <c r="F105" s="78"/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7">
        <v>0</v>
      </c>
      <c r="F106" s="78"/>
      <c r="G106" s="79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7">
        <v>460</v>
      </c>
      <c r="F107" s="78">
        <v>8.6999999999999993</v>
      </c>
      <c r="G107" s="79">
        <f t="shared" si="3"/>
        <v>4001.9999999999995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7">
        <v>460</v>
      </c>
      <c r="F108" s="78">
        <v>8.6999999999999993</v>
      </c>
      <c r="G108" s="79">
        <f t="shared" si="3"/>
        <v>4001.9999999999995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7">
        <v>5</v>
      </c>
      <c r="F109" s="78">
        <v>9.3000000000000007</v>
      </c>
      <c r="G109" s="79">
        <f t="shared" si="3"/>
        <v>46.5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7">
        <v>0</v>
      </c>
      <c r="F110" s="78"/>
      <c r="G110" s="79">
        <f t="shared" si="3"/>
        <v>0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7">
        <v>5</v>
      </c>
      <c r="F111" s="78">
        <v>8.6999999999999993</v>
      </c>
      <c r="G111" s="79">
        <f t="shared" si="3"/>
        <v>43.5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7">
        <v>5</v>
      </c>
      <c r="F112" s="78">
        <v>1.78</v>
      </c>
      <c r="G112" s="79">
        <f t="shared" si="3"/>
        <v>8.9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7">
        <v>5</v>
      </c>
      <c r="F113" s="78">
        <v>10.7</v>
      </c>
      <c r="G113" s="79">
        <f t="shared" si="3"/>
        <v>53.5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7">
        <v>9200</v>
      </c>
      <c r="F114" s="78">
        <v>5.15</v>
      </c>
      <c r="G114" s="79">
        <f t="shared" si="3"/>
        <v>47380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7">
        <v>0</v>
      </c>
      <c r="F115" s="78"/>
      <c r="G115" s="79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7">
        <v>5</v>
      </c>
      <c r="F116" s="78">
        <v>2.74</v>
      </c>
      <c r="G116" s="79">
        <f t="shared" si="3"/>
        <v>13.700000000000001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7">
        <v>0</v>
      </c>
      <c r="F117" s="78"/>
      <c r="G117" s="79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7">
        <v>0</v>
      </c>
      <c r="F118" s="78"/>
      <c r="G118" s="79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7">
        <v>0</v>
      </c>
      <c r="F119" s="78"/>
      <c r="G119" s="79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7">
        <v>0</v>
      </c>
      <c r="F120" s="78"/>
      <c r="G120" s="79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7">
        <v>0</v>
      </c>
      <c r="F121" s="78"/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7">
        <v>0</v>
      </c>
      <c r="F122" s="78"/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7">
        <v>0</v>
      </c>
      <c r="F123" s="78"/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7">
        <v>0</v>
      </c>
      <c r="F124" s="78"/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0">
        <v>0</v>
      </c>
      <c r="F125" s="81"/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0">
        <v>0</v>
      </c>
      <c r="F126" s="81"/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0">
        <v>0</v>
      </c>
      <c r="F127" s="81"/>
      <c r="G127" s="79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0">
        <v>0</v>
      </c>
      <c r="F128" s="81"/>
      <c r="G128" s="79">
        <f t="shared" si="3"/>
        <v>0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0">
        <v>0</v>
      </c>
      <c r="F129" s="81"/>
      <c r="G129" s="79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0">
        <v>0</v>
      </c>
      <c r="F130" s="81"/>
      <c r="G130" s="79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0">
        <v>0</v>
      </c>
      <c r="F131" s="81"/>
      <c r="G131" s="79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0">
        <v>5</v>
      </c>
      <c r="F132" s="81">
        <v>7.08</v>
      </c>
      <c r="G132" s="79">
        <f t="shared" si="3"/>
        <v>35.4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0">
        <v>0</v>
      </c>
      <c r="F133" s="81"/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0">
        <v>0</v>
      </c>
      <c r="F134" s="81"/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0">
        <v>23</v>
      </c>
      <c r="F135" s="81">
        <v>792.3</v>
      </c>
      <c r="G135" s="79">
        <f t="shared" ref="G135" si="4">F135*E135</f>
        <v>18222.899999999998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0">
        <v>0</v>
      </c>
      <c r="F136" s="81"/>
      <c r="G136" s="79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0">
        <v>83</v>
      </c>
      <c r="F137" s="81">
        <v>111.62</v>
      </c>
      <c r="G137" s="79">
        <f t="shared" si="5"/>
        <v>9264.4600000000009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0">
        <v>0</v>
      </c>
      <c r="F138" s="81"/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0">
        <v>695</v>
      </c>
      <c r="F139" s="81">
        <v>7.95</v>
      </c>
      <c r="G139" s="79">
        <f t="shared" si="5"/>
        <v>5525.25</v>
      </c>
      <c r="H139" s="4" t="s">
        <v>256</v>
      </c>
    </row>
    <row r="140" spans="1:10" s="40" customFormat="1" ht="17.25" customHeight="1" x14ac:dyDescent="0.25">
      <c r="A140" s="86" t="s">
        <v>234</v>
      </c>
      <c r="B140" s="86"/>
      <c r="C140" s="41"/>
      <c r="D140" s="42"/>
      <c r="E140" s="43"/>
      <c r="F140" s="44"/>
      <c r="G140" s="72">
        <f>SUM(G7:G139)</f>
        <v>428109.20000000007</v>
      </c>
    </row>
    <row r="141" spans="1:10" ht="26.25" customHeight="1" x14ac:dyDescent="0.2">
      <c r="A141" s="87" t="s">
        <v>196</v>
      </c>
      <c r="B141" s="88"/>
      <c r="C141" s="88"/>
      <c r="D141" s="88"/>
      <c r="E141" s="88"/>
      <c r="F141" s="88"/>
      <c r="G141" s="88"/>
      <c r="H141" s="88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3"/>
      <c r="J142" s="22"/>
    </row>
    <row r="143" spans="1:10" ht="15.75" customHeight="1" thickTop="1" x14ac:dyDescent="0.2">
      <c r="B143" s="47" t="s">
        <v>2</v>
      </c>
      <c r="C143" s="89"/>
      <c r="D143" s="89"/>
      <c r="E143" s="89"/>
      <c r="F143" s="90"/>
      <c r="H143" s="74"/>
      <c r="J143" s="22"/>
    </row>
    <row r="144" spans="1:10" ht="15.75" customHeight="1" x14ac:dyDescent="0.2">
      <c r="B144" s="48" t="s">
        <v>27</v>
      </c>
      <c r="C144" s="91" t="s">
        <v>235</v>
      </c>
      <c r="D144" s="91"/>
      <c r="E144" s="91"/>
      <c r="F144" s="92"/>
      <c r="H144" s="74"/>
      <c r="J144" s="22"/>
    </row>
    <row r="145" spans="2:6" ht="32.25" customHeight="1" x14ac:dyDescent="0.2">
      <c r="B145" s="94"/>
      <c r="C145" s="93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1"/>
      <c r="D149" s="112"/>
      <c r="E149" s="34"/>
      <c r="F149" s="34"/>
    </row>
    <row r="150" spans="2:6" ht="15.75" x14ac:dyDescent="0.25">
      <c r="B150" s="13" t="s">
        <v>3</v>
      </c>
      <c r="C150" s="111"/>
      <c r="D150" s="112"/>
      <c r="E150" s="34"/>
      <c r="F150" s="34"/>
    </row>
    <row r="151" spans="2:6" ht="15.75" customHeight="1" x14ac:dyDescent="0.25">
      <c r="B151" s="33" t="s">
        <v>25</v>
      </c>
      <c r="C151" s="111"/>
      <c r="D151" s="112"/>
      <c r="E151" s="34"/>
      <c r="F151" s="34"/>
    </row>
    <row r="152" spans="2:6" ht="15.75" customHeight="1" x14ac:dyDescent="0.25">
      <c r="B152" s="17" t="s">
        <v>212</v>
      </c>
      <c r="C152" s="111"/>
      <c r="D152" s="112"/>
      <c r="E152" s="34"/>
      <c r="F152" s="34"/>
    </row>
    <row r="153" spans="2:6" ht="15.75" customHeight="1" x14ac:dyDescent="0.25">
      <c r="B153" s="17" t="s">
        <v>213</v>
      </c>
      <c r="C153" s="111"/>
      <c r="D153" s="112"/>
      <c r="E153" s="34"/>
      <c r="F153" s="34"/>
    </row>
    <row r="154" spans="2:6" ht="15.75" customHeight="1" x14ac:dyDescent="0.25">
      <c r="B154" s="17" t="s">
        <v>214</v>
      </c>
      <c r="C154" s="111"/>
      <c r="D154" s="112"/>
      <c r="E154" s="34"/>
      <c r="F154" s="34"/>
    </row>
    <row r="155" spans="2:6" ht="15.75" customHeight="1" x14ac:dyDescent="0.25">
      <c r="B155" s="17" t="s">
        <v>215</v>
      </c>
      <c r="C155" s="111"/>
      <c r="D155" s="112"/>
      <c r="E155" s="34"/>
      <c r="F155" s="34"/>
    </row>
    <row r="156" spans="2:6" ht="15.75" customHeight="1" x14ac:dyDescent="0.25">
      <c r="B156" s="17" t="s">
        <v>210</v>
      </c>
      <c r="C156" s="111"/>
      <c r="D156" s="112"/>
      <c r="E156" s="34"/>
      <c r="F156" s="34"/>
    </row>
    <row r="157" spans="2:6" ht="15.75" customHeight="1" x14ac:dyDescent="0.25">
      <c r="B157" s="17" t="s">
        <v>211</v>
      </c>
      <c r="C157" s="111"/>
      <c r="D157" s="112"/>
      <c r="E157" s="34"/>
      <c r="F157" s="34"/>
    </row>
    <row r="158" spans="2:6" ht="15.75" customHeight="1" x14ac:dyDescent="0.25">
      <c r="B158" s="17" t="s">
        <v>216</v>
      </c>
      <c r="C158" s="111"/>
      <c r="D158" s="112"/>
      <c r="E158" s="34"/>
      <c r="F158" s="34"/>
    </row>
    <row r="159" spans="2:6" ht="15.75" customHeight="1" x14ac:dyDescent="0.25">
      <c r="B159" s="33" t="s">
        <v>24</v>
      </c>
      <c r="C159" s="111"/>
      <c r="D159" s="112"/>
      <c r="E159" s="34"/>
      <c r="F159" s="34"/>
    </row>
    <row r="160" spans="2:6" ht="15.75" x14ac:dyDescent="0.25">
      <c r="B160" s="33" t="s">
        <v>26</v>
      </c>
      <c r="C160" s="111"/>
      <c r="D160" s="112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7" t="s">
        <v>233</v>
      </c>
      <c r="D165" s="98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5" t="s">
        <v>232</v>
      </c>
      <c r="D166" s="96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263440.37</v>
      </c>
      <c r="F166" s="113"/>
      <c r="G166" s="76">
        <f>ROUND(F166/E166,3)</f>
        <v>0</v>
      </c>
    </row>
    <row r="167" spans="2:7" ht="26.25" customHeight="1" x14ac:dyDescent="0.25">
      <c r="B167"/>
      <c r="C167" s="105" t="s">
        <v>239</v>
      </c>
      <c r="D167" s="106"/>
      <c r="E167" s="109">
        <f>SUBTOTAL(9,G40,G53,G54,G57,G59,G61,G64,G66,G68,G69,G70,G71,G72,G73,G74,G76,G79,G84,G85,G90,G93,G96,G98,G100,G103,G109,G112,G113,G114,G124,G125,G126,G131,G132,G136,G137)</f>
        <v>164668.82999999996</v>
      </c>
      <c r="F167" s="113"/>
      <c r="G167" s="76">
        <f t="shared" ref="G167" si="6">ROUND(F167/E167,3)</f>
        <v>0</v>
      </c>
    </row>
    <row r="168" spans="2:7" ht="15" customHeight="1" x14ac:dyDescent="0.25">
      <c r="B168"/>
      <c r="C168" s="103" t="s">
        <v>240</v>
      </c>
      <c r="D168" s="104"/>
      <c r="E168" s="109">
        <f>SUBTOTAL(9,G15,G16,G24,G26,G27,G33,G34,G77,G80,G87,G94,G101)</f>
        <v>0</v>
      </c>
      <c r="F168" s="113"/>
      <c r="G168" s="76"/>
    </row>
    <row r="169" spans="2:7" ht="15" customHeight="1" x14ac:dyDescent="0.25">
      <c r="B169"/>
      <c r="C169" s="101" t="s">
        <v>241</v>
      </c>
      <c r="D169" s="102"/>
      <c r="E169" s="109">
        <f>SUBTOTAL(9,G118)</f>
        <v>0</v>
      </c>
      <c r="F169" s="113"/>
      <c r="G169" s="76"/>
    </row>
    <row r="170" spans="2:7" ht="15" x14ac:dyDescent="0.25">
      <c r="B170"/>
      <c r="C170" s="99" t="s">
        <v>234</v>
      </c>
      <c r="D170" s="100"/>
      <c r="E170" s="110">
        <f>SUM(E166:E169)</f>
        <v>428109.19999999995</v>
      </c>
      <c r="F170" s="110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K4hZcDpIfoRbTvFIR6TFUPMz+13C+wyBK86yGoa11WOPMbBud83L1bfyEojRsa+O9gEqSDscwMzBIom4yk9Bpg==" saltValue="B66svFLCcUD6ltzJMjjz6w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2:B3"/>
    <mergeCell ref="A4:B4"/>
    <mergeCell ref="C3:G3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2022-11-22T07:04:40Z</dcterms:modified>
</cp:coreProperties>
</file>