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PČ\OZ Horehronie\VS 2023-2026\SP\"/>
    </mc:Choice>
  </mc:AlternateContent>
  <bookViews>
    <workbookView xWindow="0" yWindow="0" windowWidth="23040" windowHeight="9195" tabRatio="901"/>
  </bookViews>
  <sheets>
    <sheet name="časť 1" sheetId="1" r:id="rId1"/>
    <sheet name="časť 2" sheetId="2" r:id="rId2"/>
    <sheet name="časť 3" sheetId="3" r:id="rId3"/>
    <sheet name="časť 4" sheetId="4" r:id="rId4"/>
    <sheet name="časť 5" sheetId="5" r:id="rId5"/>
    <sheet name="časť 6" sheetId="6" r:id="rId6"/>
    <sheet name="časť 7" sheetId="7" r:id="rId7"/>
    <sheet name="časť 8" sheetId="8" r:id="rId8"/>
    <sheet name="časť 9" sheetId="9" r:id="rId9"/>
    <sheet name="časť 10" sheetId="10" r:id="rId10"/>
    <sheet name="časť 11" sheetId="11" r:id="rId11"/>
    <sheet name="časť 12" sheetId="12" r:id="rId12"/>
    <sheet name="časť 13" sheetId="13" r:id="rId13"/>
    <sheet name="časť 14" sheetId="14" r:id="rId14"/>
    <sheet name="časť 15" sheetId="15" r:id="rId15"/>
    <sheet name="časť 16" sheetId="16" r:id="rId16"/>
    <sheet name="časť 17" sheetId="17" r:id="rId17"/>
    <sheet name="časť 18" sheetId="18" r:id="rId18"/>
    <sheet name="časť 19" sheetId="19" r:id="rId19"/>
  </sheets>
  <definedNames>
    <definedName name="_xlnm._FilterDatabase" localSheetId="0" hidden="1">'časť 1'!$A$7:$G$142</definedName>
    <definedName name="_xlnm._FilterDatabase" localSheetId="9" hidden="1">'časť 10'!$A$7:$G$142</definedName>
    <definedName name="_xlnm._FilterDatabase" localSheetId="10" hidden="1">'časť 11'!$A$7:$G$142</definedName>
    <definedName name="_xlnm._FilterDatabase" localSheetId="11" hidden="1">'časť 12'!$A$7:$G$142</definedName>
    <definedName name="_xlnm._FilterDatabase" localSheetId="12" hidden="1">'časť 13'!$A$7:$G$142</definedName>
    <definedName name="_xlnm._FilterDatabase" localSheetId="13" hidden="1">'časť 14'!$A$7:$G$142</definedName>
    <definedName name="_xlnm._FilterDatabase" localSheetId="14" hidden="1">'časť 15'!$A$7:$G$142</definedName>
    <definedName name="_xlnm._FilterDatabase" localSheetId="15" hidden="1">'časť 16'!$A$7:$G$142</definedName>
    <definedName name="_xlnm._FilterDatabase" localSheetId="16" hidden="1">'časť 17'!$A$7:$G$142</definedName>
    <definedName name="_xlnm._FilterDatabase" localSheetId="17" hidden="1">'časť 18'!$A$7:$G$142</definedName>
    <definedName name="_xlnm._FilterDatabase" localSheetId="18" hidden="1">'časť 19'!$A$7:$G$142</definedName>
    <definedName name="_xlnm._FilterDatabase" localSheetId="1" hidden="1">'časť 2'!$A$7:$G$142</definedName>
    <definedName name="_xlnm._FilterDatabase" localSheetId="2" hidden="1">'časť 3'!$A$7:$G$142</definedName>
    <definedName name="_xlnm._FilterDatabase" localSheetId="3" hidden="1">'časť 4'!$A$7:$G$142</definedName>
    <definedName name="_xlnm._FilterDatabase" localSheetId="4" hidden="1">'časť 5'!$A$7:$G$142</definedName>
    <definedName name="_xlnm._FilterDatabase" localSheetId="5" hidden="1">'časť 6'!$A$7:$G$142</definedName>
    <definedName name="_xlnm._FilterDatabase" localSheetId="6" hidden="1">'časť 7'!$A$7:$G$142</definedName>
    <definedName name="_xlnm._FilterDatabase" localSheetId="7" hidden="1">'časť 8'!$A$7:$G$150</definedName>
    <definedName name="_xlnm._FilterDatabase" localSheetId="8" hidden="1">'časť 9'!$A$7:$G$142</definedName>
    <definedName name="_xlnm.Print_Area" localSheetId="0">'časť 1'!$A$1:$G$178</definedName>
    <definedName name="_xlnm.Print_Area" localSheetId="9">'časť 10'!$A$1:$G$178</definedName>
    <definedName name="_xlnm.Print_Area" localSheetId="10">'časť 11'!$A$1:$G$178</definedName>
    <definedName name="_xlnm.Print_Area" localSheetId="11">'časť 12'!$A$1:$G$178</definedName>
    <definedName name="_xlnm.Print_Area" localSheetId="13">'časť 14'!$A$1:$G$178</definedName>
    <definedName name="_xlnm.Print_Area" localSheetId="1">'časť 2'!$A$1:$G$178</definedName>
    <definedName name="_xlnm.Print_Area" localSheetId="2">'časť 3'!$A$1:$G$178</definedName>
    <definedName name="_xlnm.Print_Area" localSheetId="3">'časť 4'!$A$1:$G$178</definedName>
    <definedName name="_xlnm.Print_Area" localSheetId="4">'časť 5'!$A$1:$G$178</definedName>
    <definedName name="_xlnm.Print_Area" localSheetId="5">'časť 6'!$A$1:$G$178</definedName>
    <definedName name="_xlnm.Print_Area" localSheetId="6">'časť 7'!$A$1:$G$178</definedName>
    <definedName name="_xlnm.Print_Area" localSheetId="7">'časť 8'!$A$1:$G$186</definedName>
    <definedName name="_xlnm.Print_Area" localSheetId="8">'časť 9'!$A$1:$G$178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1" i="19" l="1"/>
  <c r="D148" i="19" s="1"/>
  <c r="G140" i="19"/>
  <c r="G139" i="19"/>
  <c r="G138" i="19"/>
  <c r="G137" i="19"/>
  <c r="G136" i="19"/>
  <c r="G135" i="19"/>
  <c r="G134" i="19"/>
  <c r="G133" i="19"/>
  <c r="G132" i="19"/>
  <c r="G131" i="19"/>
  <c r="G130" i="19"/>
  <c r="G129" i="19"/>
  <c r="G128" i="19"/>
  <c r="G127" i="19"/>
  <c r="G126" i="19"/>
  <c r="G125" i="19"/>
  <c r="G124" i="19"/>
  <c r="G123" i="19"/>
  <c r="G122" i="19"/>
  <c r="G121" i="19"/>
  <c r="G120" i="19"/>
  <c r="G119" i="19"/>
  <c r="E170" i="19" s="1"/>
  <c r="G170" i="19" s="1"/>
  <c r="G118" i="19"/>
  <c r="G117" i="19"/>
  <c r="G116" i="19"/>
  <c r="G115" i="19"/>
  <c r="G114" i="19"/>
  <c r="G113" i="19"/>
  <c r="G112" i="19"/>
  <c r="G111" i="19"/>
  <c r="G110" i="19"/>
  <c r="G109" i="19"/>
  <c r="G108" i="19"/>
  <c r="G107" i="19"/>
  <c r="G106" i="19"/>
  <c r="G105" i="19"/>
  <c r="G104" i="19"/>
  <c r="G103" i="19"/>
  <c r="G102" i="19"/>
  <c r="G101" i="19"/>
  <c r="G100" i="19"/>
  <c r="G99" i="19"/>
  <c r="G98" i="19"/>
  <c r="G97" i="19"/>
  <c r="G96" i="19"/>
  <c r="G95" i="19"/>
  <c r="G94" i="19"/>
  <c r="G93" i="19"/>
  <c r="G92" i="19"/>
  <c r="G91" i="19"/>
  <c r="G90" i="19"/>
  <c r="G89" i="19"/>
  <c r="G88" i="19"/>
  <c r="G87" i="19"/>
  <c r="G86" i="19"/>
  <c r="G85" i="19"/>
  <c r="G84" i="19"/>
  <c r="G83" i="19"/>
  <c r="G82" i="19"/>
  <c r="G81" i="19"/>
  <c r="G80" i="19"/>
  <c r="G79" i="19"/>
  <c r="G78" i="19"/>
  <c r="G77" i="19"/>
  <c r="G76" i="19"/>
  <c r="G75" i="19"/>
  <c r="G74" i="19"/>
  <c r="G73" i="19"/>
  <c r="G72" i="19"/>
  <c r="G71" i="19"/>
  <c r="G70" i="19"/>
  <c r="G69" i="19"/>
  <c r="G68" i="19"/>
  <c r="G67" i="19"/>
  <c r="G66" i="19"/>
  <c r="G65" i="19"/>
  <c r="G64" i="19"/>
  <c r="G63" i="19"/>
  <c r="G62" i="19"/>
  <c r="G61" i="19"/>
  <c r="G60" i="19"/>
  <c r="G59" i="19"/>
  <c r="G58" i="19"/>
  <c r="G57" i="19"/>
  <c r="G56" i="19"/>
  <c r="G55" i="19"/>
  <c r="G54" i="19"/>
  <c r="G53" i="19"/>
  <c r="G52" i="19"/>
  <c r="G51" i="19"/>
  <c r="G50" i="19"/>
  <c r="G49" i="19"/>
  <c r="G48" i="19"/>
  <c r="G47" i="19"/>
  <c r="G46" i="19"/>
  <c r="G45" i="19"/>
  <c r="G44" i="19"/>
  <c r="G43" i="19"/>
  <c r="G42" i="19"/>
  <c r="G41" i="19"/>
  <c r="G40" i="19"/>
  <c r="G39" i="19"/>
  <c r="G38" i="19"/>
  <c r="G37" i="19"/>
  <c r="G36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E169" i="19" s="1"/>
  <c r="G169" i="19" s="1"/>
  <c r="G15" i="19"/>
  <c r="G14" i="19"/>
  <c r="G13" i="19"/>
  <c r="G12" i="19"/>
  <c r="G11" i="19"/>
  <c r="G10" i="19"/>
  <c r="G9" i="19"/>
  <c r="G8" i="19"/>
  <c r="E168" i="19" l="1"/>
  <c r="G168" i="19" s="1"/>
  <c r="G141" i="19"/>
  <c r="E148" i="19"/>
  <c r="F148" i="19" s="1"/>
  <c r="E167" i="19"/>
  <c r="G167" i="19" l="1"/>
  <c r="E171" i="19"/>
  <c r="F171" i="18" l="1"/>
  <c r="D148" i="18" s="1"/>
  <c r="G140" i="18"/>
  <c r="G139" i="18"/>
  <c r="G138" i="18"/>
  <c r="G137" i="18"/>
  <c r="G136" i="18"/>
  <c r="G135" i="18"/>
  <c r="G134" i="18"/>
  <c r="G133" i="18"/>
  <c r="G132" i="18"/>
  <c r="G131" i="18"/>
  <c r="G130" i="18"/>
  <c r="G129" i="18"/>
  <c r="G128" i="18"/>
  <c r="G127" i="18"/>
  <c r="G126" i="18"/>
  <c r="G125" i="18"/>
  <c r="G124" i="18"/>
  <c r="G123" i="18"/>
  <c r="G122" i="18"/>
  <c r="G121" i="18"/>
  <c r="G120" i="18"/>
  <c r="G119" i="18"/>
  <c r="E170" i="18" s="1"/>
  <c r="G170" i="18" s="1"/>
  <c r="G118" i="18"/>
  <c r="G117" i="18"/>
  <c r="G116" i="18"/>
  <c r="G115" i="18"/>
  <c r="G114" i="18"/>
  <c r="G113" i="18"/>
  <c r="G112" i="18"/>
  <c r="G111" i="18"/>
  <c r="G110" i="18"/>
  <c r="G109" i="18"/>
  <c r="G108" i="18"/>
  <c r="G107" i="18"/>
  <c r="G106" i="18"/>
  <c r="G105" i="18"/>
  <c r="G104" i="18"/>
  <c r="G103" i="18"/>
  <c r="G102" i="18"/>
  <c r="G101" i="18"/>
  <c r="G100" i="18"/>
  <c r="G99" i="18"/>
  <c r="G98" i="18"/>
  <c r="G97" i="18"/>
  <c r="G96" i="18"/>
  <c r="G95" i="18"/>
  <c r="G94" i="18"/>
  <c r="G93" i="18"/>
  <c r="G92" i="18"/>
  <c r="G91" i="18"/>
  <c r="G90" i="18"/>
  <c r="G89" i="18"/>
  <c r="G88" i="18"/>
  <c r="G87" i="18"/>
  <c r="G86" i="18"/>
  <c r="G85" i="18"/>
  <c r="G84" i="18"/>
  <c r="G83" i="18"/>
  <c r="G82" i="18"/>
  <c r="G81" i="18"/>
  <c r="G80" i="18"/>
  <c r="G79" i="18"/>
  <c r="G78" i="18"/>
  <c r="G77" i="18"/>
  <c r="G76" i="18"/>
  <c r="G75" i="18"/>
  <c r="G74" i="18"/>
  <c r="G73" i="18"/>
  <c r="G72" i="18"/>
  <c r="G71" i="18"/>
  <c r="G70" i="18"/>
  <c r="G69" i="18"/>
  <c r="G68" i="18"/>
  <c r="G67" i="18"/>
  <c r="G66" i="18"/>
  <c r="G65" i="18"/>
  <c r="G64" i="18"/>
  <c r="G63" i="18"/>
  <c r="G62" i="18"/>
  <c r="G61" i="18"/>
  <c r="G60" i="18"/>
  <c r="G59" i="18"/>
  <c r="G58" i="18"/>
  <c r="G57" i="18"/>
  <c r="G56" i="18"/>
  <c r="G55" i="18"/>
  <c r="G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E169" i="18" l="1"/>
  <c r="G169" i="18" s="1"/>
  <c r="E168" i="18"/>
  <c r="G168" i="18" s="1"/>
  <c r="E167" i="18"/>
  <c r="G167" i="18" s="1"/>
  <c r="G141" i="18"/>
  <c r="E148" i="18"/>
  <c r="F148" i="18" s="1"/>
  <c r="E171" i="18" l="1"/>
  <c r="F171" i="17"/>
  <c r="E148" i="17"/>
  <c r="D148" i="17"/>
  <c r="G140" i="17"/>
  <c r="G139" i="17"/>
  <c r="G138" i="17"/>
  <c r="G137" i="17"/>
  <c r="G136" i="17"/>
  <c r="G135" i="17"/>
  <c r="G134" i="17"/>
  <c r="G133" i="17"/>
  <c r="G132" i="17"/>
  <c r="G131" i="17"/>
  <c r="G130" i="17"/>
  <c r="G129" i="17"/>
  <c r="G128" i="17"/>
  <c r="G127" i="17"/>
  <c r="G126" i="17"/>
  <c r="G125" i="17"/>
  <c r="G124" i="17"/>
  <c r="G123" i="17"/>
  <c r="G122" i="17"/>
  <c r="G121" i="17"/>
  <c r="G120" i="17"/>
  <c r="G119" i="17"/>
  <c r="E170" i="17" s="1"/>
  <c r="G170" i="17" s="1"/>
  <c r="G118" i="17"/>
  <c r="G117" i="17"/>
  <c r="G116" i="17"/>
  <c r="G115" i="17"/>
  <c r="G114" i="17"/>
  <c r="G113" i="17"/>
  <c r="G112" i="17"/>
  <c r="G111" i="17"/>
  <c r="G110" i="17"/>
  <c r="G109" i="17"/>
  <c r="G108" i="17"/>
  <c r="G107" i="17"/>
  <c r="G106" i="17"/>
  <c r="G105" i="17"/>
  <c r="G104" i="17"/>
  <c r="G103" i="17"/>
  <c r="G102" i="17"/>
  <c r="G101" i="17"/>
  <c r="G100" i="17"/>
  <c r="G99" i="17"/>
  <c r="G98" i="17"/>
  <c r="G97" i="17"/>
  <c r="G96" i="17"/>
  <c r="G95" i="17"/>
  <c r="G94" i="17"/>
  <c r="G93" i="17"/>
  <c r="G92" i="17"/>
  <c r="G91" i="17"/>
  <c r="G90" i="17"/>
  <c r="G89" i="17"/>
  <c r="G88" i="17"/>
  <c r="G87" i="17"/>
  <c r="G86" i="17"/>
  <c r="G85" i="17"/>
  <c r="G84" i="17"/>
  <c r="G83" i="17"/>
  <c r="G82" i="17"/>
  <c r="G81" i="17"/>
  <c r="G80" i="17"/>
  <c r="G79" i="17"/>
  <c r="G78" i="17"/>
  <c r="G77" i="17"/>
  <c r="G76" i="17"/>
  <c r="G75" i="17"/>
  <c r="G74" i="17"/>
  <c r="G73" i="17"/>
  <c r="G72" i="17"/>
  <c r="G71" i="17"/>
  <c r="G70" i="17"/>
  <c r="G69" i="17"/>
  <c r="G68" i="17"/>
  <c r="G67" i="17"/>
  <c r="G66" i="17"/>
  <c r="G65" i="17"/>
  <c r="G64" i="17"/>
  <c r="G63" i="17"/>
  <c r="G62" i="17"/>
  <c r="G61" i="17"/>
  <c r="G60" i="17"/>
  <c r="G59" i="17"/>
  <c r="G58" i="17"/>
  <c r="G57" i="17"/>
  <c r="G56" i="17"/>
  <c r="G55" i="17"/>
  <c r="G54" i="17"/>
  <c r="E168" i="17" s="1"/>
  <c r="G168" i="17" s="1"/>
  <c r="G53" i="17"/>
  <c r="G52" i="17"/>
  <c r="G51" i="17"/>
  <c r="G50" i="17"/>
  <c r="G49" i="17"/>
  <c r="G48" i="17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F148" i="17" l="1"/>
  <c r="E169" i="17"/>
  <c r="G169" i="17" s="1"/>
  <c r="E167" i="17"/>
  <c r="E171" i="17" s="1"/>
  <c r="G141" i="17"/>
  <c r="G167" i="17" l="1"/>
  <c r="F171" i="16"/>
  <c r="D148" i="16" s="1"/>
  <c r="E148" i="16" s="1"/>
  <c r="F148" i="16" s="1"/>
  <c r="G140" i="16"/>
  <c r="G139" i="16"/>
  <c r="G138" i="16"/>
  <c r="G137" i="16"/>
  <c r="G136" i="16"/>
  <c r="G135" i="16"/>
  <c r="G134" i="16"/>
  <c r="G133" i="16"/>
  <c r="G132" i="16"/>
  <c r="G131" i="16"/>
  <c r="G130" i="16"/>
  <c r="G129" i="16"/>
  <c r="G128" i="16"/>
  <c r="G127" i="16"/>
  <c r="G126" i="16"/>
  <c r="G125" i="16"/>
  <c r="G124" i="16"/>
  <c r="G123" i="16"/>
  <c r="G122" i="16"/>
  <c r="G121" i="16"/>
  <c r="G120" i="16"/>
  <c r="G119" i="16"/>
  <c r="E170" i="16" s="1"/>
  <c r="G170" i="16" s="1"/>
  <c r="G118" i="16"/>
  <c r="G117" i="16"/>
  <c r="G116" i="16"/>
  <c r="G115" i="16"/>
  <c r="G114" i="16"/>
  <c r="G113" i="16"/>
  <c r="G112" i="16"/>
  <c r="G111" i="16"/>
  <c r="G110" i="16"/>
  <c r="G109" i="16"/>
  <c r="G108" i="16"/>
  <c r="G107" i="16"/>
  <c r="G106" i="16"/>
  <c r="G105" i="16"/>
  <c r="G104" i="16"/>
  <c r="G103" i="16"/>
  <c r="G102" i="16"/>
  <c r="G101" i="16"/>
  <c r="G100" i="16"/>
  <c r="G99" i="16"/>
  <c r="G98" i="16"/>
  <c r="G97" i="16"/>
  <c r="G96" i="16"/>
  <c r="G95" i="16"/>
  <c r="G94" i="16"/>
  <c r="G93" i="16"/>
  <c r="G92" i="16"/>
  <c r="G91" i="16"/>
  <c r="G90" i="16"/>
  <c r="G89" i="16"/>
  <c r="G88" i="16"/>
  <c r="G87" i="16"/>
  <c r="G86" i="16"/>
  <c r="G85" i="16"/>
  <c r="G84" i="16"/>
  <c r="G83" i="16"/>
  <c r="G82" i="16"/>
  <c r="G81" i="16"/>
  <c r="G80" i="16"/>
  <c r="G79" i="16"/>
  <c r="G78" i="16"/>
  <c r="G77" i="16"/>
  <c r="G76" i="16"/>
  <c r="G75" i="16"/>
  <c r="G74" i="16"/>
  <c r="G73" i="16"/>
  <c r="G72" i="16"/>
  <c r="G71" i="16"/>
  <c r="G70" i="16"/>
  <c r="G69" i="16"/>
  <c r="G68" i="16"/>
  <c r="G67" i="16"/>
  <c r="G66" i="16"/>
  <c r="G65" i="16"/>
  <c r="G64" i="16"/>
  <c r="G63" i="16"/>
  <c r="G62" i="16"/>
  <c r="G61" i="16"/>
  <c r="G60" i="16"/>
  <c r="G59" i="16"/>
  <c r="G58" i="16"/>
  <c r="G57" i="16"/>
  <c r="G56" i="16"/>
  <c r="G55" i="16"/>
  <c r="G54" i="16"/>
  <c r="G53" i="16"/>
  <c r="G52" i="16"/>
  <c r="G51" i="16"/>
  <c r="G50" i="16"/>
  <c r="G49" i="16"/>
  <c r="G48" i="16"/>
  <c r="G47" i="16"/>
  <c r="G46" i="16"/>
  <c r="G45" i="16"/>
  <c r="G44" i="16"/>
  <c r="G43" i="16"/>
  <c r="G42" i="16"/>
  <c r="G41" i="1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E168" i="16" l="1"/>
  <c r="G168" i="16" s="1"/>
  <c r="E169" i="16"/>
  <c r="G169" i="16" s="1"/>
  <c r="G141" i="16"/>
  <c r="E167" i="16"/>
  <c r="G167" i="16" l="1"/>
  <c r="E171" i="16"/>
  <c r="F171" i="15" l="1"/>
  <c r="D148" i="15" s="1"/>
  <c r="G140" i="15"/>
  <c r="G139" i="15"/>
  <c r="G138" i="15"/>
  <c r="G137" i="15"/>
  <c r="G136" i="15"/>
  <c r="G135" i="15"/>
  <c r="G134" i="15"/>
  <c r="G133" i="15"/>
  <c r="G132" i="15"/>
  <c r="G131" i="15"/>
  <c r="G130" i="15"/>
  <c r="G129" i="15"/>
  <c r="G128" i="15"/>
  <c r="G127" i="15"/>
  <c r="G126" i="15"/>
  <c r="G125" i="15"/>
  <c r="G124" i="15"/>
  <c r="G123" i="15"/>
  <c r="G122" i="15"/>
  <c r="G121" i="15"/>
  <c r="G120" i="15"/>
  <c r="G119" i="15"/>
  <c r="E170" i="15" s="1"/>
  <c r="G170" i="15" s="1"/>
  <c r="G118" i="15"/>
  <c r="G117" i="15"/>
  <c r="G116" i="15"/>
  <c r="G115" i="15"/>
  <c r="G114" i="15"/>
  <c r="G113" i="15"/>
  <c r="G112" i="15"/>
  <c r="G111" i="15"/>
  <c r="G110" i="15"/>
  <c r="G109" i="15"/>
  <c r="G108" i="15"/>
  <c r="G107" i="15"/>
  <c r="G106" i="15"/>
  <c r="G105" i="15"/>
  <c r="G104" i="15"/>
  <c r="G103" i="15"/>
  <c r="G102" i="15"/>
  <c r="G101" i="15"/>
  <c r="G100" i="15"/>
  <c r="G99" i="15"/>
  <c r="G98" i="15"/>
  <c r="G97" i="15"/>
  <c r="G96" i="15"/>
  <c r="G95" i="15"/>
  <c r="G94" i="15"/>
  <c r="G93" i="15"/>
  <c r="G92" i="15"/>
  <c r="G91" i="15"/>
  <c r="G90" i="15"/>
  <c r="G89" i="15"/>
  <c r="G88" i="15"/>
  <c r="G87" i="15"/>
  <c r="G86" i="15"/>
  <c r="G85" i="15"/>
  <c r="G84" i="15"/>
  <c r="G83" i="15"/>
  <c r="G82" i="15"/>
  <c r="G81" i="15"/>
  <c r="G80" i="15"/>
  <c r="G79" i="15"/>
  <c r="G78" i="15"/>
  <c r="G77" i="15"/>
  <c r="G76" i="15"/>
  <c r="G75" i="15"/>
  <c r="G74" i="15"/>
  <c r="G73" i="15"/>
  <c r="G72" i="15"/>
  <c r="G71" i="15"/>
  <c r="G70" i="15"/>
  <c r="G69" i="15"/>
  <c r="G68" i="15"/>
  <c r="G67" i="15"/>
  <c r="G66" i="15"/>
  <c r="G65" i="15"/>
  <c r="G64" i="15"/>
  <c r="G63" i="15"/>
  <c r="G62" i="15"/>
  <c r="G61" i="15"/>
  <c r="G60" i="15"/>
  <c r="G59" i="15"/>
  <c r="G58" i="15"/>
  <c r="G57" i="15"/>
  <c r="G56" i="15"/>
  <c r="G55" i="15"/>
  <c r="G54" i="15"/>
  <c r="G53" i="15"/>
  <c r="G52" i="15"/>
  <c r="G51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G38" i="15"/>
  <c r="G37" i="15"/>
  <c r="G36" i="15"/>
  <c r="G35" i="15"/>
  <c r="G34" i="15"/>
  <c r="G33" i="15"/>
  <c r="G32" i="15"/>
  <c r="G31" i="15"/>
  <c r="G30" i="15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E169" i="15" s="1"/>
  <c r="G169" i="15" s="1"/>
  <c r="G15" i="15"/>
  <c r="G14" i="15"/>
  <c r="G13" i="15"/>
  <c r="G12" i="15"/>
  <c r="G11" i="15"/>
  <c r="G10" i="15"/>
  <c r="G9" i="15"/>
  <c r="G8" i="15"/>
  <c r="E167" i="15" s="1"/>
  <c r="E168" i="15" l="1"/>
  <c r="G168" i="15" s="1"/>
  <c r="E148" i="15"/>
  <c r="F148" i="15" s="1"/>
  <c r="G167" i="15"/>
  <c r="G141" i="15"/>
  <c r="E171" i="15" l="1"/>
  <c r="F171" i="14"/>
  <c r="D148" i="14" s="1"/>
  <c r="G140" i="14"/>
  <c r="G139" i="14"/>
  <c r="G138" i="14"/>
  <c r="G137" i="14"/>
  <c r="G136" i="14"/>
  <c r="G135" i="14"/>
  <c r="G134" i="14"/>
  <c r="G133" i="14"/>
  <c r="G132" i="14"/>
  <c r="G131" i="14"/>
  <c r="G130" i="14"/>
  <c r="G129" i="14"/>
  <c r="G128" i="14"/>
  <c r="G127" i="14"/>
  <c r="G126" i="14"/>
  <c r="G125" i="14"/>
  <c r="G124" i="14"/>
  <c r="G123" i="14"/>
  <c r="G122" i="14"/>
  <c r="G121" i="14"/>
  <c r="G120" i="14"/>
  <c r="G119" i="14"/>
  <c r="E170" i="14" s="1"/>
  <c r="G170" i="14" s="1"/>
  <c r="G118" i="14"/>
  <c r="G117" i="14"/>
  <c r="G116" i="14"/>
  <c r="G115" i="14"/>
  <c r="G114" i="14"/>
  <c r="G113" i="14"/>
  <c r="G112" i="14"/>
  <c r="G111" i="14"/>
  <c r="G110" i="14"/>
  <c r="G109" i="14"/>
  <c r="G108" i="14"/>
  <c r="G107" i="14"/>
  <c r="G106" i="14"/>
  <c r="G105" i="14"/>
  <c r="G104" i="14"/>
  <c r="G103" i="14"/>
  <c r="G102" i="14"/>
  <c r="G101" i="14"/>
  <c r="G100" i="14"/>
  <c r="G99" i="14"/>
  <c r="G98" i="14"/>
  <c r="G97" i="14"/>
  <c r="G96" i="14"/>
  <c r="G95" i="14"/>
  <c r="G94" i="14"/>
  <c r="G93" i="14"/>
  <c r="G92" i="14"/>
  <c r="G91" i="14"/>
  <c r="G90" i="14"/>
  <c r="G89" i="14"/>
  <c r="G88" i="14"/>
  <c r="G87" i="14"/>
  <c r="G86" i="14"/>
  <c r="G85" i="14"/>
  <c r="G84" i="14"/>
  <c r="G83" i="14"/>
  <c r="G82" i="14"/>
  <c r="G81" i="14"/>
  <c r="G80" i="14"/>
  <c r="G79" i="14"/>
  <c r="G78" i="14"/>
  <c r="G77" i="14"/>
  <c r="G76" i="14"/>
  <c r="G75" i="14"/>
  <c r="G74" i="14"/>
  <c r="G73" i="14"/>
  <c r="G72" i="14"/>
  <c r="G71" i="14"/>
  <c r="G70" i="14"/>
  <c r="G69" i="14"/>
  <c r="G68" i="14"/>
  <c r="G67" i="14"/>
  <c r="G66" i="14"/>
  <c r="G65" i="14"/>
  <c r="G64" i="14"/>
  <c r="G63" i="14"/>
  <c r="G62" i="14"/>
  <c r="G61" i="14"/>
  <c r="G60" i="14"/>
  <c r="G59" i="14"/>
  <c r="G58" i="14"/>
  <c r="G57" i="14"/>
  <c r="G56" i="14"/>
  <c r="G55" i="14"/>
  <c r="G54" i="14"/>
  <c r="G53" i="14"/>
  <c r="G52" i="14"/>
  <c r="G51" i="14"/>
  <c r="G50" i="14"/>
  <c r="G49" i="14"/>
  <c r="G48" i="14"/>
  <c r="G47" i="14"/>
  <c r="G46" i="14"/>
  <c r="G45" i="14"/>
  <c r="G44" i="14"/>
  <c r="G43" i="14"/>
  <c r="G42" i="14"/>
  <c r="G41" i="14"/>
  <c r="G40" i="14"/>
  <c r="G39" i="14"/>
  <c r="G38" i="14"/>
  <c r="G37" i="14"/>
  <c r="G36" i="14"/>
  <c r="G35" i="14"/>
  <c r="G34" i="14"/>
  <c r="F33" i="14"/>
  <c r="G33" i="14" s="1"/>
  <c r="G32" i="14"/>
  <c r="G31" i="14"/>
  <c r="G30" i="14"/>
  <c r="F29" i="14"/>
  <c r="G29" i="14" s="1"/>
  <c r="G28" i="14"/>
  <c r="G27" i="14"/>
  <c r="F26" i="14"/>
  <c r="G26" i="14" s="1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F9" i="14"/>
  <c r="G9" i="14" s="1"/>
  <c r="F8" i="14"/>
  <c r="G8" i="14" s="1"/>
  <c r="F171" i="13"/>
  <c r="E148" i="13"/>
  <c r="D148" i="13"/>
  <c r="G140" i="13"/>
  <c r="G139" i="13"/>
  <c r="G138" i="13"/>
  <c r="G137" i="13"/>
  <c r="G136" i="13"/>
  <c r="G135" i="13"/>
  <c r="G134" i="13"/>
  <c r="G133" i="13"/>
  <c r="G132" i="13"/>
  <c r="G131" i="13"/>
  <c r="G130" i="13"/>
  <c r="G129" i="13"/>
  <c r="G128" i="13"/>
  <c r="G127" i="13"/>
  <c r="G126" i="13"/>
  <c r="G125" i="13"/>
  <c r="G124" i="13"/>
  <c r="G123" i="13"/>
  <c r="G122" i="13"/>
  <c r="G121" i="13"/>
  <c r="G120" i="13"/>
  <c r="G119" i="13"/>
  <c r="E170" i="13" s="1"/>
  <c r="G170" i="13" s="1"/>
  <c r="G118" i="13"/>
  <c r="G117" i="13"/>
  <c r="G116" i="13"/>
  <c r="G115" i="13"/>
  <c r="G114" i="13"/>
  <c r="G113" i="13"/>
  <c r="G112" i="13"/>
  <c r="G111" i="13"/>
  <c r="G110" i="13"/>
  <c r="G109" i="13"/>
  <c r="G108" i="13"/>
  <c r="G107" i="13"/>
  <c r="G106" i="13"/>
  <c r="G105" i="13"/>
  <c r="G104" i="13"/>
  <c r="G103" i="13"/>
  <c r="G102" i="13"/>
  <c r="G101" i="13"/>
  <c r="G100" i="13"/>
  <c r="G99" i="13"/>
  <c r="G98" i="13"/>
  <c r="G97" i="13"/>
  <c r="G96" i="13"/>
  <c r="G95" i="13"/>
  <c r="G94" i="13"/>
  <c r="G93" i="13"/>
  <c r="G92" i="13"/>
  <c r="G91" i="13"/>
  <c r="G90" i="13"/>
  <c r="G89" i="13"/>
  <c r="G88" i="13"/>
  <c r="G87" i="13"/>
  <c r="G86" i="13"/>
  <c r="G85" i="13"/>
  <c r="G84" i="13"/>
  <c r="G83" i="13"/>
  <c r="G82" i="13"/>
  <c r="G81" i="13"/>
  <c r="G80" i="13"/>
  <c r="G79" i="13"/>
  <c r="G78" i="13"/>
  <c r="G77" i="13"/>
  <c r="G76" i="13"/>
  <c r="G75" i="13"/>
  <c r="G74" i="13"/>
  <c r="G73" i="13"/>
  <c r="G72" i="13"/>
  <c r="G71" i="13"/>
  <c r="G70" i="13"/>
  <c r="G69" i="13"/>
  <c r="G68" i="13"/>
  <c r="G67" i="13"/>
  <c r="G66" i="13"/>
  <c r="G65" i="13"/>
  <c r="G64" i="13"/>
  <c r="G63" i="13"/>
  <c r="G62" i="13"/>
  <c r="G61" i="13"/>
  <c r="G60" i="13"/>
  <c r="G59" i="13"/>
  <c r="G58" i="13"/>
  <c r="G57" i="13"/>
  <c r="G56" i="13"/>
  <c r="G55" i="13"/>
  <c r="G54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E169" i="14" l="1"/>
  <c r="G169" i="14" s="1"/>
  <c r="E168" i="14"/>
  <c r="G168" i="14" s="1"/>
  <c r="F148" i="13"/>
  <c r="E168" i="13"/>
  <c r="G168" i="13" s="1"/>
  <c r="E169" i="13"/>
  <c r="G169" i="13" s="1"/>
  <c r="E167" i="13"/>
  <c r="E171" i="13" s="1"/>
  <c r="E148" i="14"/>
  <c r="F148" i="14" s="1"/>
  <c r="G141" i="14"/>
  <c r="E167" i="14"/>
  <c r="G141" i="13"/>
  <c r="G167" i="13" l="1"/>
  <c r="G167" i="14"/>
  <c r="E171" i="14"/>
  <c r="F171" i="12" l="1"/>
  <c r="D148" i="12" s="1"/>
  <c r="G140" i="12"/>
  <c r="G139" i="12"/>
  <c r="G138" i="12"/>
  <c r="G137" i="12"/>
  <c r="G136" i="12"/>
  <c r="G135" i="12"/>
  <c r="G134" i="12"/>
  <c r="G133" i="12"/>
  <c r="G132" i="12"/>
  <c r="G131" i="12"/>
  <c r="G130" i="12"/>
  <c r="G129" i="12"/>
  <c r="G128" i="12"/>
  <c r="G127" i="12"/>
  <c r="G126" i="12"/>
  <c r="G125" i="12"/>
  <c r="G124" i="12"/>
  <c r="G123" i="12"/>
  <c r="G122" i="12"/>
  <c r="G121" i="12"/>
  <c r="G120" i="12"/>
  <c r="G119" i="12"/>
  <c r="E170" i="12" s="1"/>
  <c r="G170" i="12" s="1"/>
  <c r="G118" i="12"/>
  <c r="G117" i="12"/>
  <c r="G116" i="12"/>
  <c r="G115" i="12"/>
  <c r="G114" i="12"/>
  <c r="G113" i="12"/>
  <c r="G112" i="12"/>
  <c r="G111" i="12"/>
  <c r="G110" i="12"/>
  <c r="G109" i="12"/>
  <c r="G108" i="12"/>
  <c r="G107" i="12"/>
  <c r="G106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8" i="12"/>
  <c r="G77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E168" i="12" s="1"/>
  <c r="G168" i="12" s="1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E167" i="12" s="1"/>
  <c r="E169" i="12" l="1"/>
  <c r="G169" i="12" s="1"/>
  <c r="E148" i="12"/>
  <c r="F148" i="12" s="1"/>
  <c r="G167" i="12"/>
  <c r="G141" i="12"/>
  <c r="E171" i="12" l="1"/>
  <c r="F171" i="11"/>
  <c r="D148" i="11" s="1"/>
  <c r="G140" i="11"/>
  <c r="G139" i="11"/>
  <c r="G138" i="11"/>
  <c r="G137" i="11"/>
  <c r="G136" i="11"/>
  <c r="G135" i="11"/>
  <c r="G134" i="11"/>
  <c r="G133" i="11"/>
  <c r="G132" i="11"/>
  <c r="G131" i="11"/>
  <c r="G130" i="11"/>
  <c r="G129" i="11"/>
  <c r="G128" i="11"/>
  <c r="G127" i="11"/>
  <c r="G126" i="11"/>
  <c r="G125" i="11"/>
  <c r="G124" i="11"/>
  <c r="G123" i="11"/>
  <c r="G122" i="11"/>
  <c r="G121" i="11"/>
  <c r="G120" i="11"/>
  <c r="G119" i="11"/>
  <c r="E170" i="11" s="1"/>
  <c r="G170" i="11" s="1"/>
  <c r="G118" i="11"/>
  <c r="G117" i="11"/>
  <c r="G116" i="11"/>
  <c r="G115" i="11"/>
  <c r="G114" i="11"/>
  <c r="G113" i="11"/>
  <c r="G112" i="11"/>
  <c r="G111" i="11"/>
  <c r="G110" i="11"/>
  <c r="G109" i="11"/>
  <c r="G108" i="11"/>
  <c r="G107" i="11"/>
  <c r="G106" i="11"/>
  <c r="G105" i="11"/>
  <c r="G104" i="11"/>
  <c r="G103" i="11"/>
  <c r="G102" i="11"/>
  <c r="G101" i="11"/>
  <c r="G100" i="11"/>
  <c r="G99" i="11"/>
  <c r="G98" i="11"/>
  <c r="G97" i="11"/>
  <c r="G96" i="11"/>
  <c r="G95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E169" i="11" l="1"/>
  <c r="G169" i="11" s="1"/>
  <c r="E168" i="11"/>
  <c r="G168" i="11" s="1"/>
  <c r="G141" i="11"/>
  <c r="E148" i="11"/>
  <c r="F148" i="11" s="1"/>
  <c r="E167" i="11"/>
  <c r="G167" i="11" l="1"/>
  <c r="E171" i="11"/>
  <c r="F171" i="10" l="1"/>
  <c r="D148" i="10" s="1"/>
  <c r="G140" i="10"/>
  <c r="G139" i="10"/>
  <c r="G138" i="10"/>
  <c r="G137" i="10"/>
  <c r="G136" i="10"/>
  <c r="G135" i="10"/>
  <c r="G134" i="10"/>
  <c r="G133" i="10"/>
  <c r="G132" i="10"/>
  <c r="G131" i="10"/>
  <c r="G130" i="10"/>
  <c r="G129" i="10"/>
  <c r="G128" i="10"/>
  <c r="G127" i="10"/>
  <c r="G126" i="10"/>
  <c r="G125" i="10"/>
  <c r="G124" i="10"/>
  <c r="G123" i="10"/>
  <c r="G122" i="10"/>
  <c r="G121" i="10"/>
  <c r="G120" i="10"/>
  <c r="G119" i="10"/>
  <c r="E170" i="10" s="1"/>
  <c r="G170" i="10" s="1"/>
  <c r="G118" i="10"/>
  <c r="G117" i="10"/>
  <c r="G116" i="10"/>
  <c r="G115" i="10"/>
  <c r="G114" i="10"/>
  <c r="G113" i="10"/>
  <c r="G112" i="10"/>
  <c r="G111" i="10"/>
  <c r="G110" i="10"/>
  <c r="G109" i="10"/>
  <c r="G108" i="10"/>
  <c r="G107" i="10"/>
  <c r="G106" i="10"/>
  <c r="G105" i="10"/>
  <c r="G104" i="10"/>
  <c r="G103" i="10"/>
  <c r="G102" i="10"/>
  <c r="G101" i="10"/>
  <c r="G100" i="10"/>
  <c r="G99" i="10"/>
  <c r="G98" i="10"/>
  <c r="G97" i="10"/>
  <c r="G96" i="10"/>
  <c r="G95" i="10"/>
  <c r="G94" i="10"/>
  <c r="G93" i="10"/>
  <c r="G92" i="10"/>
  <c r="G91" i="10"/>
  <c r="G90" i="10"/>
  <c r="G89" i="10"/>
  <c r="G88" i="10"/>
  <c r="G87" i="10"/>
  <c r="G86" i="10"/>
  <c r="G85" i="10"/>
  <c r="G84" i="10"/>
  <c r="G83" i="10"/>
  <c r="G82" i="10"/>
  <c r="G81" i="10"/>
  <c r="G80" i="10"/>
  <c r="G79" i="10"/>
  <c r="G78" i="10"/>
  <c r="G77" i="10"/>
  <c r="G76" i="10"/>
  <c r="G75" i="10"/>
  <c r="G74" i="10"/>
  <c r="G73" i="10"/>
  <c r="G72" i="10"/>
  <c r="G71" i="10"/>
  <c r="G70" i="10"/>
  <c r="G69" i="10"/>
  <c r="G68" i="10"/>
  <c r="G67" i="10"/>
  <c r="G66" i="10"/>
  <c r="G65" i="10"/>
  <c r="G64" i="10"/>
  <c r="G63" i="10"/>
  <c r="G62" i="10"/>
  <c r="G61" i="10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E169" i="10" s="1"/>
  <c r="G169" i="10" s="1"/>
  <c r="G15" i="10"/>
  <c r="G14" i="10"/>
  <c r="G13" i="10"/>
  <c r="G12" i="10"/>
  <c r="G11" i="10"/>
  <c r="G10" i="10"/>
  <c r="G9" i="10"/>
  <c r="G8" i="10"/>
  <c r="E168" i="10" l="1"/>
  <c r="G168" i="10" s="1"/>
  <c r="G141" i="10"/>
  <c r="E148" i="10"/>
  <c r="F148" i="10" s="1"/>
  <c r="E167" i="10"/>
  <c r="G167" i="10" l="1"/>
  <c r="E171" i="10"/>
  <c r="F171" i="9" l="1"/>
  <c r="D148" i="9" s="1"/>
  <c r="G140" i="9"/>
  <c r="G139" i="9"/>
  <c r="G138" i="9"/>
  <c r="G137" i="9"/>
  <c r="G136" i="9"/>
  <c r="G135" i="9"/>
  <c r="G134" i="9"/>
  <c r="G133" i="9"/>
  <c r="G132" i="9"/>
  <c r="G131" i="9"/>
  <c r="G130" i="9"/>
  <c r="G129" i="9"/>
  <c r="G128" i="9"/>
  <c r="G127" i="9"/>
  <c r="G126" i="9"/>
  <c r="G125" i="9"/>
  <c r="G124" i="9"/>
  <c r="G123" i="9"/>
  <c r="G122" i="9"/>
  <c r="G121" i="9"/>
  <c r="G120" i="9"/>
  <c r="G119" i="9"/>
  <c r="E170" i="9" s="1"/>
  <c r="G170" i="9" s="1"/>
  <c r="G118" i="9"/>
  <c r="G117" i="9"/>
  <c r="G116" i="9"/>
  <c r="G115" i="9"/>
  <c r="G114" i="9"/>
  <c r="G113" i="9"/>
  <c r="G112" i="9"/>
  <c r="G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E168" i="9" s="1"/>
  <c r="G168" i="9" s="1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E167" i="9" s="1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141" i="9" l="1"/>
  <c r="E169" i="9"/>
  <c r="G169" i="9" s="1"/>
  <c r="G167" i="9"/>
  <c r="E148" i="9"/>
  <c r="F148" i="9" s="1"/>
  <c r="E171" i="9" l="1"/>
  <c r="F179" i="8"/>
  <c r="E156" i="8"/>
  <c r="D156" i="8"/>
  <c r="G148" i="8"/>
  <c r="G147" i="8"/>
  <c r="G146" i="8"/>
  <c r="G145" i="8"/>
  <c r="G144" i="8"/>
  <c r="G143" i="8"/>
  <c r="G142" i="8"/>
  <c r="G141" i="8"/>
  <c r="G140" i="8"/>
  <c r="G139" i="8"/>
  <c r="G138" i="8"/>
  <c r="G137" i="8"/>
  <c r="G136" i="8"/>
  <c r="G135" i="8"/>
  <c r="G134" i="8"/>
  <c r="G133" i="8"/>
  <c r="G132" i="8"/>
  <c r="G131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E178" i="8" s="1"/>
  <c r="G178" i="8" s="1"/>
  <c r="G118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E176" i="8" s="1"/>
  <c r="G176" i="8" s="1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E175" i="8" l="1"/>
  <c r="G175" i="8" s="1"/>
  <c r="E177" i="8"/>
  <c r="G177" i="8" s="1"/>
  <c r="G149" i="8"/>
  <c r="F156" i="8"/>
  <c r="E179" i="8" l="1"/>
  <c r="F171" i="7"/>
  <c r="D148" i="7" s="1"/>
  <c r="G140" i="7"/>
  <c r="G139" i="7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E170" i="7" s="1"/>
  <c r="G170" i="7" s="1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E169" i="7" s="1"/>
  <c r="G169" i="7" s="1"/>
  <c r="G15" i="7"/>
  <c r="G14" i="7"/>
  <c r="G13" i="7"/>
  <c r="G12" i="7"/>
  <c r="G11" i="7"/>
  <c r="G10" i="7"/>
  <c r="G9" i="7"/>
  <c r="G8" i="7"/>
  <c r="E168" i="7" l="1"/>
  <c r="G168" i="7" s="1"/>
  <c r="G141" i="7"/>
  <c r="E148" i="7"/>
  <c r="F148" i="7" s="1"/>
  <c r="E167" i="7"/>
  <c r="G167" i="7" l="1"/>
  <c r="E171" i="7"/>
  <c r="F171" i="6" l="1"/>
  <c r="D148" i="6" s="1"/>
  <c r="G140" i="6"/>
  <c r="G139" i="6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E170" i="6" s="1"/>
  <c r="G170" i="6" s="1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E169" i="6" s="1"/>
  <c r="G169" i="6" s="1"/>
  <c r="G16" i="6"/>
  <c r="G15" i="6"/>
  <c r="G14" i="6"/>
  <c r="G13" i="6"/>
  <c r="G12" i="6"/>
  <c r="G11" i="6"/>
  <c r="G10" i="6"/>
  <c r="G9" i="6"/>
  <c r="G8" i="6"/>
  <c r="E168" i="6" l="1"/>
  <c r="G168" i="6" s="1"/>
  <c r="G141" i="6"/>
  <c r="E148" i="6"/>
  <c r="F148" i="6" s="1"/>
  <c r="E167" i="6"/>
  <c r="E171" i="6" l="1"/>
  <c r="G167" i="6"/>
  <c r="F171" i="5" l="1"/>
  <c r="D148" i="5" s="1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E170" i="5" s="1"/>
  <c r="G170" i="5" s="1"/>
  <c r="G118" i="5"/>
  <c r="G117" i="5"/>
  <c r="G116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E168" i="5" l="1"/>
  <c r="G168" i="5" s="1"/>
  <c r="E169" i="5"/>
  <c r="G169" i="5" s="1"/>
  <c r="G141" i="5"/>
  <c r="E148" i="5"/>
  <c r="F148" i="5" s="1"/>
  <c r="E167" i="5"/>
  <c r="G167" i="5" l="1"/>
  <c r="E171" i="5"/>
  <c r="F171" i="4" l="1"/>
  <c r="D148" i="4" s="1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E170" i="4" s="1"/>
  <c r="G170" i="4" s="1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F148" i="4" l="1"/>
  <c r="E148" i="4"/>
  <c r="E167" i="4"/>
  <c r="G167" i="4" s="1"/>
  <c r="E168" i="4"/>
  <c r="G168" i="4" s="1"/>
  <c r="E169" i="4"/>
  <c r="G169" i="4" s="1"/>
  <c r="G141" i="4"/>
  <c r="E171" i="4" l="1"/>
  <c r="F171" i="3"/>
  <c r="D148" i="3" s="1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E170" i="3" s="1"/>
  <c r="G170" i="3" s="1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E169" i="3" s="1"/>
  <c r="G169" i="3" s="1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E167" i="3" s="1"/>
  <c r="E148" i="3" l="1"/>
  <c r="F148" i="3" s="1"/>
  <c r="E168" i="3"/>
  <c r="G168" i="3" s="1"/>
  <c r="G141" i="3"/>
  <c r="G167" i="3"/>
  <c r="E171" i="3" l="1"/>
  <c r="F171" i="2"/>
  <c r="D148" i="2" s="1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E170" i="2" s="1"/>
  <c r="G170" i="2" s="1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E168" i="2" s="1"/>
  <c r="G168" i="2" s="1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E169" i="2" s="1"/>
  <c r="G169" i="2" s="1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E167" i="2" s="1"/>
  <c r="G8" i="2"/>
  <c r="G141" i="2" l="1"/>
  <c r="G167" i="2"/>
  <c r="E171" i="2"/>
  <c r="E148" i="2"/>
  <c r="F148" i="2" s="1"/>
  <c r="F171" i="1" l="1"/>
  <c r="E148" i="1"/>
  <c r="D148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E170" i="1" s="1"/>
  <c r="G170" i="1" s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E167" i="1" s="1"/>
  <c r="E169" i="1" l="1"/>
  <c r="G169" i="1" s="1"/>
  <c r="E168" i="1"/>
  <c r="G168" i="1" s="1"/>
  <c r="G141" i="1"/>
  <c r="F148" i="1"/>
  <c r="G167" i="1"/>
  <c r="E171" i="1" l="1"/>
</calcChain>
</file>

<file path=xl/sharedStrings.xml><?xml version="1.0" encoding="utf-8"?>
<sst xmlns="http://schemas.openxmlformats.org/spreadsheetml/2006/main" count="9087" uniqueCount="310">
  <si>
    <t>Tabuľka plnenia kritérií - cenová ponuka</t>
  </si>
  <si>
    <t>Príloha č. 6. k súťažným podkladom</t>
  </si>
  <si>
    <t xml:space="preserve">Jediné kritérium na hodnotenie ponúk je celková cenová ponuka za zákazku </t>
  </si>
  <si>
    <t>por.číslo</t>
  </si>
  <si>
    <t>Lesnícka služba</t>
  </si>
  <si>
    <t>špecifikácia lesníckej služby</t>
  </si>
  <si>
    <t>Technická jednotka</t>
  </si>
  <si>
    <t>Predpokladaný počet technických jednotiek za celé obdobie RD</t>
  </si>
  <si>
    <t xml:space="preserve">Cena za t. j. lesníckej služby stanovená objednávateľom pre rok 2023 v € bez DPH </t>
  </si>
  <si>
    <t>Predpokladaná celková cena  za lesnícku službu stanovená objednávateľom v € bez DPH</t>
  </si>
  <si>
    <t>Jamková sadba voľnokorenných sadeníc</t>
  </si>
  <si>
    <t>veľkosť plôšky 35x35 cm, hĺbka jamky 20 cm</t>
  </si>
  <si>
    <t>100 kusov</t>
  </si>
  <si>
    <t>Jamková sadba krytokorenných sadeníc</t>
  </si>
  <si>
    <t>veľkosť plôšky 35x35 cm, hĺbka jamky 12 cm</t>
  </si>
  <si>
    <t>Sadba krytokorenných sadeníc špeciálnym sadzačom</t>
  </si>
  <si>
    <t>veľkosť plôšky 35x35 cm, hĺbka otvoru 12 cm</t>
  </si>
  <si>
    <t>Štrbinová sadba s prípravou pôdy</t>
  </si>
  <si>
    <t>veľkosť plôšky 35x35 cm, hĺbka štrbiny 20 cm</t>
  </si>
  <si>
    <t>Štrbinová sadba do pripravenej pôdy orbou</t>
  </si>
  <si>
    <t>hĺbka štrbiny 15 cm</t>
  </si>
  <si>
    <t>Štrbinová sadba bez prípravy pôdy</t>
  </si>
  <si>
    <t>hĺbka štrbiny 20 cm</t>
  </si>
  <si>
    <t>Príprava plôšok pre sadbu alebo sejbu</t>
  </si>
  <si>
    <t>veľkosť plôšky 35x35 cm</t>
  </si>
  <si>
    <t>100 plôšok</t>
  </si>
  <si>
    <t xml:space="preserve">Hĺbková sadba s ručným hĺbením jám </t>
  </si>
  <si>
    <t>veľkosť plôšky 35x35 cm, priemer jamy 20-30 cm, hĺbka jamy  50 cm</t>
  </si>
  <si>
    <t>9a</t>
  </si>
  <si>
    <t>Hĺbenie jám pre hĺbkovú sadbu vrtákom neseným za traktorom</t>
  </si>
  <si>
    <t xml:space="preserve">priemer jamy 30-40 cm, hĺbka jamy  60 cm          </t>
  </si>
  <si>
    <t>9b</t>
  </si>
  <si>
    <t>priemer jamy 20 cm, hĺbka jamy 200 cm</t>
  </si>
  <si>
    <t>10a</t>
  </si>
  <si>
    <t>Hĺbková sadba do vyvŕtaných jám</t>
  </si>
  <si>
    <t>10b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</si>
  <si>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</si>
  <si>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</si>
  <si>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</si>
  <si>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</si>
  <si>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</si>
  <si>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</si>
  <si>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Uskladňovanie sadeníc na lesnej správe</t>
  </si>
  <si>
    <t>podľa opisu predmetu zákazky</t>
  </si>
  <si>
    <t>1 hod.</t>
  </si>
  <si>
    <t>Napĺňanie snehových jám</t>
  </si>
  <si>
    <t>Príprava pôdy pred zalesňovaním po celoplošnej príprave pôdy</t>
  </si>
  <si>
    <t>celoplošne</t>
  </si>
  <si>
    <t>1 ha</t>
  </si>
  <si>
    <t>Vytváranie podmienok pre prirodzenú obnovu ručne prekopaním plôšok</t>
  </si>
  <si>
    <t>veľkosť plôšky 100x100 cm</t>
  </si>
  <si>
    <t>Vytváranie podmienok pre prirodzenú obnovu úpravou pôdy strojom (traktorom) s prídavným zariadením</t>
  </si>
  <si>
    <t>dĺžka pásov 3 km, šírka cca 2 m podľa adaptéra</t>
  </si>
  <si>
    <t>Čistenie plôch od zvyškov po ťažbe zhrňovaním strojom (traktorom) s prídavným zariadením</t>
  </si>
  <si>
    <t>po ťažbe zmiešaných drevín, priemerná vzdialenosť zhrňovania do 20 m</t>
  </si>
  <si>
    <t>Čistenie plôch od zvyškov po sústredenej ťažbe ručne bez pálenia</t>
  </si>
  <si>
    <t>po ťažbe zmiešaných drevín</t>
  </si>
  <si>
    <t>1 m³*</t>
  </si>
  <si>
    <t>Čistenie plôch od zvyškov po ťažbe ručne spojené s pálením zvyškov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</si>
  <si>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</si>
  <si>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Pálenie zvyškov po ťažbe</t>
  </si>
  <si>
    <t>Ošetrovanie sadeníc okopaním ručne</t>
  </si>
  <si>
    <t>Ošetrovanie sadeníc úpravou pôdy strojom (traktorom) s prídavným zariadením</t>
  </si>
  <si>
    <t>Ochrana sadeníc proti burine mulčovaním strojom (traktorom) s prídavným zariadením</t>
  </si>
  <si>
    <t>Ochrana mladých lesných porastov proti burine vyžínaním na plôškach</t>
  </si>
  <si>
    <t>priemer plôšky 80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</si>
  <si>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</si>
  <si>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</si>
  <si>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100 m2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</si>
  <si>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</si>
  <si>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</si>
  <si>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</si>
  <si>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</si>
  <si>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31a</t>
  </si>
  <si>
    <t>Ochrana mladých lesných porastov proti burine chemickým postrekom</t>
  </si>
  <si>
    <t xml:space="preserve">celoplošne, výška buriny nad 60 cm, bez ochrany mladých stromčekov </t>
  </si>
  <si>
    <t>31b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</si>
  <si>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</si>
  <si>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</si>
  <si>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</si>
  <si>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</si>
  <si>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</si>
  <si>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</si>
  <si>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</si>
  <si>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</si>
  <si>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dĺžka pletiva 200 cm, počet kolíkov 3 ks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</si>
  <si>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</si>
  <si>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</si>
  <si>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</si>
  <si>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</si>
  <si>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</si>
  <si>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</si>
  <si>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</si>
  <si>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Údržba oploteniek a plotov</t>
  </si>
  <si>
    <t>Likvidácia starých oplotení bez ich ďalšieho využitia</t>
  </si>
  <si>
    <t>Likvidácia starých oplotení s ďalším využitím  materiálu</t>
  </si>
  <si>
    <t>43a</t>
  </si>
  <si>
    <t>Odstraňovanie nežiadúcej tenčiny a krov do výšky 4 m celoplošne ručne</t>
  </si>
  <si>
    <t xml:space="preserve"> listnaté dreviny</t>
  </si>
  <si>
    <t>100 jed.*</t>
  </si>
  <si>
    <t>43b</t>
  </si>
  <si>
    <t>Odstraňovanie nežiadúcej tenčiny a krov do výšky 4 m celoplošne mechanizovane</t>
  </si>
  <si>
    <t>Odstraňovanie nežiadúcej tenčiny a krov s výškou nad 4 m mechanicky celoplošne</t>
  </si>
  <si>
    <t>Odstraňovanie nežiadúcej tenčiny a krov chemickým postrekom celoplošne</t>
  </si>
  <si>
    <t>46a</t>
  </si>
  <si>
    <t>Odstraňovanie nežiadúcej tenčiny a krov do výšky 1 m výberom jedincov ručne</t>
  </si>
  <si>
    <t>46b</t>
  </si>
  <si>
    <t>Odstraňovanie nežiadúcej tenčiny a krov do výšky 1 m výberom jedincov mechanizovane</t>
  </si>
  <si>
    <t>47a</t>
  </si>
  <si>
    <t>Odstraňovanie nežiadúcej tenčiny a krov do výšky 2,5 m výberom jedincov ručne</t>
  </si>
  <si>
    <t>47b</t>
  </si>
  <si>
    <t>Odstraňovanie nežiadúcej tenčiny a krov do výšky 2,5 m výberom jedincov mechanizovane</t>
  </si>
  <si>
    <t>48a</t>
  </si>
  <si>
    <t>Odstraňovanie nežiadúcej tenčiny a krov s výškou nad 2,5 m výberom jedincov ručne</t>
  </si>
  <si>
    <t>48b</t>
  </si>
  <si>
    <t>Odstraňovanie nežiadúcej tenčiny a krov s výškou nad 2,5 m výberom jedincov mechanizovane</t>
  </si>
  <si>
    <t>Odstraňovanie nežiadúcej tenčiny a krov chemickým postrekom výberom jedincov</t>
  </si>
  <si>
    <t>50a</t>
  </si>
  <si>
    <t>Plecí rub a prestrihávka v lesnom poraste do výšky 1 m ručne</t>
  </si>
  <si>
    <t>50b</t>
  </si>
  <si>
    <t>Plecí rub a prestrihávka v lesnom poraste do výšky 1 m mechanizovane</t>
  </si>
  <si>
    <t>51a</t>
  </si>
  <si>
    <t>Plecí rub a prestrihávka v lesnom poraste do výšky 2,5 m ručne</t>
  </si>
  <si>
    <t>51b</t>
  </si>
  <si>
    <t>Plecí rub a prestrihávka v lesnom poraste do výšky 2,5 m mechanizovane</t>
  </si>
  <si>
    <t>52a</t>
  </si>
  <si>
    <t>Plecí rub a prestrihávka v lesnom poraste s výškou nad 2,5 m ručne</t>
  </si>
  <si>
    <t>52b</t>
  </si>
  <si>
    <t>Plecí rub a prestrihávka v lesnom poraste s výškou nad 2,5 m mechanizovane</t>
  </si>
  <si>
    <t>Čistky a prerezávky s rozčleňovaním v lesnom poraste do výšky 4 m</t>
  </si>
  <si>
    <t>Čistky a prerezávky s rozčleňovaním v lesnom poraste výšky od 4 do 7 m</t>
  </si>
  <si>
    <t>Čistky a prerezávky s rozčleňovaním v lesnom poraste výšky nad 7m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</si>
  <si>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</si>
  <si>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</si>
  <si>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</si>
  <si>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</si>
  <si>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</si>
  <si>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vyžínaním - mechanizovane v lesných porastoch a na iných lesných pozemkoch</t>
  </si>
  <si>
    <t>Odstraňovanie inváznych bylín mechanicky - strojom v lesných porastoch a na iných lesných pozemkoch</t>
  </si>
  <si>
    <t>72a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</si>
  <si>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</si>
  <si>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</si>
  <si>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>72b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</si>
  <si>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</si>
  <si>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</si>
  <si>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</si>
  <si>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</si>
  <si>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76a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</si>
  <si>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</si>
  <si>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t>listnaté dreviny</t>
  </si>
  <si>
    <t>76b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</si>
  <si>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</si>
  <si>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Odstraňovanie inváznych drevín s výškou nad 4 m vyrezaním - mechanicky v 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</si>
  <si>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</si>
  <si>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</si>
  <si>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</si>
  <si>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</si>
  <si>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Vyvetvovanie lesných porastov</t>
  </si>
  <si>
    <t>drevina (topoľ, smrek ap.), výška vyvetvovania 400 cm</t>
  </si>
  <si>
    <t>1 ks</t>
  </si>
  <si>
    <t>Hnojenie alebo vápnenie miestne k sadeniciam</t>
  </si>
  <si>
    <t>Ostatné pestovateľské práce ručne</t>
  </si>
  <si>
    <t>Ostatné pestovateľské práce mechanizovane</t>
  </si>
  <si>
    <t>Ostatné pestovateľské práce strojom</t>
  </si>
  <si>
    <t>87a</t>
  </si>
  <si>
    <t>Práce na zachovaní genofondu lesných drevín ručne</t>
  </si>
  <si>
    <t>87b</t>
  </si>
  <si>
    <t>Práce na zachovaní genofondu lesných drevín mechanizovane</t>
  </si>
  <si>
    <t>88a</t>
  </si>
  <si>
    <t>Prevádzka semenných sadov ručne</t>
  </si>
  <si>
    <t>88b</t>
  </si>
  <si>
    <t>Prevádzka semenných sadov mechanizovane</t>
  </si>
  <si>
    <t>89a</t>
  </si>
  <si>
    <t>Prevádzka plantáží vianočných stromčekov ručne</t>
  </si>
  <si>
    <t>89b</t>
  </si>
  <si>
    <t>Prevádzka plantáží vianočných stromčekov mechanizovane</t>
  </si>
  <si>
    <t xml:space="preserve">Úprava plochy semenných sadov a plantáží vianočných stromčekov strojom </t>
  </si>
  <si>
    <t xml:space="preserve">kosenie (mulčovanie) v pásoch </t>
  </si>
  <si>
    <t>Ručné čistenie odrážok a odvodňovacích prvkov na lesnej dopravnej sieti</t>
  </si>
  <si>
    <t>Odstraňovanie náletových drevín z telies lesných ciest mechanizovane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</si>
  <si>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</si>
  <si>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</si>
  <si>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</si>
  <si>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Lapačová metóda - Montáž a demontáž lapačov</t>
  </si>
  <si>
    <t xml:space="preserve">1 hod. </t>
  </si>
  <si>
    <t>Lapačová metóda - Kontrola lapačov, lapákov, lapacích kôr</t>
  </si>
  <si>
    <t>Lapáková metóda – spílenie a odvetvovanie</t>
  </si>
  <si>
    <t>1 m³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</si>
  <si>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</si>
  <si>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</si>
  <si>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</si>
  <si>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</si>
  <si>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asanácia kôry pálením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</si>
  <si>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</si>
  <si>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</si>
  <si>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</si>
  <si>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</si>
  <si>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Porastová hygiena – asanácia zvyškov štiepkovaním (SAFE TRACK)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</si>
  <si>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</si>
  <si>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</si>
  <si>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Tvrdoň smrekový, lykokaz sadenicový - Výroba lapacích kôr</t>
  </si>
  <si>
    <t xml:space="preserve">rozmer  kôry 25x50 cm </t>
  </si>
  <si>
    <t>100 ks</t>
  </si>
  <si>
    <t>Tvrdoň smrekový, lykokaz sadenicový - Zakladanie lapacích kôr</t>
  </si>
  <si>
    <t>112a</t>
  </si>
  <si>
    <t>Tvrdoň smrekový, lykokaz sadenicový - Odkôrňovanie pňov ručne</t>
  </si>
  <si>
    <t>112b</t>
  </si>
  <si>
    <t>Tvrdoň smrekový, lykokaz sadenicový - Odkôrňovanie pňov mechanizovane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</si>
  <si>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</si>
  <si>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</si>
  <si>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</si>
  <si>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kmeňa do výšky 200 cm</t>
  </si>
  <si>
    <t>Ochrana lesa proti ohryzu a lúpaniu zverou od 1. prečistky – obaľovaním plastom</t>
  </si>
  <si>
    <t>plastové pletivo 180x75 cm, ochrana kmeňa do výšky 200 cm</t>
  </si>
  <si>
    <t>Ochrana lesa proti ohryzu a lúpaniu zverou od 1. prečistky – chemicky ručne</t>
  </si>
  <si>
    <t>Ochrana lesa proti ohryzu a lúpaniu zverou od 1. prečistky – odstraňovanie a preväzovanie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</si>
  <si>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</si>
  <si>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</si>
  <si>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Biologické ošetrenie porastov proti škodlivým činiteľom – pozemná aplikácia ručne</t>
  </si>
  <si>
    <t>Biologické ošetrenie kmeňov proti škodlivým činiteľom – pozemná aplikácia ručne</t>
  </si>
  <si>
    <t>Zriaďovanie ochranných chodníkov</t>
  </si>
  <si>
    <t>šírka chodníku 100 cm</t>
  </si>
  <si>
    <t>1 km</t>
  </si>
  <si>
    <t>Údržba ochranných chodníkov</t>
  </si>
  <si>
    <t>Údržba ochranných chodníkov mechanizačným náradím</t>
  </si>
  <si>
    <t>Oplocovanie proti pastve domácich zvierat</t>
  </si>
  <si>
    <t>rozostup kolov 4 m, hĺbka jám 50 cm, počet priečných žrdí 3 ks</t>
  </si>
  <si>
    <t>Ostatné práce v ochrane lesa ručne</t>
  </si>
  <si>
    <t>SPOLU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</si>
  <si>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</si>
  <si>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Obchodné meno</t>
  </si>
  <si>
    <t>Platca DPH (áno/nie)</t>
  </si>
  <si>
    <t>áno</t>
  </si>
  <si>
    <t>Cena bez DPH</t>
  </si>
  <si>
    <t xml:space="preserve">DPH 20% </t>
  </si>
  <si>
    <t>Cena s DPH</t>
  </si>
  <si>
    <t xml:space="preserve">EUR </t>
  </si>
  <si>
    <t>EUR</t>
  </si>
  <si>
    <t>Spolu</t>
  </si>
  <si>
    <t>Sídlo</t>
  </si>
  <si>
    <t>Meno</t>
  </si>
  <si>
    <t>IBAN</t>
  </si>
  <si>
    <t>IČO</t>
  </si>
  <si>
    <t>IČ DPH</t>
  </si>
  <si>
    <t>DIČ</t>
  </si>
  <si>
    <t>Kontaktná osoba</t>
  </si>
  <si>
    <t>Kontakt - č. telefónu</t>
  </si>
  <si>
    <t xml:space="preserve">             - e-mailová adresa</t>
  </si>
  <si>
    <t>Dátum</t>
  </si>
  <si>
    <t>Podpis</t>
  </si>
  <si>
    <t>Určené indexy podľa jednotlivých technológií</t>
  </si>
  <si>
    <t>PHZ</t>
  </si>
  <si>
    <t>Ponúknutá cena</t>
  </si>
  <si>
    <t>Index</t>
  </si>
  <si>
    <t>Práce ručne vykonávané bez mechanizačného náradia a prostriedkov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</si>
  <si>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</si>
  <si>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</si>
  <si>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</si>
  <si>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Čistky a prerezávky s rozčleňovanim v lesnom poraste výšky nad 7m</t>
  </si>
  <si>
    <t>priemer plôšky 60 cm, výška buriny nad 60 cm, výška strniska 10-20 cm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</si>
  <si>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</si>
  <si>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</si>
  <si>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</si>
  <si>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 xml:space="preserve">Cena za t. j. lesníckej služby stanovená objednávateľom pre rok 2023 - 2026 v € bez DPH </t>
  </si>
  <si>
    <t>Prvá podsejba do nepripravenej pôdy</t>
  </si>
  <si>
    <t>Prvá podsadba do nepripravenej pôdy voľnokorenné sadenice</t>
  </si>
  <si>
    <t>Ochrana lesa proti požiarom-likvidácia požiarov</t>
  </si>
  <si>
    <t>Vyznačovanie ťažby</t>
  </si>
  <si>
    <t>Udržiavanie priesekov a pásov mechanizovane</t>
  </si>
  <si>
    <t>Úprava II a III etáže po ťažbe dreva mechanizovane</t>
  </si>
  <si>
    <t>Asanácia pracovísk po použití mechanizmov ručne</t>
  </si>
  <si>
    <t>Udržiavanie les. rozdeľ. siete hosp. kopcov a hraníc-ručne</t>
  </si>
  <si>
    <t>priemer plôšky 100 cm, výška buriny nad 60 cm, výška strniska 10-20 cm</t>
  </si>
  <si>
    <r>
      <rPr>
        <sz val="12"/>
        <rFont val="Times New Roman"/>
        <family val="1"/>
        <charset val="238"/>
      </rPr>
      <t>Požadovaná kapacita:</t>
    </r>
    <r>
      <rPr>
        <b/>
        <sz val="12"/>
        <rFont val="Times New Roman"/>
        <family val="1"/>
        <charset val="238"/>
      </rPr>
      <t xml:space="preserve"> 12 osôb</t>
    </r>
  </si>
  <si>
    <r>
      <rPr>
        <sz val="12"/>
        <rFont val="Times New Roman"/>
        <family val="1"/>
        <charset val="238"/>
      </rPr>
      <t xml:space="preserve"> časť 1:</t>
    </r>
    <r>
      <rPr>
        <b/>
        <sz val="12"/>
        <rFont val="Times New Roman"/>
        <family val="1"/>
        <charset val="238"/>
      </rPr>
      <t xml:space="preserve">  Tri vody</t>
    </r>
  </si>
  <si>
    <r>
      <rPr>
        <sz val="12"/>
        <rFont val="Times New Roman"/>
        <family val="1"/>
        <charset val="238"/>
      </rPr>
      <t>Názov predmetu zákazky:</t>
    </r>
    <r>
      <rPr>
        <b/>
        <sz val="12"/>
        <rFont val="Times New Roman"/>
        <family val="1"/>
        <charset val="238"/>
      </rPr>
      <t xml:space="preserve"> Lesnícke služby v pestovnej činnosti na organizačnej zložke OZ Horehronie na obdobie 2023 - 2026</t>
    </r>
  </si>
  <si>
    <r>
      <rPr>
        <sz val="12"/>
        <rFont val="Times New Roman"/>
        <family val="1"/>
        <charset val="238"/>
      </rPr>
      <t>Požadovaná kapacita:</t>
    </r>
    <r>
      <rPr>
        <b/>
        <sz val="12"/>
        <rFont val="Times New Roman"/>
        <family val="1"/>
        <charset val="238"/>
      </rPr>
      <t xml:space="preserve"> 9 osôb</t>
    </r>
  </si>
  <si>
    <r>
      <rPr>
        <sz val="12"/>
        <rFont val="Times New Roman"/>
        <family val="1"/>
        <charset val="238"/>
      </rPr>
      <t>Požadovaná kapacita:</t>
    </r>
    <r>
      <rPr>
        <b/>
        <sz val="12"/>
        <rFont val="Times New Roman"/>
        <family val="1"/>
        <charset val="238"/>
      </rPr>
      <t xml:space="preserve"> 8 osôb</t>
    </r>
  </si>
  <si>
    <r>
      <rPr>
        <sz val="12"/>
        <rFont val="Times New Roman"/>
        <family val="1"/>
        <charset val="238"/>
      </rPr>
      <t>Požadovaná kapacita:</t>
    </r>
    <r>
      <rPr>
        <b/>
        <sz val="12"/>
        <rFont val="Times New Roman"/>
        <family val="1"/>
        <charset val="238"/>
      </rPr>
      <t xml:space="preserve"> 31 osôb</t>
    </r>
  </si>
  <si>
    <r>
      <rPr>
        <sz val="12"/>
        <rFont val="Times New Roman"/>
        <family val="1"/>
        <charset val="238"/>
      </rPr>
      <t>časť 4:</t>
    </r>
    <r>
      <rPr>
        <b/>
        <sz val="12"/>
        <rFont val="Times New Roman"/>
        <family val="1"/>
        <charset val="238"/>
      </rPr>
      <t xml:space="preserve">  Čierny Balog</t>
    </r>
  </si>
  <si>
    <r>
      <rPr>
        <sz val="12"/>
        <rFont val="Times New Roman"/>
        <family val="1"/>
        <charset val="238"/>
      </rPr>
      <t>časť 3:</t>
    </r>
    <r>
      <rPr>
        <b/>
        <sz val="12"/>
        <rFont val="Times New Roman"/>
        <family val="1"/>
        <charset val="238"/>
      </rPr>
      <t xml:space="preserve">  Danková</t>
    </r>
  </si>
  <si>
    <r>
      <rPr>
        <sz val="12"/>
        <rFont val="Times New Roman"/>
        <family val="1"/>
        <charset val="238"/>
      </rPr>
      <t>časť 2:</t>
    </r>
    <r>
      <rPr>
        <b/>
        <sz val="12"/>
        <rFont val="Times New Roman"/>
        <family val="1"/>
        <charset val="238"/>
      </rPr>
      <t xml:space="preserve">  Hrončok</t>
    </r>
  </si>
  <si>
    <r>
      <rPr>
        <sz val="12"/>
        <rFont val="Times New Roman"/>
        <family val="1"/>
        <charset val="238"/>
      </rPr>
      <t>Požadovaná kapacita:</t>
    </r>
    <r>
      <rPr>
        <b/>
        <sz val="12"/>
        <rFont val="Times New Roman"/>
        <family val="1"/>
        <charset val="238"/>
      </rPr>
      <t xml:space="preserve"> 14 osôb</t>
    </r>
  </si>
  <si>
    <r>
      <rPr>
        <sz val="12"/>
        <rFont val="Times New Roman"/>
        <family val="1"/>
        <charset val="238"/>
      </rPr>
      <t>časť 5:</t>
    </r>
    <r>
      <rPr>
        <b/>
        <sz val="12"/>
        <rFont val="Times New Roman"/>
        <family val="1"/>
        <charset val="238"/>
      </rPr>
      <t xml:space="preserve">  Sihla</t>
    </r>
  </si>
  <si>
    <r>
      <rPr>
        <sz val="12"/>
        <rFont val="Times New Roman"/>
        <family val="1"/>
        <charset val="238"/>
      </rPr>
      <t>časť 6:</t>
    </r>
    <r>
      <rPr>
        <b/>
        <sz val="12"/>
        <rFont val="Times New Roman"/>
        <family val="1"/>
        <charset val="238"/>
      </rPr>
      <t xml:space="preserve">  Šaling</t>
    </r>
  </si>
  <si>
    <r>
      <rPr>
        <sz val="12"/>
        <rFont val="Times New Roman"/>
        <family val="1"/>
        <charset val="238"/>
      </rPr>
      <t>Požadovaná kapacita:</t>
    </r>
    <r>
      <rPr>
        <b/>
        <sz val="12"/>
        <rFont val="Times New Roman"/>
        <family val="1"/>
        <charset val="238"/>
      </rPr>
      <t xml:space="preserve"> 46 osôb</t>
    </r>
  </si>
  <si>
    <r>
      <rPr>
        <sz val="12"/>
        <rFont val="Times New Roman"/>
        <family val="1"/>
        <charset val="238"/>
      </rPr>
      <t>časť 7:</t>
    </r>
    <r>
      <rPr>
        <b/>
        <sz val="12"/>
        <rFont val="Times New Roman"/>
        <family val="1"/>
        <charset val="238"/>
      </rPr>
      <t xml:space="preserve">  Dobroč</t>
    </r>
  </si>
  <si>
    <r>
      <rPr>
        <sz val="12"/>
        <rFont val="Times New Roman"/>
        <family val="1"/>
        <charset val="238"/>
      </rPr>
      <t>Požadovaná kapacita:</t>
    </r>
    <r>
      <rPr>
        <b/>
        <sz val="12"/>
        <rFont val="Times New Roman"/>
        <family val="1"/>
        <charset val="238"/>
      </rPr>
      <t xml:space="preserve"> 53 osôb</t>
    </r>
  </si>
  <si>
    <r>
      <rPr>
        <sz val="12"/>
        <rFont val="Times New Roman"/>
        <family val="1"/>
        <charset val="238"/>
      </rPr>
      <t>Požadovaná kapacita:</t>
    </r>
    <r>
      <rPr>
        <b/>
        <sz val="12"/>
        <rFont val="Times New Roman"/>
        <family val="1"/>
        <charset val="238"/>
      </rPr>
      <t xml:space="preserve"> 23 osôb</t>
    </r>
  </si>
  <si>
    <r>
      <rPr>
        <sz val="12"/>
        <rFont val="Times New Roman"/>
        <family val="1"/>
        <charset val="238"/>
      </rPr>
      <t>časť 8:</t>
    </r>
    <r>
      <rPr>
        <b/>
        <sz val="12"/>
        <rFont val="Times New Roman"/>
        <family val="1"/>
        <charset val="238"/>
      </rPr>
      <t xml:space="preserve">  Predajná</t>
    </r>
  </si>
  <si>
    <r>
      <rPr>
        <sz val="12"/>
        <rFont val="Times New Roman"/>
        <family val="1"/>
        <charset val="238"/>
      </rPr>
      <t>Požadovaná kapacita:</t>
    </r>
    <r>
      <rPr>
        <b/>
        <sz val="12"/>
        <rFont val="Times New Roman"/>
        <family val="1"/>
        <charset val="238"/>
      </rPr>
      <t xml:space="preserve"> 20 osôb</t>
    </r>
  </si>
  <si>
    <r>
      <rPr>
        <sz val="12"/>
        <rFont val="Times New Roman"/>
        <family val="1"/>
        <charset val="238"/>
      </rPr>
      <t>časť 9:</t>
    </r>
    <r>
      <rPr>
        <b/>
        <sz val="12"/>
        <rFont val="Times New Roman"/>
        <family val="1"/>
        <charset val="238"/>
      </rPr>
      <t xml:space="preserve">  Pálenička</t>
    </r>
  </si>
  <si>
    <r>
      <rPr>
        <sz val="12"/>
        <rFont val="Times New Roman"/>
        <family val="1"/>
        <charset val="238"/>
      </rPr>
      <t>Požadovaná kapacita:</t>
    </r>
    <r>
      <rPr>
        <b/>
        <sz val="12"/>
        <rFont val="Times New Roman"/>
        <family val="1"/>
        <charset val="238"/>
      </rPr>
      <t xml:space="preserve"> 40 osôb</t>
    </r>
  </si>
  <si>
    <r>
      <rPr>
        <sz val="12"/>
        <rFont val="Times New Roman"/>
        <family val="1"/>
        <charset val="238"/>
      </rPr>
      <t>časť 10:</t>
    </r>
    <r>
      <rPr>
        <b/>
        <sz val="12"/>
        <rFont val="Times New Roman"/>
        <family val="1"/>
        <charset val="238"/>
      </rPr>
      <t xml:space="preserve">  Jasienok</t>
    </r>
  </si>
  <si>
    <r>
      <rPr>
        <sz val="12"/>
        <rFont val="Times New Roman"/>
        <family val="1"/>
        <charset val="238"/>
      </rPr>
      <t>Požadovaná kapacita:</t>
    </r>
    <r>
      <rPr>
        <b/>
        <sz val="12"/>
        <rFont val="Times New Roman"/>
        <family val="1"/>
        <charset val="238"/>
      </rPr>
      <t xml:space="preserve"> 15 osôb</t>
    </r>
  </si>
  <si>
    <r>
      <rPr>
        <sz val="12"/>
        <rFont val="Times New Roman"/>
        <family val="1"/>
        <charset val="238"/>
      </rPr>
      <t>časť 11:</t>
    </r>
    <r>
      <rPr>
        <b/>
        <sz val="12"/>
        <rFont val="Times New Roman"/>
        <family val="1"/>
        <charset val="238"/>
      </rPr>
      <t xml:space="preserve">  Michalová</t>
    </r>
  </si>
  <si>
    <r>
      <rPr>
        <sz val="12"/>
        <rFont val="Times New Roman"/>
        <family val="1"/>
        <charset val="238"/>
      </rPr>
      <t>Požadovaná kapacita:</t>
    </r>
    <r>
      <rPr>
        <b/>
        <sz val="12"/>
        <rFont val="Times New Roman"/>
        <family val="1"/>
        <charset val="238"/>
      </rPr>
      <t xml:space="preserve"> 25 osôb</t>
    </r>
  </si>
  <si>
    <r>
      <rPr>
        <sz val="12"/>
        <rFont val="Times New Roman"/>
        <family val="1"/>
        <charset val="238"/>
      </rPr>
      <t>časť 12:</t>
    </r>
    <r>
      <rPr>
        <b/>
        <sz val="12"/>
        <rFont val="Times New Roman"/>
        <family val="1"/>
        <charset val="238"/>
      </rPr>
      <t xml:space="preserve">  Vološinec</t>
    </r>
  </si>
  <si>
    <r>
      <rPr>
        <sz val="12"/>
        <rFont val="Times New Roman"/>
        <family val="1"/>
        <charset val="238"/>
      </rPr>
      <t>Požadovaná kapacita:</t>
    </r>
    <r>
      <rPr>
        <b/>
        <sz val="12"/>
        <rFont val="Times New Roman"/>
        <family val="1"/>
        <charset val="238"/>
      </rPr>
      <t xml:space="preserve"> 13 osôb</t>
    </r>
  </si>
  <si>
    <r>
      <rPr>
        <sz val="12"/>
        <rFont val="Times New Roman"/>
        <family val="1"/>
        <charset val="238"/>
      </rPr>
      <t>časť 13:</t>
    </r>
    <r>
      <rPr>
        <b/>
        <sz val="12"/>
        <rFont val="Times New Roman"/>
        <family val="1"/>
        <charset val="238"/>
      </rPr>
      <t xml:space="preserve">  Fabová</t>
    </r>
  </si>
  <si>
    <r>
      <rPr>
        <sz val="12"/>
        <rFont val="Times New Roman"/>
        <family val="1"/>
        <charset val="238"/>
      </rPr>
      <t>časť 14:</t>
    </r>
    <r>
      <rPr>
        <b/>
        <sz val="12"/>
        <rFont val="Times New Roman"/>
        <family val="1"/>
        <charset val="238"/>
      </rPr>
      <t xml:space="preserve">  Kriváň</t>
    </r>
  </si>
  <si>
    <r>
      <rPr>
        <sz val="12"/>
        <rFont val="Times New Roman"/>
        <family val="1"/>
        <charset val="238"/>
      </rPr>
      <t>Požadovaná kapacita:</t>
    </r>
    <r>
      <rPr>
        <b/>
        <sz val="12"/>
        <rFont val="Times New Roman"/>
        <family val="1"/>
        <charset val="238"/>
      </rPr>
      <t xml:space="preserve"> 11 osôb</t>
    </r>
  </si>
  <si>
    <r>
      <rPr>
        <sz val="12"/>
        <rFont val="Times New Roman"/>
        <family val="1"/>
        <charset val="238"/>
      </rPr>
      <t>časť 15:</t>
    </r>
    <r>
      <rPr>
        <b/>
        <sz val="12"/>
        <rFont val="Times New Roman"/>
        <family val="1"/>
        <charset val="238"/>
      </rPr>
      <t xml:space="preserve">  Pohorelá</t>
    </r>
  </si>
  <si>
    <r>
      <rPr>
        <sz val="12"/>
        <rFont val="Times New Roman"/>
        <family val="1"/>
        <charset val="238"/>
      </rPr>
      <t>Požadovaná kapacita:</t>
    </r>
    <r>
      <rPr>
        <b/>
        <sz val="12"/>
        <rFont val="Times New Roman"/>
        <family val="1"/>
        <charset val="238"/>
      </rPr>
      <t xml:space="preserve"> 7 osôb</t>
    </r>
  </si>
  <si>
    <r>
      <rPr>
        <sz val="12"/>
        <rFont val="Times New Roman"/>
        <family val="1"/>
        <charset val="238"/>
      </rPr>
      <t>časť 16:</t>
    </r>
    <r>
      <rPr>
        <b/>
        <sz val="12"/>
        <rFont val="Times New Roman"/>
        <family val="1"/>
        <charset val="238"/>
      </rPr>
      <t xml:space="preserve">  Heľpa</t>
    </r>
  </si>
  <si>
    <r>
      <rPr>
        <sz val="12"/>
        <rFont val="Times New Roman"/>
        <family val="1"/>
        <charset val="238"/>
      </rPr>
      <t>Požadovaná kapacita:</t>
    </r>
    <r>
      <rPr>
        <b/>
        <sz val="12"/>
        <rFont val="Times New Roman"/>
        <family val="1"/>
        <charset val="238"/>
      </rPr>
      <t xml:space="preserve"> 5 osôb</t>
    </r>
  </si>
  <si>
    <r>
      <rPr>
        <sz val="12"/>
        <rFont val="Times New Roman"/>
        <family val="1"/>
        <charset val="238"/>
      </rPr>
      <t>časť 17:</t>
    </r>
    <r>
      <rPr>
        <b/>
        <sz val="12"/>
        <rFont val="Times New Roman"/>
        <family val="1"/>
        <charset val="238"/>
      </rPr>
      <t xml:space="preserve">  Závadka</t>
    </r>
  </si>
  <si>
    <r>
      <rPr>
        <sz val="12"/>
        <rFont val="Times New Roman"/>
        <family val="1"/>
        <charset val="238"/>
      </rPr>
      <t>Požadovaná kapacita:</t>
    </r>
    <r>
      <rPr>
        <b/>
        <sz val="12"/>
        <rFont val="Times New Roman"/>
        <family val="1"/>
        <charset val="238"/>
      </rPr>
      <t xml:space="preserve"> 29 osôb</t>
    </r>
  </si>
  <si>
    <r>
      <rPr>
        <sz val="12"/>
        <rFont val="Times New Roman"/>
        <family val="1"/>
        <charset val="238"/>
      </rPr>
      <t>časť 18:</t>
    </r>
    <r>
      <rPr>
        <b/>
        <sz val="12"/>
        <rFont val="Times New Roman"/>
        <family val="1"/>
        <charset val="238"/>
      </rPr>
      <t xml:space="preserve">  Telgárt</t>
    </r>
  </si>
  <si>
    <r>
      <rPr>
        <sz val="12"/>
        <rFont val="Times New Roman"/>
        <family val="1"/>
        <charset val="238"/>
      </rPr>
      <t>časť 19:</t>
    </r>
    <r>
      <rPr>
        <b/>
        <sz val="12"/>
        <rFont val="Times New Roman"/>
        <family val="1"/>
        <charset val="238"/>
      </rPr>
      <t xml:space="preserve">  Červená Skala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</si>
</sst>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"/>
  </numFmts>
  <fonts count="2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name val="Times New Roman"/>
      <family val="1"/>
      <charset val="238"/>
    </font>
    <font>
      <b/>
      <sz val="10"/>
      <name val="Arial"/>
      <family val="2"/>
      <charset val="238"/>
    </font>
    <font>
      <i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Arial"/>
      <family val="2"/>
      <charset val="238"/>
    </font>
    <font>
      <b/>
      <sz val="14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1" fillId="0" borderId="0" xfId="1"/>
    <xf numFmtId="3" fontId="1" fillId="0" borderId="0" xfId="1" applyNumberFormat="1"/>
    <xf numFmtId="0" fontId="1" fillId="0" borderId="0" xfId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"/>
    </xf>
    <xf numFmtId="3" fontId="1" fillId="0" borderId="0" xfId="1" applyNumberFormat="1" applyFont="1" applyAlignment="1">
      <alignment horizontal="right"/>
    </xf>
    <xf numFmtId="3" fontId="3" fillId="0" borderId="0" xfId="1" applyNumberFormat="1" applyFont="1"/>
    <xf numFmtId="0" fontId="4" fillId="0" borderId="0" xfId="1" applyFont="1"/>
    <xf numFmtId="0" fontId="4" fillId="0" borderId="0" xfId="1" applyFont="1" applyAlignment="1">
      <alignment horizontal="center"/>
    </xf>
    <xf numFmtId="3" fontId="4" fillId="0" borderId="0" xfId="1" applyNumberFormat="1" applyFont="1"/>
    <xf numFmtId="0" fontId="5" fillId="0" borderId="0" xfId="1" applyFont="1"/>
    <xf numFmtId="0" fontId="4" fillId="0" borderId="0" xfId="1" applyFont="1" applyAlignment="1">
      <alignment horizontal="left"/>
    </xf>
    <xf numFmtId="0" fontId="6" fillId="0" borderId="0" xfId="1" applyFont="1"/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3" fontId="8" fillId="4" borderId="2" xfId="1" applyNumberFormat="1" applyFont="1" applyFill="1" applyBorder="1" applyAlignment="1">
      <alignment horizontal="center" vertical="center" wrapText="1"/>
    </xf>
    <xf numFmtId="0" fontId="1" fillId="0" borderId="0" xfId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horizontal="center" vertical="center"/>
    </xf>
    <xf numFmtId="3" fontId="10" fillId="0" borderId="1" xfId="1" applyNumberFormat="1" applyFont="1" applyBorder="1" applyAlignment="1">
      <alignment horizontal="right" indent="1"/>
    </xf>
    <xf numFmtId="2" fontId="10" fillId="0" borderId="1" xfId="1" applyNumberFormat="1" applyFont="1" applyBorder="1"/>
    <xf numFmtId="3" fontId="10" fillId="4" borderId="1" xfId="1" applyNumberFormat="1" applyFont="1" applyFill="1" applyBorder="1"/>
    <xf numFmtId="0" fontId="10" fillId="0" borderId="1" xfId="1" applyFont="1" applyBorder="1"/>
    <xf numFmtId="0" fontId="8" fillId="0" borderId="1" xfId="1" applyFont="1" applyBorder="1" applyAlignment="1">
      <alignment vertical="center" wrapText="1"/>
    </xf>
    <xf numFmtId="0" fontId="9" fillId="6" borderId="1" xfId="0" applyFont="1" applyFill="1" applyBorder="1" applyAlignment="1">
      <alignment vertical="center" wrapText="1"/>
    </xf>
    <xf numFmtId="0" fontId="9" fillId="6" borderId="0" xfId="0" applyFont="1" applyFill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8" fillId="0" borderId="4" xfId="1" applyFont="1" applyBorder="1" applyAlignment="1">
      <alignment vertical="center"/>
    </xf>
    <xf numFmtId="0" fontId="8" fillId="0" borderId="4" xfId="1" applyFont="1" applyBorder="1" applyAlignment="1">
      <alignment vertical="center" wrapText="1"/>
    </xf>
    <xf numFmtId="0" fontId="11" fillId="5" borderId="1" xfId="0" applyFont="1" applyFill="1" applyBorder="1" applyAlignment="1">
      <alignment wrapText="1"/>
    </xf>
    <xf numFmtId="0" fontId="9" fillId="7" borderId="1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vertical="center" wrapText="1"/>
    </xf>
    <xf numFmtId="0" fontId="8" fillId="0" borderId="2" xfId="1" applyFont="1" applyBorder="1" applyAlignment="1">
      <alignment vertical="center"/>
    </xf>
    <xf numFmtId="0" fontId="8" fillId="0" borderId="2" xfId="1" applyFont="1" applyBorder="1" applyAlignment="1">
      <alignment horizontal="center" vertical="center"/>
    </xf>
    <xf numFmtId="0" fontId="8" fillId="0" borderId="5" xfId="1" applyFont="1" applyBorder="1" applyAlignment="1">
      <alignment vertical="center"/>
    </xf>
    <xf numFmtId="0" fontId="9" fillId="8" borderId="1" xfId="0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/>
    </xf>
    <xf numFmtId="0" fontId="8" fillId="2" borderId="1" xfId="1" applyFont="1" applyFill="1" applyBorder="1" applyAlignment="1">
      <alignment horizontal="center" vertical="center"/>
    </xf>
    <xf numFmtId="0" fontId="12" fillId="0" borderId="1" xfId="1" applyFont="1" applyBorder="1"/>
    <xf numFmtId="2" fontId="12" fillId="0" borderId="1" xfId="1" applyNumberFormat="1" applyFont="1" applyBorder="1"/>
    <xf numFmtId="0" fontId="9" fillId="2" borderId="6" xfId="0" applyFont="1" applyFill="1" applyBorder="1" applyAlignment="1">
      <alignment horizontal="center" vertical="center" wrapText="1"/>
    </xf>
    <xf numFmtId="0" fontId="8" fillId="0" borderId="5" xfId="1" applyFont="1" applyBorder="1" applyAlignment="1">
      <alignment vertical="center" wrapText="1"/>
    </xf>
    <xf numFmtId="0" fontId="9" fillId="5" borderId="1" xfId="0" applyFont="1" applyFill="1" applyBorder="1" applyAlignment="1">
      <alignment vertical="center"/>
    </xf>
    <xf numFmtId="0" fontId="8" fillId="0" borderId="1" xfId="1" applyFont="1" applyBorder="1" applyAlignment="1">
      <alignment wrapText="1"/>
    </xf>
    <xf numFmtId="0" fontId="4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center" vertical="center"/>
    </xf>
    <xf numFmtId="0" fontId="5" fillId="0" borderId="1" xfId="1" applyFont="1" applyFill="1" applyBorder="1"/>
    <xf numFmtId="2" fontId="5" fillId="0" borderId="1" xfId="1" applyNumberFormat="1" applyFont="1" applyFill="1" applyBorder="1"/>
    <xf numFmtId="3" fontId="4" fillId="0" borderId="1" xfId="1" applyNumberFormat="1" applyFont="1" applyFill="1" applyBorder="1"/>
    <xf numFmtId="0" fontId="5" fillId="0" borderId="0" xfId="1" applyFont="1" applyFill="1"/>
    <xf numFmtId="4" fontId="1" fillId="0" borderId="0" xfId="1" applyNumberFormat="1"/>
    <xf numFmtId="0" fontId="1" fillId="0" borderId="0" xfId="1" applyFill="1"/>
    <xf numFmtId="0" fontId="13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3" fontId="14" fillId="0" borderId="0" xfId="0" applyNumberFormat="1" applyFont="1" applyFill="1" applyBorder="1" applyAlignment="1">
      <alignment horizontal="left"/>
    </xf>
    <xf numFmtId="0" fontId="8" fillId="0" borderId="7" xfId="0" applyFont="1" applyBorder="1" applyAlignment="1">
      <alignment vertical="center" wrapText="1"/>
    </xf>
    <xf numFmtId="3" fontId="1" fillId="0" borderId="0" xfId="1" applyNumberFormat="1" applyFill="1"/>
    <xf numFmtId="0" fontId="8" fillId="0" borderId="10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right" vertical="center"/>
    </xf>
    <xf numFmtId="0" fontId="9" fillId="0" borderId="13" xfId="0" applyFont="1" applyBorder="1" applyAlignment="1">
      <alignment vertical="center" wrapText="1"/>
    </xf>
    <xf numFmtId="4" fontId="9" fillId="9" borderId="13" xfId="0" applyNumberFormat="1" applyFont="1" applyFill="1" applyBorder="1" applyAlignment="1">
      <alignment horizontal="right" vertical="center" wrapText="1"/>
    </xf>
    <xf numFmtId="4" fontId="9" fillId="9" borderId="13" xfId="0" applyNumberFormat="1" applyFont="1" applyFill="1" applyBorder="1" applyAlignment="1">
      <alignment horizontal="right" vertical="center"/>
    </xf>
    <xf numFmtId="4" fontId="9" fillId="9" borderId="14" xfId="0" applyNumberFormat="1" applyFont="1" applyFill="1" applyBorder="1" applyAlignment="1">
      <alignment horizontal="right" vertical="center"/>
    </xf>
    <xf numFmtId="0" fontId="9" fillId="0" borderId="0" xfId="0" applyFont="1"/>
    <xf numFmtId="0" fontId="8" fillId="0" borderId="1" xfId="1" applyFont="1" applyBorder="1" applyAlignment="1">
      <alignment horizontal="left"/>
    </xf>
    <xf numFmtId="0" fontId="8" fillId="0" borderId="0" xfId="1" applyFont="1"/>
    <xf numFmtId="0" fontId="8" fillId="0" borderId="10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6" fillId="0" borderId="0" xfId="0" applyFont="1" applyAlignment="1">
      <alignment vertical="center"/>
    </xf>
    <xf numFmtId="0" fontId="5" fillId="0" borderId="1" xfId="1" applyFont="1" applyBorder="1" applyAlignment="1">
      <alignment horizontal="center" vertical="center"/>
    </xf>
    <xf numFmtId="164" fontId="5" fillId="0" borderId="1" xfId="1" applyNumberFormat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3" fontId="5" fillId="0" borderId="1" xfId="1" applyNumberFormat="1" applyFont="1" applyFill="1" applyBorder="1"/>
    <xf numFmtId="3" fontId="10" fillId="0" borderId="1" xfId="1" applyNumberFormat="1" applyFont="1" applyFill="1" applyBorder="1" applyAlignment="1">
      <alignment horizontal="right" indent="1"/>
    </xf>
    <xf numFmtId="0" fontId="10" fillId="0" borderId="1" xfId="1" applyFont="1" applyFill="1" applyBorder="1"/>
    <xf numFmtId="0" fontId="9" fillId="0" borderId="1" xfId="0" applyFont="1" applyFill="1" applyBorder="1" applyAlignment="1">
      <alignment horizontal="center" vertical="center" wrapText="1"/>
    </xf>
    <xf numFmtId="0" fontId="12" fillId="0" borderId="1" xfId="1" applyFont="1" applyFill="1" applyBorder="1"/>
    <xf numFmtId="165" fontId="10" fillId="0" borderId="1" xfId="1" applyNumberFormat="1" applyFont="1" applyBorder="1" applyAlignment="1"/>
    <xf numFmtId="4" fontId="5" fillId="0" borderId="1" xfId="1" applyNumberFormat="1" applyFont="1" applyFill="1" applyBorder="1"/>
    <xf numFmtId="0" fontId="9" fillId="0" borderId="1" xfId="0" applyFont="1" applyFill="1" applyBorder="1" applyAlignment="1">
      <alignment vertical="center" wrapText="1"/>
    </xf>
    <xf numFmtId="3" fontId="10" fillId="0" borderId="1" xfId="1" applyNumberFormat="1" applyFont="1" applyBorder="1" applyAlignment="1"/>
    <xf numFmtId="4" fontId="10" fillId="0" borderId="1" xfId="1" applyNumberFormat="1" applyFont="1" applyBorder="1" applyAlignment="1"/>
    <xf numFmtId="0" fontId="19" fillId="0" borderId="1" xfId="1" applyFont="1" applyBorder="1"/>
    <xf numFmtId="2" fontId="19" fillId="0" borderId="1" xfId="1" applyNumberFormat="1" applyFont="1" applyBorder="1"/>
    <xf numFmtId="4" fontId="1" fillId="0" borderId="1" xfId="1" applyNumberFormat="1" applyBorder="1" applyAlignment="1">
      <alignment vertical="center"/>
    </xf>
    <xf numFmtId="4" fontId="5" fillId="0" borderId="1" xfId="1" applyNumberFormat="1" applyFont="1" applyBorder="1" applyAlignment="1">
      <alignment vertical="center"/>
    </xf>
    <xf numFmtId="0" fontId="20" fillId="0" borderId="0" xfId="1" applyFont="1"/>
    <xf numFmtId="0" fontId="8" fillId="10" borderId="3" xfId="1" applyFont="1" applyFill="1" applyBorder="1" applyAlignment="1">
      <alignment horizontal="left"/>
    </xf>
    <xf numFmtId="0" fontId="8" fillId="10" borderId="4" xfId="1" applyFont="1" applyFill="1" applyBorder="1" applyAlignment="1">
      <alignment horizontal="left"/>
    </xf>
    <xf numFmtId="4" fontId="1" fillId="10" borderId="1" xfId="1" applyNumberFormat="1" applyFill="1" applyBorder="1" applyAlignment="1">
      <alignment vertical="center"/>
    </xf>
    <xf numFmtId="0" fontId="9" fillId="10" borderId="1" xfId="0" applyFont="1" applyFill="1" applyBorder="1" applyAlignment="1">
      <alignment vertical="center" wrapText="1"/>
    </xf>
    <xf numFmtId="0" fontId="17" fillId="6" borderId="3" xfId="1" applyFont="1" applyFill="1" applyBorder="1" applyAlignment="1">
      <alignment horizontal="left" vertical="center" wrapText="1"/>
    </xf>
    <xf numFmtId="0" fontId="17" fillId="6" borderId="4" xfId="1" applyFont="1" applyFill="1" applyBorder="1" applyAlignment="1">
      <alignment horizontal="left" vertical="center" wrapText="1"/>
    </xf>
    <xf numFmtId="0" fontId="17" fillId="8" borderId="3" xfId="1" applyFont="1" applyFill="1" applyBorder="1" applyAlignment="1">
      <alignment horizontal="left" vertical="center" wrapText="1"/>
    </xf>
    <xf numFmtId="0" fontId="17" fillId="8" borderId="4" xfId="1" applyFont="1" applyFill="1" applyBorder="1" applyAlignment="1">
      <alignment horizontal="left" vertical="center" wrapText="1"/>
    </xf>
    <xf numFmtId="0" fontId="17" fillId="0" borderId="3" xfId="1" applyFont="1" applyFill="1" applyBorder="1" applyAlignment="1">
      <alignment horizontal="left" vertical="center" wrapText="1"/>
    </xf>
    <xf numFmtId="0" fontId="17" fillId="0" borderId="4" xfId="1" applyFont="1" applyFill="1" applyBorder="1" applyAlignment="1">
      <alignment horizontal="left" vertical="center" wrapText="1"/>
    </xf>
    <xf numFmtId="0" fontId="8" fillId="10" borderId="3" xfId="1" applyFont="1" applyFill="1" applyBorder="1" applyAlignment="1">
      <alignment horizontal="left"/>
    </xf>
    <xf numFmtId="0" fontId="8" fillId="10" borderId="4" xfId="1" applyFont="1" applyFill="1" applyBorder="1" applyAlignment="1">
      <alignment horizontal="left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7" fillId="5" borderId="3" xfId="1" applyFont="1" applyFill="1" applyBorder="1" applyAlignment="1">
      <alignment horizontal="left" vertical="center" wrapText="1"/>
    </xf>
    <xf numFmtId="0" fontId="17" fillId="5" borderId="4" xfId="1" applyFont="1" applyFill="1" applyBorder="1" applyAlignment="1">
      <alignment horizontal="left" vertical="center" wrapText="1"/>
    </xf>
    <xf numFmtId="0" fontId="17" fillId="7" borderId="3" xfId="1" applyFont="1" applyFill="1" applyBorder="1" applyAlignment="1">
      <alignment horizontal="left" vertical="center" wrapText="1"/>
    </xf>
    <xf numFmtId="0" fontId="17" fillId="7" borderId="4" xfId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8" fillId="10" borderId="8" xfId="0" applyFont="1" applyFill="1" applyBorder="1" applyAlignment="1" applyProtection="1">
      <alignment horizontal="center" vertical="center" wrapText="1"/>
      <protection locked="0"/>
    </xf>
    <xf numFmtId="0" fontId="8" fillId="10" borderId="9" xfId="0" applyFont="1" applyFill="1" applyBorder="1" applyAlignment="1" applyProtection="1">
      <alignment horizontal="center" vertical="center" wrapText="1"/>
      <protection locked="0"/>
    </xf>
    <xf numFmtId="0" fontId="8" fillId="10" borderId="1" xfId="0" applyFont="1" applyFill="1" applyBorder="1" applyAlignment="1" applyProtection="1">
      <alignment horizontal="center" vertical="center" wrapText="1"/>
      <protection locked="0"/>
    </xf>
    <xf numFmtId="0" fontId="8" fillId="10" borderId="11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161</xdr:row>
      <xdr:rowOff>57151</xdr:rowOff>
    </xdr:from>
    <xdr:to>
      <xdr:col>1</xdr:col>
      <xdr:colOff>4410075</xdr:colOff>
      <xdr:row>175</xdr:row>
      <xdr:rowOff>1</xdr:rowOff>
    </xdr:to>
    <xdr:sp macro="" textlink="">
      <xdr:nvSpPr>
        <xdr:cNvPr id="2" name="BlokTextu 1"/>
        <xdr:cNvSpPr txBox="1"/>
      </xdr:nvSpPr>
      <xdr:spPr>
        <a:xfrm>
          <a:off x="304800" y="55797451"/>
          <a:ext cx="4429125" cy="3638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161</xdr:row>
      <xdr:rowOff>57150</xdr:rowOff>
    </xdr:from>
    <xdr:to>
      <xdr:col>1</xdr:col>
      <xdr:colOff>4410075</xdr:colOff>
      <xdr:row>177</xdr:row>
      <xdr:rowOff>104775</xdr:rowOff>
    </xdr:to>
    <xdr:sp macro="" textlink="">
      <xdr:nvSpPr>
        <xdr:cNvPr id="2" name="BlokTextu 1"/>
        <xdr:cNvSpPr txBox="1"/>
      </xdr:nvSpPr>
      <xdr:spPr>
        <a:xfrm>
          <a:off x="304800" y="55530750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161</xdr:row>
      <xdr:rowOff>57150</xdr:rowOff>
    </xdr:from>
    <xdr:to>
      <xdr:col>1</xdr:col>
      <xdr:colOff>4410075</xdr:colOff>
      <xdr:row>177</xdr:row>
      <xdr:rowOff>104775</xdr:rowOff>
    </xdr:to>
    <xdr:sp macro="" textlink="">
      <xdr:nvSpPr>
        <xdr:cNvPr id="2" name="BlokTextu 1"/>
        <xdr:cNvSpPr txBox="1"/>
      </xdr:nvSpPr>
      <xdr:spPr>
        <a:xfrm>
          <a:off x="304800" y="55530750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161</xdr:row>
      <xdr:rowOff>57150</xdr:rowOff>
    </xdr:from>
    <xdr:to>
      <xdr:col>1</xdr:col>
      <xdr:colOff>4410075</xdr:colOff>
      <xdr:row>177</xdr:row>
      <xdr:rowOff>104775</xdr:rowOff>
    </xdr:to>
    <xdr:sp macro="" textlink="">
      <xdr:nvSpPr>
        <xdr:cNvPr id="2" name="BlokTextu 1"/>
        <xdr:cNvSpPr txBox="1"/>
      </xdr:nvSpPr>
      <xdr:spPr>
        <a:xfrm>
          <a:off x="304800" y="55530750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161</xdr:row>
      <xdr:rowOff>57150</xdr:rowOff>
    </xdr:from>
    <xdr:to>
      <xdr:col>1</xdr:col>
      <xdr:colOff>4410075</xdr:colOff>
      <xdr:row>177</xdr:row>
      <xdr:rowOff>104775</xdr:rowOff>
    </xdr:to>
    <xdr:sp macro="" textlink="">
      <xdr:nvSpPr>
        <xdr:cNvPr id="2" name="BlokTextu 2"/>
        <xdr:cNvSpPr txBox="1"/>
      </xdr:nvSpPr>
      <xdr:spPr>
        <a:xfrm>
          <a:off x="304800" y="55530750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161</xdr:row>
      <xdr:rowOff>57150</xdr:rowOff>
    </xdr:from>
    <xdr:to>
      <xdr:col>1</xdr:col>
      <xdr:colOff>4410075</xdr:colOff>
      <xdr:row>175</xdr:row>
      <xdr:rowOff>142875</xdr:rowOff>
    </xdr:to>
    <xdr:sp macro="" textlink="">
      <xdr:nvSpPr>
        <xdr:cNvPr id="2" name="BlokTextu 2"/>
        <xdr:cNvSpPr txBox="1"/>
      </xdr:nvSpPr>
      <xdr:spPr>
        <a:xfrm>
          <a:off x="304800" y="55797450"/>
          <a:ext cx="4429125" cy="3724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161</xdr:row>
      <xdr:rowOff>57150</xdr:rowOff>
    </xdr:from>
    <xdr:to>
      <xdr:col>1</xdr:col>
      <xdr:colOff>4410075</xdr:colOff>
      <xdr:row>177</xdr:row>
      <xdr:rowOff>104775</xdr:rowOff>
    </xdr:to>
    <xdr:sp macro="" textlink="">
      <xdr:nvSpPr>
        <xdr:cNvPr id="2" name="BlokTextu 1"/>
        <xdr:cNvSpPr txBox="1"/>
      </xdr:nvSpPr>
      <xdr:spPr>
        <a:xfrm>
          <a:off x="304800" y="55530750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161</xdr:row>
      <xdr:rowOff>57150</xdr:rowOff>
    </xdr:from>
    <xdr:to>
      <xdr:col>1</xdr:col>
      <xdr:colOff>4410075</xdr:colOff>
      <xdr:row>177</xdr:row>
      <xdr:rowOff>104775</xdr:rowOff>
    </xdr:to>
    <xdr:sp macro="" textlink="">
      <xdr:nvSpPr>
        <xdr:cNvPr id="2" name="BlokTextu 1"/>
        <xdr:cNvSpPr txBox="1"/>
      </xdr:nvSpPr>
      <xdr:spPr>
        <a:xfrm>
          <a:off x="304800" y="55530750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161</xdr:row>
      <xdr:rowOff>57150</xdr:rowOff>
    </xdr:from>
    <xdr:to>
      <xdr:col>1</xdr:col>
      <xdr:colOff>4410075</xdr:colOff>
      <xdr:row>177</xdr:row>
      <xdr:rowOff>104775</xdr:rowOff>
    </xdr:to>
    <xdr:sp macro="" textlink="">
      <xdr:nvSpPr>
        <xdr:cNvPr id="2" name="BlokTextu 1"/>
        <xdr:cNvSpPr txBox="1"/>
      </xdr:nvSpPr>
      <xdr:spPr>
        <a:xfrm>
          <a:off x="304800" y="55530750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161</xdr:row>
      <xdr:rowOff>57150</xdr:rowOff>
    </xdr:from>
    <xdr:to>
      <xdr:col>1</xdr:col>
      <xdr:colOff>4410075</xdr:colOff>
      <xdr:row>177</xdr:row>
      <xdr:rowOff>104775</xdr:rowOff>
    </xdr:to>
    <xdr:sp macro="" textlink="">
      <xdr:nvSpPr>
        <xdr:cNvPr id="2" name="BlokTextu 1"/>
        <xdr:cNvSpPr txBox="1"/>
      </xdr:nvSpPr>
      <xdr:spPr>
        <a:xfrm>
          <a:off x="304800" y="55530750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161</xdr:row>
      <xdr:rowOff>57150</xdr:rowOff>
    </xdr:from>
    <xdr:to>
      <xdr:col>1</xdr:col>
      <xdr:colOff>4410075</xdr:colOff>
      <xdr:row>177</xdr:row>
      <xdr:rowOff>104775</xdr:rowOff>
    </xdr:to>
    <xdr:sp macro="" textlink="">
      <xdr:nvSpPr>
        <xdr:cNvPr id="2" name="BlokTextu 1"/>
        <xdr:cNvSpPr txBox="1"/>
      </xdr:nvSpPr>
      <xdr:spPr>
        <a:xfrm>
          <a:off x="304800" y="55530750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161</xdr:row>
      <xdr:rowOff>57150</xdr:rowOff>
    </xdr:from>
    <xdr:to>
      <xdr:col>1</xdr:col>
      <xdr:colOff>4410075</xdr:colOff>
      <xdr:row>177</xdr:row>
      <xdr:rowOff>104775</xdr:rowOff>
    </xdr:to>
    <xdr:sp macro="" textlink="">
      <xdr:nvSpPr>
        <xdr:cNvPr id="2" name="BlokTextu 1"/>
        <xdr:cNvSpPr txBox="1"/>
      </xdr:nvSpPr>
      <xdr:spPr>
        <a:xfrm>
          <a:off x="304800" y="55530750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161</xdr:row>
      <xdr:rowOff>57150</xdr:rowOff>
    </xdr:from>
    <xdr:to>
      <xdr:col>1</xdr:col>
      <xdr:colOff>4410075</xdr:colOff>
      <xdr:row>175</xdr:row>
      <xdr:rowOff>85725</xdr:rowOff>
    </xdr:to>
    <xdr:sp macro="" textlink="">
      <xdr:nvSpPr>
        <xdr:cNvPr id="2" name="BlokTextu 1"/>
        <xdr:cNvSpPr txBox="1"/>
      </xdr:nvSpPr>
      <xdr:spPr>
        <a:xfrm>
          <a:off x="304800" y="55797450"/>
          <a:ext cx="4429125" cy="3609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161</xdr:row>
      <xdr:rowOff>57150</xdr:rowOff>
    </xdr:from>
    <xdr:to>
      <xdr:col>1</xdr:col>
      <xdr:colOff>4410075</xdr:colOff>
      <xdr:row>177</xdr:row>
      <xdr:rowOff>104775</xdr:rowOff>
    </xdr:to>
    <xdr:sp macro="" textlink="">
      <xdr:nvSpPr>
        <xdr:cNvPr id="2" name="BlokTextu 1"/>
        <xdr:cNvSpPr txBox="1"/>
      </xdr:nvSpPr>
      <xdr:spPr>
        <a:xfrm>
          <a:off x="304800" y="55530750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161</xdr:row>
      <xdr:rowOff>57150</xdr:rowOff>
    </xdr:from>
    <xdr:to>
      <xdr:col>1</xdr:col>
      <xdr:colOff>4410075</xdr:colOff>
      <xdr:row>177</xdr:row>
      <xdr:rowOff>104775</xdr:rowOff>
    </xdr:to>
    <xdr:sp macro="" textlink="">
      <xdr:nvSpPr>
        <xdr:cNvPr id="2" name="BlokTextu 1"/>
        <xdr:cNvSpPr txBox="1"/>
      </xdr:nvSpPr>
      <xdr:spPr>
        <a:xfrm>
          <a:off x="304800" y="55530750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161</xdr:row>
      <xdr:rowOff>57151</xdr:rowOff>
    </xdr:from>
    <xdr:to>
      <xdr:col>1</xdr:col>
      <xdr:colOff>4410075</xdr:colOff>
      <xdr:row>174</xdr:row>
      <xdr:rowOff>171451</xdr:rowOff>
    </xdr:to>
    <xdr:sp macro="" textlink="">
      <xdr:nvSpPr>
        <xdr:cNvPr id="2" name="BlokTextu 1"/>
        <xdr:cNvSpPr txBox="1"/>
      </xdr:nvSpPr>
      <xdr:spPr>
        <a:xfrm>
          <a:off x="304800" y="55797451"/>
          <a:ext cx="4429125" cy="3676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161</xdr:row>
      <xdr:rowOff>57150</xdr:rowOff>
    </xdr:from>
    <xdr:to>
      <xdr:col>1</xdr:col>
      <xdr:colOff>4410075</xdr:colOff>
      <xdr:row>177</xdr:row>
      <xdr:rowOff>104775</xdr:rowOff>
    </xdr:to>
    <xdr:sp macro="" textlink="">
      <xdr:nvSpPr>
        <xdr:cNvPr id="2" name="BlokTextu 1"/>
        <xdr:cNvSpPr txBox="1"/>
      </xdr:nvSpPr>
      <xdr:spPr>
        <a:xfrm>
          <a:off x="304800" y="55530750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169</xdr:row>
      <xdr:rowOff>57150</xdr:rowOff>
    </xdr:from>
    <xdr:to>
      <xdr:col>1</xdr:col>
      <xdr:colOff>4410075</xdr:colOff>
      <xdr:row>185</xdr:row>
      <xdr:rowOff>104775</xdr:rowOff>
    </xdr:to>
    <xdr:sp macro="" textlink="">
      <xdr:nvSpPr>
        <xdr:cNvPr id="2" name="BlokTextu 1"/>
        <xdr:cNvSpPr txBox="1"/>
      </xdr:nvSpPr>
      <xdr:spPr>
        <a:xfrm>
          <a:off x="304800" y="585501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161</xdr:row>
      <xdr:rowOff>57150</xdr:rowOff>
    </xdr:from>
    <xdr:to>
      <xdr:col>1</xdr:col>
      <xdr:colOff>4410075</xdr:colOff>
      <xdr:row>177</xdr:row>
      <xdr:rowOff>104775</xdr:rowOff>
    </xdr:to>
    <xdr:sp macro="" textlink="">
      <xdr:nvSpPr>
        <xdr:cNvPr id="2" name="BlokTextu 1"/>
        <xdr:cNvSpPr txBox="1"/>
      </xdr:nvSpPr>
      <xdr:spPr>
        <a:xfrm>
          <a:off x="304800" y="55530750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abSelected="1" zoomScaleNormal="100" workbookViewId="0">
      <selection activeCell="E158" sqref="E158"/>
    </sheetView>
  </sheetViews>
  <sheetFormatPr defaultRowHeight="12.75" x14ac:dyDescent="0.2"/>
  <cols>
    <col min="1" max="1" width="4.85546875" style="1" customWidth="1"/>
    <col min="2" max="2" width="69.7109375" style="1" customWidth="1"/>
    <col min="3" max="3" width="48.7109375" style="1" customWidth="1"/>
    <col min="4" max="4" width="13.42578125" style="3" customWidth="1"/>
    <col min="5" max="5" width="14.5703125" style="1" customWidth="1"/>
    <col min="6" max="6" width="15.7109375" style="1" customWidth="1"/>
    <col min="7" max="7" width="18.7109375" style="1" customWidth="1"/>
    <col min="8" max="8" width="17" style="1" customWidth="1"/>
    <col min="9" max="253" width="9.140625" style="1"/>
    <col min="254" max="254" width="10.42578125" style="1" customWidth="1"/>
    <col min="255" max="255" width="57.7109375" style="1" customWidth="1"/>
    <col min="256" max="256" width="46.140625" style="1" customWidth="1"/>
    <col min="257" max="257" width="14" style="1" customWidth="1"/>
    <col min="258" max="258" width="9.140625" style="1"/>
    <col min="259" max="259" width="8.85546875" style="1" customWidth="1"/>
    <col min="260" max="260" width="11.140625" style="1" customWidth="1"/>
    <col min="261" max="261" width="10.7109375" style="1" customWidth="1"/>
    <col min="262" max="509" width="9.140625" style="1"/>
    <col min="510" max="510" width="10.42578125" style="1" customWidth="1"/>
    <col min="511" max="511" width="57.7109375" style="1" customWidth="1"/>
    <col min="512" max="512" width="46.140625" style="1" customWidth="1"/>
    <col min="513" max="513" width="14" style="1" customWidth="1"/>
    <col min="514" max="514" width="9.140625" style="1"/>
    <col min="515" max="515" width="8.85546875" style="1" customWidth="1"/>
    <col min="516" max="516" width="11.140625" style="1" customWidth="1"/>
    <col min="517" max="517" width="10.7109375" style="1" customWidth="1"/>
    <col min="518" max="765" width="9.140625" style="1"/>
    <col min="766" max="766" width="10.42578125" style="1" customWidth="1"/>
    <col min="767" max="767" width="57.7109375" style="1" customWidth="1"/>
    <col min="768" max="768" width="46.140625" style="1" customWidth="1"/>
    <col min="769" max="769" width="14" style="1" customWidth="1"/>
    <col min="770" max="770" width="9.140625" style="1"/>
    <col min="771" max="771" width="8.85546875" style="1" customWidth="1"/>
    <col min="772" max="772" width="11.140625" style="1" customWidth="1"/>
    <col min="773" max="773" width="10.7109375" style="1" customWidth="1"/>
    <col min="774" max="1021" width="9.140625" style="1"/>
    <col min="1022" max="1022" width="10.42578125" style="1" customWidth="1"/>
    <col min="1023" max="1023" width="57.7109375" style="1" customWidth="1"/>
    <col min="1024" max="1024" width="46.140625" style="1" customWidth="1"/>
    <col min="1025" max="1025" width="14" style="1" customWidth="1"/>
    <col min="1026" max="1026" width="9.140625" style="1"/>
    <col min="1027" max="1027" width="8.85546875" style="1" customWidth="1"/>
    <col min="1028" max="1028" width="11.140625" style="1" customWidth="1"/>
    <col min="1029" max="1029" width="10.7109375" style="1" customWidth="1"/>
    <col min="1030" max="1277" width="9.140625" style="1"/>
    <col min="1278" max="1278" width="10.42578125" style="1" customWidth="1"/>
    <col min="1279" max="1279" width="57.7109375" style="1" customWidth="1"/>
    <col min="1280" max="1280" width="46.140625" style="1" customWidth="1"/>
    <col min="1281" max="1281" width="14" style="1" customWidth="1"/>
    <col min="1282" max="1282" width="9.140625" style="1"/>
    <col min="1283" max="1283" width="8.85546875" style="1" customWidth="1"/>
    <col min="1284" max="1284" width="11.140625" style="1" customWidth="1"/>
    <col min="1285" max="1285" width="10.7109375" style="1" customWidth="1"/>
    <col min="1286" max="1533" width="9.140625" style="1"/>
    <col min="1534" max="1534" width="10.42578125" style="1" customWidth="1"/>
    <col min="1535" max="1535" width="57.7109375" style="1" customWidth="1"/>
    <col min="1536" max="1536" width="46.140625" style="1" customWidth="1"/>
    <col min="1537" max="1537" width="14" style="1" customWidth="1"/>
    <col min="1538" max="1538" width="9.140625" style="1"/>
    <col min="1539" max="1539" width="8.85546875" style="1" customWidth="1"/>
    <col min="1540" max="1540" width="11.140625" style="1" customWidth="1"/>
    <col min="1541" max="1541" width="10.7109375" style="1" customWidth="1"/>
    <col min="1542" max="1789" width="9.140625" style="1"/>
    <col min="1790" max="1790" width="10.42578125" style="1" customWidth="1"/>
    <col min="1791" max="1791" width="57.7109375" style="1" customWidth="1"/>
    <col min="1792" max="1792" width="46.140625" style="1" customWidth="1"/>
    <col min="1793" max="1793" width="14" style="1" customWidth="1"/>
    <col min="1794" max="1794" width="9.140625" style="1"/>
    <col min="1795" max="1795" width="8.85546875" style="1" customWidth="1"/>
    <col min="1796" max="1796" width="11.140625" style="1" customWidth="1"/>
    <col min="1797" max="1797" width="10.7109375" style="1" customWidth="1"/>
    <col min="1798" max="2045" width="9.140625" style="1"/>
    <col min="2046" max="2046" width="10.42578125" style="1" customWidth="1"/>
    <col min="2047" max="2047" width="57.7109375" style="1" customWidth="1"/>
    <col min="2048" max="2048" width="46.140625" style="1" customWidth="1"/>
    <col min="2049" max="2049" width="14" style="1" customWidth="1"/>
    <col min="2050" max="2050" width="9.140625" style="1"/>
    <col min="2051" max="2051" width="8.85546875" style="1" customWidth="1"/>
    <col min="2052" max="2052" width="11.140625" style="1" customWidth="1"/>
    <col min="2053" max="2053" width="10.7109375" style="1" customWidth="1"/>
    <col min="2054" max="2301" width="9.140625" style="1"/>
    <col min="2302" max="2302" width="10.42578125" style="1" customWidth="1"/>
    <col min="2303" max="2303" width="57.7109375" style="1" customWidth="1"/>
    <col min="2304" max="2304" width="46.140625" style="1" customWidth="1"/>
    <col min="2305" max="2305" width="14" style="1" customWidth="1"/>
    <col min="2306" max="2306" width="9.140625" style="1"/>
    <col min="2307" max="2307" width="8.85546875" style="1" customWidth="1"/>
    <col min="2308" max="2308" width="11.140625" style="1" customWidth="1"/>
    <col min="2309" max="2309" width="10.7109375" style="1" customWidth="1"/>
    <col min="2310" max="2557" width="9.140625" style="1"/>
    <col min="2558" max="2558" width="10.42578125" style="1" customWidth="1"/>
    <col min="2559" max="2559" width="57.7109375" style="1" customWidth="1"/>
    <col min="2560" max="2560" width="46.140625" style="1" customWidth="1"/>
    <col min="2561" max="2561" width="14" style="1" customWidth="1"/>
    <col min="2562" max="2562" width="9.140625" style="1"/>
    <col min="2563" max="2563" width="8.85546875" style="1" customWidth="1"/>
    <col min="2564" max="2564" width="11.140625" style="1" customWidth="1"/>
    <col min="2565" max="2565" width="10.7109375" style="1" customWidth="1"/>
    <col min="2566" max="2813" width="9.140625" style="1"/>
    <col min="2814" max="2814" width="10.42578125" style="1" customWidth="1"/>
    <col min="2815" max="2815" width="57.7109375" style="1" customWidth="1"/>
    <col min="2816" max="2816" width="46.140625" style="1" customWidth="1"/>
    <col min="2817" max="2817" width="14" style="1" customWidth="1"/>
    <col min="2818" max="2818" width="9.140625" style="1"/>
    <col min="2819" max="2819" width="8.85546875" style="1" customWidth="1"/>
    <col min="2820" max="2820" width="11.140625" style="1" customWidth="1"/>
    <col min="2821" max="2821" width="10.7109375" style="1" customWidth="1"/>
    <col min="2822" max="3069" width="9.140625" style="1"/>
    <col min="3070" max="3070" width="10.42578125" style="1" customWidth="1"/>
    <col min="3071" max="3071" width="57.7109375" style="1" customWidth="1"/>
    <col min="3072" max="3072" width="46.140625" style="1" customWidth="1"/>
    <col min="3073" max="3073" width="14" style="1" customWidth="1"/>
    <col min="3074" max="3074" width="9.140625" style="1"/>
    <col min="3075" max="3075" width="8.85546875" style="1" customWidth="1"/>
    <col min="3076" max="3076" width="11.140625" style="1" customWidth="1"/>
    <col min="3077" max="3077" width="10.7109375" style="1" customWidth="1"/>
    <col min="3078" max="3325" width="9.140625" style="1"/>
    <col min="3326" max="3326" width="10.42578125" style="1" customWidth="1"/>
    <col min="3327" max="3327" width="57.7109375" style="1" customWidth="1"/>
    <col min="3328" max="3328" width="46.140625" style="1" customWidth="1"/>
    <col min="3329" max="3329" width="14" style="1" customWidth="1"/>
    <col min="3330" max="3330" width="9.140625" style="1"/>
    <col min="3331" max="3331" width="8.85546875" style="1" customWidth="1"/>
    <col min="3332" max="3332" width="11.140625" style="1" customWidth="1"/>
    <col min="3333" max="3333" width="10.7109375" style="1" customWidth="1"/>
    <col min="3334" max="3581" width="9.140625" style="1"/>
    <col min="3582" max="3582" width="10.42578125" style="1" customWidth="1"/>
    <col min="3583" max="3583" width="57.7109375" style="1" customWidth="1"/>
    <col min="3584" max="3584" width="46.140625" style="1" customWidth="1"/>
    <col min="3585" max="3585" width="14" style="1" customWidth="1"/>
    <col min="3586" max="3586" width="9.140625" style="1"/>
    <col min="3587" max="3587" width="8.85546875" style="1" customWidth="1"/>
    <col min="3588" max="3588" width="11.140625" style="1" customWidth="1"/>
    <col min="3589" max="3589" width="10.7109375" style="1" customWidth="1"/>
    <col min="3590" max="3837" width="9.140625" style="1"/>
    <col min="3838" max="3838" width="10.42578125" style="1" customWidth="1"/>
    <col min="3839" max="3839" width="57.7109375" style="1" customWidth="1"/>
    <col min="3840" max="3840" width="46.140625" style="1" customWidth="1"/>
    <col min="3841" max="3841" width="14" style="1" customWidth="1"/>
    <col min="3842" max="3842" width="9.140625" style="1"/>
    <col min="3843" max="3843" width="8.85546875" style="1" customWidth="1"/>
    <col min="3844" max="3844" width="11.140625" style="1" customWidth="1"/>
    <col min="3845" max="3845" width="10.7109375" style="1" customWidth="1"/>
    <col min="3846" max="4093" width="9.140625" style="1"/>
    <col min="4094" max="4094" width="10.42578125" style="1" customWidth="1"/>
    <col min="4095" max="4095" width="57.7109375" style="1" customWidth="1"/>
    <col min="4096" max="4096" width="46.140625" style="1" customWidth="1"/>
    <col min="4097" max="4097" width="14" style="1" customWidth="1"/>
    <col min="4098" max="4098" width="9.140625" style="1"/>
    <col min="4099" max="4099" width="8.85546875" style="1" customWidth="1"/>
    <col min="4100" max="4100" width="11.140625" style="1" customWidth="1"/>
    <col min="4101" max="4101" width="10.7109375" style="1" customWidth="1"/>
    <col min="4102" max="4349" width="9.140625" style="1"/>
    <col min="4350" max="4350" width="10.42578125" style="1" customWidth="1"/>
    <col min="4351" max="4351" width="57.7109375" style="1" customWidth="1"/>
    <col min="4352" max="4352" width="46.140625" style="1" customWidth="1"/>
    <col min="4353" max="4353" width="14" style="1" customWidth="1"/>
    <col min="4354" max="4354" width="9.140625" style="1"/>
    <col min="4355" max="4355" width="8.85546875" style="1" customWidth="1"/>
    <col min="4356" max="4356" width="11.140625" style="1" customWidth="1"/>
    <col min="4357" max="4357" width="10.7109375" style="1" customWidth="1"/>
    <col min="4358" max="4605" width="9.140625" style="1"/>
    <col min="4606" max="4606" width="10.42578125" style="1" customWidth="1"/>
    <col min="4607" max="4607" width="57.7109375" style="1" customWidth="1"/>
    <col min="4608" max="4608" width="46.140625" style="1" customWidth="1"/>
    <col min="4609" max="4609" width="14" style="1" customWidth="1"/>
    <col min="4610" max="4610" width="9.140625" style="1"/>
    <col min="4611" max="4611" width="8.85546875" style="1" customWidth="1"/>
    <col min="4612" max="4612" width="11.140625" style="1" customWidth="1"/>
    <col min="4613" max="4613" width="10.7109375" style="1" customWidth="1"/>
    <col min="4614" max="4861" width="9.140625" style="1"/>
    <col min="4862" max="4862" width="10.42578125" style="1" customWidth="1"/>
    <col min="4863" max="4863" width="57.7109375" style="1" customWidth="1"/>
    <col min="4864" max="4864" width="46.140625" style="1" customWidth="1"/>
    <col min="4865" max="4865" width="14" style="1" customWidth="1"/>
    <col min="4866" max="4866" width="9.140625" style="1"/>
    <col min="4867" max="4867" width="8.85546875" style="1" customWidth="1"/>
    <col min="4868" max="4868" width="11.140625" style="1" customWidth="1"/>
    <col min="4869" max="4869" width="10.7109375" style="1" customWidth="1"/>
    <col min="4870" max="5117" width="9.140625" style="1"/>
    <col min="5118" max="5118" width="10.42578125" style="1" customWidth="1"/>
    <col min="5119" max="5119" width="57.7109375" style="1" customWidth="1"/>
    <col min="5120" max="5120" width="46.140625" style="1" customWidth="1"/>
    <col min="5121" max="5121" width="14" style="1" customWidth="1"/>
    <col min="5122" max="5122" width="9.140625" style="1"/>
    <col min="5123" max="5123" width="8.85546875" style="1" customWidth="1"/>
    <col min="5124" max="5124" width="11.140625" style="1" customWidth="1"/>
    <col min="5125" max="5125" width="10.7109375" style="1" customWidth="1"/>
    <col min="5126" max="5373" width="9.140625" style="1"/>
    <col min="5374" max="5374" width="10.42578125" style="1" customWidth="1"/>
    <col min="5375" max="5375" width="57.7109375" style="1" customWidth="1"/>
    <col min="5376" max="5376" width="46.140625" style="1" customWidth="1"/>
    <col min="5377" max="5377" width="14" style="1" customWidth="1"/>
    <col min="5378" max="5378" width="9.140625" style="1"/>
    <col min="5379" max="5379" width="8.85546875" style="1" customWidth="1"/>
    <col min="5380" max="5380" width="11.140625" style="1" customWidth="1"/>
    <col min="5381" max="5381" width="10.7109375" style="1" customWidth="1"/>
    <col min="5382" max="5629" width="9.140625" style="1"/>
    <col min="5630" max="5630" width="10.42578125" style="1" customWidth="1"/>
    <col min="5631" max="5631" width="57.7109375" style="1" customWidth="1"/>
    <col min="5632" max="5632" width="46.140625" style="1" customWidth="1"/>
    <col min="5633" max="5633" width="14" style="1" customWidth="1"/>
    <col min="5634" max="5634" width="9.140625" style="1"/>
    <col min="5635" max="5635" width="8.85546875" style="1" customWidth="1"/>
    <col min="5636" max="5636" width="11.140625" style="1" customWidth="1"/>
    <col min="5637" max="5637" width="10.7109375" style="1" customWidth="1"/>
    <col min="5638" max="5885" width="9.140625" style="1"/>
    <col min="5886" max="5886" width="10.42578125" style="1" customWidth="1"/>
    <col min="5887" max="5887" width="57.7109375" style="1" customWidth="1"/>
    <col min="5888" max="5888" width="46.140625" style="1" customWidth="1"/>
    <col min="5889" max="5889" width="14" style="1" customWidth="1"/>
    <col min="5890" max="5890" width="9.140625" style="1"/>
    <col min="5891" max="5891" width="8.85546875" style="1" customWidth="1"/>
    <col min="5892" max="5892" width="11.140625" style="1" customWidth="1"/>
    <col min="5893" max="5893" width="10.7109375" style="1" customWidth="1"/>
    <col min="5894" max="6141" width="9.140625" style="1"/>
    <col min="6142" max="6142" width="10.42578125" style="1" customWidth="1"/>
    <col min="6143" max="6143" width="57.7109375" style="1" customWidth="1"/>
    <col min="6144" max="6144" width="46.140625" style="1" customWidth="1"/>
    <col min="6145" max="6145" width="14" style="1" customWidth="1"/>
    <col min="6146" max="6146" width="9.140625" style="1"/>
    <col min="6147" max="6147" width="8.85546875" style="1" customWidth="1"/>
    <col min="6148" max="6148" width="11.140625" style="1" customWidth="1"/>
    <col min="6149" max="6149" width="10.7109375" style="1" customWidth="1"/>
    <col min="6150" max="6397" width="9.140625" style="1"/>
    <col min="6398" max="6398" width="10.42578125" style="1" customWidth="1"/>
    <col min="6399" max="6399" width="57.7109375" style="1" customWidth="1"/>
    <col min="6400" max="6400" width="46.140625" style="1" customWidth="1"/>
    <col min="6401" max="6401" width="14" style="1" customWidth="1"/>
    <col min="6402" max="6402" width="9.140625" style="1"/>
    <col min="6403" max="6403" width="8.85546875" style="1" customWidth="1"/>
    <col min="6404" max="6404" width="11.140625" style="1" customWidth="1"/>
    <col min="6405" max="6405" width="10.7109375" style="1" customWidth="1"/>
    <col min="6406" max="6653" width="9.140625" style="1"/>
    <col min="6654" max="6654" width="10.42578125" style="1" customWidth="1"/>
    <col min="6655" max="6655" width="57.7109375" style="1" customWidth="1"/>
    <col min="6656" max="6656" width="46.140625" style="1" customWidth="1"/>
    <col min="6657" max="6657" width="14" style="1" customWidth="1"/>
    <col min="6658" max="6658" width="9.140625" style="1"/>
    <col min="6659" max="6659" width="8.85546875" style="1" customWidth="1"/>
    <col min="6660" max="6660" width="11.140625" style="1" customWidth="1"/>
    <col min="6661" max="6661" width="10.7109375" style="1" customWidth="1"/>
    <col min="6662" max="6909" width="9.140625" style="1"/>
    <col min="6910" max="6910" width="10.42578125" style="1" customWidth="1"/>
    <col min="6911" max="6911" width="57.7109375" style="1" customWidth="1"/>
    <col min="6912" max="6912" width="46.140625" style="1" customWidth="1"/>
    <col min="6913" max="6913" width="14" style="1" customWidth="1"/>
    <col min="6914" max="6914" width="9.140625" style="1"/>
    <col min="6915" max="6915" width="8.85546875" style="1" customWidth="1"/>
    <col min="6916" max="6916" width="11.140625" style="1" customWidth="1"/>
    <col min="6917" max="6917" width="10.7109375" style="1" customWidth="1"/>
    <col min="6918" max="7165" width="9.140625" style="1"/>
    <col min="7166" max="7166" width="10.42578125" style="1" customWidth="1"/>
    <col min="7167" max="7167" width="57.7109375" style="1" customWidth="1"/>
    <col min="7168" max="7168" width="46.140625" style="1" customWidth="1"/>
    <col min="7169" max="7169" width="14" style="1" customWidth="1"/>
    <col min="7170" max="7170" width="9.140625" style="1"/>
    <col min="7171" max="7171" width="8.85546875" style="1" customWidth="1"/>
    <col min="7172" max="7172" width="11.140625" style="1" customWidth="1"/>
    <col min="7173" max="7173" width="10.7109375" style="1" customWidth="1"/>
    <col min="7174" max="7421" width="9.140625" style="1"/>
    <col min="7422" max="7422" width="10.42578125" style="1" customWidth="1"/>
    <col min="7423" max="7423" width="57.7109375" style="1" customWidth="1"/>
    <col min="7424" max="7424" width="46.140625" style="1" customWidth="1"/>
    <col min="7425" max="7425" width="14" style="1" customWidth="1"/>
    <col min="7426" max="7426" width="9.140625" style="1"/>
    <col min="7427" max="7427" width="8.85546875" style="1" customWidth="1"/>
    <col min="7428" max="7428" width="11.140625" style="1" customWidth="1"/>
    <col min="7429" max="7429" width="10.7109375" style="1" customWidth="1"/>
    <col min="7430" max="7677" width="9.140625" style="1"/>
    <col min="7678" max="7678" width="10.42578125" style="1" customWidth="1"/>
    <col min="7679" max="7679" width="57.7109375" style="1" customWidth="1"/>
    <col min="7680" max="7680" width="46.140625" style="1" customWidth="1"/>
    <col min="7681" max="7681" width="14" style="1" customWidth="1"/>
    <col min="7682" max="7682" width="9.140625" style="1"/>
    <col min="7683" max="7683" width="8.85546875" style="1" customWidth="1"/>
    <col min="7684" max="7684" width="11.140625" style="1" customWidth="1"/>
    <col min="7685" max="7685" width="10.7109375" style="1" customWidth="1"/>
    <col min="7686" max="7933" width="9.140625" style="1"/>
    <col min="7934" max="7934" width="10.42578125" style="1" customWidth="1"/>
    <col min="7935" max="7935" width="57.7109375" style="1" customWidth="1"/>
    <col min="7936" max="7936" width="46.140625" style="1" customWidth="1"/>
    <col min="7937" max="7937" width="14" style="1" customWidth="1"/>
    <col min="7938" max="7938" width="9.140625" style="1"/>
    <col min="7939" max="7939" width="8.85546875" style="1" customWidth="1"/>
    <col min="7940" max="7940" width="11.140625" style="1" customWidth="1"/>
    <col min="7941" max="7941" width="10.7109375" style="1" customWidth="1"/>
    <col min="7942" max="8189" width="9.140625" style="1"/>
    <col min="8190" max="8190" width="10.42578125" style="1" customWidth="1"/>
    <col min="8191" max="8191" width="57.7109375" style="1" customWidth="1"/>
    <col min="8192" max="8192" width="46.140625" style="1" customWidth="1"/>
    <col min="8193" max="8193" width="14" style="1" customWidth="1"/>
    <col min="8194" max="8194" width="9.140625" style="1"/>
    <col min="8195" max="8195" width="8.85546875" style="1" customWidth="1"/>
    <col min="8196" max="8196" width="11.140625" style="1" customWidth="1"/>
    <col min="8197" max="8197" width="10.7109375" style="1" customWidth="1"/>
    <col min="8198" max="8445" width="9.140625" style="1"/>
    <col min="8446" max="8446" width="10.42578125" style="1" customWidth="1"/>
    <col min="8447" max="8447" width="57.7109375" style="1" customWidth="1"/>
    <col min="8448" max="8448" width="46.140625" style="1" customWidth="1"/>
    <col min="8449" max="8449" width="14" style="1" customWidth="1"/>
    <col min="8450" max="8450" width="9.140625" style="1"/>
    <col min="8451" max="8451" width="8.85546875" style="1" customWidth="1"/>
    <col min="8452" max="8452" width="11.140625" style="1" customWidth="1"/>
    <col min="8453" max="8453" width="10.7109375" style="1" customWidth="1"/>
    <col min="8454" max="8701" width="9.140625" style="1"/>
    <col min="8702" max="8702" width="10.42578125" style="1" customWidth="1"/>
    <col min="8703" max="8703" width="57.7109375" style="1" customWidth="1"/>
    <col min="8704" max="8704" width="46.140625" style="1" customWidth="1"/>
    <col min="8705" max="8705" width="14" style="1" customWidth="1"/>
    <col min="8706" max="8706" width="9.140625" style="1"/>
    <col min="8707" max="8707" width="8.85546875" style="1" customWidth="1"/>
    <col min="8708" max="8708" width="11.140625" style="1" customWidth="1"/>
    <col min="8709" max="8709" width="10.7109375" style="1" customWidth="1"/>
    <col min="8710" max="8957" width="9.140625" style="1"/>
    <col min="8958" max="8958" width="10.42578125" style="1" customWidth="1"/>
    <col min="8959" max="8959" width="57.7109375" style="1" customWidth="1"/>
    <col min="8960" max="8960" width="46.140625" style="1" customWidth="1"/>
    <col min="8961" max="8961" width="14" style="1" customWidth="1"/>
    <col min="8962" max="8962" width="9.140625" style="1"/>
    <col min="8963" max="8963" width="8.85546875" style="1" customWidth="1"/>
    <col min="8964" max="8964" width="11.140625" style="1" customWidth="1"/>
    <col min="8965" max="8965" width="10.7109375" style="1" customWidth="1"/>
    <col min="8966" max="9213" width="9.140625" style="1"/>
    <col min="9214" max="9214" width="10.42578125" style="1" customWidth="1"/>
    <col min="9215" max="9215" width="57.7109375" style="1" customWidth="1"/>
    <col min="9216" max="9216" width="46.140625" style="1" customWidth="1"/>
    <col min="9217" max="9217" width="14" style="1" customWidth="1"/>
    <col min="9218" max="9218" width="9.140625" style="1"/>
    <col min="9219" max="9219" width="8.85546875" style="1" customWidth="1"/>
    <col min="9220" max="9220" width="11.140625" style="1" customWidth="1"/>
    <col min="9221" max="9221" width="10.7109375" style="1" customWidth="1"/>
    <col min="9222" max="9469" width="9.140625" style="1"/>
    <col min="9470" max="9470" width="10.42578125" style="1" customWidth="1"/>
    <col min="9471" max="9471" width="57.7109375" style="1" customWidth="1"/>
    <col min="9472" max="9472" width="46.140625" style="1" customWidth="1"/>
    <col min="9473" max="9473" width="14" style="1" customWidth="1"/>
    <col min="9474" max="9474" width="9.140625" style="1"/>
    <col min="9475" max="9475" width="8.85546875" style="1" customWidth="1"/>
    <col min="9476" max="9476" width="11.140625" style="1" customWidth="1"/>
    <col min="9477" max="9477" width="10.7109375" style="1" customWidth="1"/>
    <col min="9478" max="9725" width="9.140625" style="1"/>
    <col min="9726" max="9726" width="10.42578125" style="1" customWidth="1"/>
    <col min="9727" max="9727" width="57.7109375" style="1" customWidth="1"/>
    <col min="9728" max="9728" width="46.140625" style="1" customWidth="1"/>
    <col min="9729" max="9729" width="14" style="1" customWidth="1"/>
    <col min="9730" max="9730" width="9.140625" style="1"/>
    <col min="9731" max="9731" width="8.85546875" style="1" customWidth="1"/>
    <col min="9732" max="9732" width="11.140625" style="1" customWidth="1"/>
    <col min="9733" max="9733" width="10.7109375" style="1" customWidth="1"/>
    <col min="9734" max="9981" width="9.140625" style="1"/>
    <col min="9982" max="9982" width="10.42578125" style="1" customWidth="1"/>
    <col min="9983" max="9983" width="57.7109375" style="1" customWidth="1"/>
    <col min="9984" max="9984" width="46.140625" style="1" customWidth="1"/>
    <col min="9985" max="9985" width="14" style="1" customWidth="1"/>
    <col min="9986" max="9986" width="9.140625" style="1"/>
    <col min="9987" max="9987" width="8.85546875" style="1" customWidth="1"/>
    <col min="9988" max="9988" width="11.140625" style="1" customWidth="1"/>
    <col min="9989" max="9989" width="10.7109375" style="1" customWidth="1"/>
    <col min="9990" max="10237" width="9.140625" style="1"/>
    <col min="10238" max="10238" width="10.42578125" style="1" customWidth="1"/>
    <col min="10239" max="10239" width="57.7109375" style="1" customWidth="1"/>
    <col min="10240" max="10240" width="46.140625" style="1" customWidth="1"/>
    <col min="10241" max="10241" width="14" style="1" customWidth="1"/>
    <col min="10242" max="10242" width="9.140625" style="1"/>
    <col min="10243" max="10243" width="8.85546875" style="1" customWidth="1"/>
    <col min="10244" max="10244" width="11.140625" style="1" customWidth="1"/>
    <col min="10245" max="10245" width="10.7109375" style="1" customWidth="1"/>
    <col min="10246" max="10493" width="9.140625" style="1"/>
    <col min="10494" max="10494" width="10.42578125" style="1" customWidth="1"/>
    <col min="10495" max="10495" width="57.7109375" style="1" customWidth="1"/>
    <col min="10496" max="10496" width="46.140625" style="1" customWidth="1"/>
    <col min="10497" max="10497" width="14" style="1" customWidth="1"/>
    <col min="10498" max="10498" width="9.140625" style="1"/>
    <col min="10499" max="10499" width="8.85546875" style="1" customWidth="1"/>
    <col min="10500" max="10500" width="11.140625" style="1" customWidth="1"/>
    <col min="10501" max="10501" width="10.7109375" style="1" customWidth="1"/>
    <col min="10502" max="10749" width="9.140625" style="1"/>
    <col min="10750" max="10750" width="10.42578125" style="1" customWidth="1"/>
    <col min="10751" max="10751" width="57.7109375" style="1" customWidth="1"/>
    <col min="10752" max="10752" width="46.140625" style="1" customWidth="1"/>
    <col min="10753" max="10753" width="14" style="1" customWidth="1"/>
    <col min="10754" max="10754" width="9.140625" style="1"/>
    <col min="10755" max="10755" width="8.85546875" style="1" customWidth="1"/>
    <col min="10756" max="10756" width="11.140625" style="1" customWidth="1"/>
    <col min="10757" max="10757" width="10.7109375" style="1" customWidth="1"/>
    <col min="10758" max="11005" width="9.140625" style="1"/>
    <col min="11006" max="11006" width="10.42578125" style="1" customWidth="1"/>
    <col min="11007" max="11007" width="57.7109375" style="1" customWidth="1"/>
    <col min="11008" max="11008" width="46.140625" style="1" customWidth="1"/>
    <col min="11009" max="11009" width="14" style="1" customWidth="1"/>
    <col min="11010" max="11010" width="9.140625" style="1"/>
    <col min="11011" max="11011" width="8.85546875" style="1" customWidth="1"/>
    <col min="11012" max="11012" width="11.140625" style="1" customWidth="1"/>
    <col min="11013" max="11013" width="10.7109375" style="1" customWidth="1"/>
    <col min="11014" max="11261" width="9.140625" style="1"/>
    <col min="11262" max="11262" width="10.42578125" style="1" customWidth="1"/>
    <col min="11263" max="11263" width="57.7109375" style="1" customWidth="1"/>
    <col min="11264" max="11264" width="46.140625" style="1" customWidth="1"/>
    <col min="11265" max="11265" width="14" style="1" customWidth="1"/>
    <col min="11266" max="11266" width="9.140625" style="1"/>
    <col min="11267" max="11267" width="8.85546875" style="1" customWidth="1"/>
    <col min="11268" max="11268" width="11.140625" style="1" customWidth="1"/>
    <col min="11269" max="11269" width="10.7109375" style="1" customWidth="1"/>
    <col min="11270" max="11517" width="9.140625" style="1"/>
    <col min="11518" max="11518" width="10.42578125" style="1" customWidth="1"/>
    <col min="11519" max="11519" width="57.7109375" style="1" customWidth="1"/>
    <col min="11520" max="11520" width="46.140625" style="1" customWidth="1"/>
    <col min="11521" max="11521" width="14" style="1" customWidth="1"/>
    <col min="11522" max="11522" width="9.140625" style="1"/>
    <col min="11523" max="11523" width="8.85546875" style="1" customWidth="1"/>
    <col min="11524" max="11524" width="11.140625" style="1" customWidth="1"/>
    <col min="11525" max="11525" width="10.7109375" style="1" customWidth="1"/>
    <col min="11526" max="11773" width="9.140625" style="1"/>
    <col min="11774" max="11774" width="10.42578125" style="1" customWidth="1"/>
    <col min="11775" max="11775" width="57.7109375" style="1" customWidth="1"/>
    <col min="11776" max="11776" width="46.140625" style="1" customWidth="1"/>
    <col min="11777" max="11777" width="14" style="1" customWidth="1"/>
    <col min="11778" max="11778" width="9.140625" style="1"/>
    <col min="11779" max="11779" width="8.85546875" style="1" customWidth="1"/>
    <col min="11780" max="11780" width="11.140625" style="1" customWidth="1"/>
    <col min="11781" max="11781" width="10.7109375" style="1" customWidth="1"/>
    <col min="11782" max="12029" width="9.140625" style="1"/>
    <col min="12030" max="12030" width="10.42578125" style="1" customWidth="1"/>
    <col min="12031" max="12031" width="57.7109375" style="1" customWidth="1"/>
    <col min="12032" max="12032" width="46.140625" style="1" customWidth="1"/>
    <col min="12033" max="12033" width="14" style="1" customWidth="1"/>
    <col min="12034" max="12034" width="9.140625" style="1"/>
    <col min="12035" max="12035" width="8.85546875" style="1" customWidth="1"/>
    <col min="12036" max="12036" width="11.140625" style="1" customWidth="1"/>
    <col min="12037" max="12037" width="10.7109375" style="1" customWidth="1"/>
    <col min="12038" max="12285" width="9.140625" style="1"/>
    <col min="12286" max="12286" width="10.42578125" style="1" customWidth="1"/>
    <col min="12287" max="12287" width="57.7109375" style="1" customWidth="1"/>
    <col min="12288" max="12288" width="46.140625" style="1" customWidth="1"/>
    <col min="12289" max="12289" width="14" style="1" customWidth="1"/>
    <col min="12290" max="12290" width="9.140625" style="1"/>
    <col min="12291" max="12291" width="8.85546875" style="1" customWidth="1"/>
    <col min="12292" max="12292" width="11.140625" style="1" customWidth="1"/>
    <col min="12293" max="12293" width="10.7109375" style="1" customWidth="1"/>
    <col min="12294" max="12541" width="9.140625" style="1"/>
    <col min="12542" max="12542" width="10.42578125" style="1" customWidth="1"/>
    <col min="12543" max="12543" width="57.7109375" style="1" customWidth="1"/>
    <col min="12544" max="12544" width="46.140625" style="1" customWidth="1"/>
    <col min="12545" max="12545" width="14" style="1" customWidth="1"/>
    <col min="12546" max="12546" width="9.140625" style="1"/>
    <col min="12547" max="12547" width="8.85546875" style="1" customWidth="1"/>
    <col min="12548" max="12548" width="11.140625" style="1" customWidth="1"/>
    <col min="12549" max="12549" width="10.7109375" style="1" customWidth="1"/>
    <col min="12550" max="12797" width="9.140625" style="1"/>
    <col min="12798" max="12798" width="10.42578125" style="1" customWidth="1"/>
    <col min="12799" max="12799" width="57.7109375" style="1" customWidth="1"/>
    <col min="12800" max="12800" width="46.140625" style="1" customWidth="1"/>
    <col min="12801" max="12801" width="14" style="1" customWidth="1"/>
    <col min="12802" max="12802" width="9.140625" style="1"/>
    <col min="12803" max="12803" width="8.85546875" style="1" customWidth="1"/>
    <col min="12804" max="12804" width="11.140625" style="1" customWidth="1"/>
    <col min="12805" max="12805" width="10.7109375" style="1" customWidth="1"/>
    <col min="12806" max="13053" width="9.140625" style="1"/>
    <col min="13054" max="13054" width="10.42578125" style="1" customWidth="1"/>
    <col min="13055" max="13055" width="57.7109375" style="1" customWidth="1"/>
    <col min="13056" max="13056" width="46.140625" style="1" customWidth="1"/>
    <col min="13057" max="13057" width="14" style="1" customWidth="1"/>
    <col min="13058" max="13058" width="9.140625" style="1"/>
    <col min="13059" max="13059" width="8.85546875" style="1" customWidth="1"/>
    <col min="13060" max="13060" width="11.140625" style="1" customWidth="1"/>
    <col min="13061" max="13061" width="10.7109375" style="1" customWidth="1"/>
    <col min="13062" max="13309" width="9.140625" style="1"/>
    <col min="13310" max="13310" width="10.42578125" style="1" customWidth="1"/>
    <col min="13311" max="13311" width="57.7109375" style="1" customWidth="1"/>
    <col min="13312" max="13312" width="46.140625" style="1" customWidth="1"/>
    <col min="13313" max="13313" width="14" style="1" customWidth="1"/>
    <col min="13314" max="13314" width="9.140625" style="1"/>
    <col min="13315" max="13315" width="8.85546875" style="1" customWidth="1"/>
    <col min="13316" max="13316" width="11.140625" style="1" customWidth="1"/>
    <col min="13317" max="13317" width="10.7109375" style="1" customWidth="1"/>
    <col min="13318" max="13565" width="9.140625" style="1"/>
    <col min="13566" max="13566" width="10.42578125" style="1" customWidth="1"/>
    <col min="13567" max="13567" width="57.7109375" style="1" customWidth="1"/>
    <col min="13568" max="13568" width="46.140625" style="1" customWidth="1"/>
    <col min="13569" max="13569" width="14" style="1" customWidth="1"/>
    <col min="13570" max="13570" width="9.140625" style="1"/>
    <col min="13571" max="13571" width="8.85546875" style="1" customWidth="1"/>
    <col min="13572" max="13572" width="11.140625" style="1" customWidth="1"/>
    <col min="13573" max="13573" width="10.7109375" style="1" customWidth="1"/>
    <col min="13574" max="13821" width="9.140625" style="1"/>
    <col min="13822" max="13822" width="10.42578125" style="1" customWidth="1"/>
    <col min="13823" max="13823" width="57.7109375" style="1" customWidth="1"/>
    <col min="13824" max="13824" width="46.140625" style="1" customWidth="1"/>
    <col min="13825" max="13825" width="14" style="1" customWidth="1"/>
    <col min="13826" max="13826" width="9.140625" style="1"/>
    <col min="13827" max="13827" width="8.85546875" style="1" customWidth="1"/>
    <col min="13828" max="13828" width="11.140625" style="1" customWidth="1"/>
    <col min="13829" max="13829" width="10.7109375" style="1" customWidth="1"/>
    <col min="13830" max="14077" width="9.140625" style="1"/>
    <col min="14078" max="14078" width="10.42578125" style="1" customWidth="1"/>
    <col min="14079" max="14079" width="57.7109375" style="1" customWidth="1"/>
    <col min="14080" max="14080" width="46.140625" style="1" customWidth="1"/>
    <col min="14081" max="14081" width="14" style="1" customWidth="1"/>
    <col min="14082" max="14082" width="9.140625" style="1"/>
    <col min="14083" max="14083" width="8.85546875" style="1" customWidth="1"/>
    <col min="14084" max="14084" width="11.140625" style="1" customWidth="1"/>
    <col min="14085" max="14085" width="10.7109375" style="1" customWidth="1"/>
    <col min="14086" max="14333" width="9.140625" style="1"/>
    <col min="14334" max="14334" width="10.42578125" style="1" customWidth="1"/>
    <col min="14335" max="14335" width="57.7109375" style="1" customWidth="1"/>
    <col min="14336" max="14336" width="46.140625" style="1" customWidth="1"/>
    <col min="14337" max="14337" width="14" style="1" customWidth="1"/>
    <col min="14338" max="14338" width="9.140625" style="1"/>
    <col min="14339" max="14339" width="8.85546875" style="1" customWidth="1"/>
    <col min="14340" max="14340" width="11.140625" style="1" customWidth="1"/>
    <col min="14341" max="14341" width="10.7109375" style="1" customWidth="1"/>
    <col min="14342" max="14589" width="9.140625" style="1"/>
    <col min="14590" max="14590" width="10.42578125" style="1" customWidth="1"/>
    <col min="14591" max="14591" width="57.7109375" style="1" customWidth="1"/>
    <col min="14592" max="14592" width="46.140625" style="1" customWidth="1"/>
    <col min="14593" max="14593" width="14" style="1" customWidth="1"/>
    <col min="14594" max="14594" width="9.140625" style="1"/>
    <col min="14595" max="14595" width="8.85546875" style="1" customWidth="1"/>
    <col min="14596" max="14596" width="11.140625" style="1" customWidth="1"/>
    <col min="14597" max="14597" width="10.7109375" style="1" customWidth="1"/>
    <col min="14598" max="14845" width="9.140625" style="1"/>
    <col min="14846" max="14846" width="10.42578125" style="1" customWidth="1"/>
    <col min="14847" max="14847" width="57.7109375" style="1" customWidth="1"/>
    <col min="14848" max="14848" width="46.140625" style="1" customWidth="1"/>
    <col min="14849" max="14849" width="14" style="1" customWidth="1"/>
    <col min="14850" max="14850" width="9.140625" style="1"/>
    <col min="14851" max="14851" width="8.85546875" style="1" customWidth="1"/>
    <col min="14852" max="14852" width="11.140625" style="1" customWidth="1"/>
    <col min="14853" max="14853" width="10.7109375" style="1" customWidth="1"/>
    <col min="14854" max="15101" width="9.140625" style="1"/>
    <col min="15102" max="15102" width="10.42578125" style="1" customWidth="1"/>
    <col min="15103" max="15103" width="57.7109375" style="1" customWidth="1"/>
    <col min="15104" max="15104" width="46.140625" style="1" customWidth="1"/>
    <col min="15105" max="15105" width="14" style="1" customWidth="1"/>
    <col min="15106" max="15106" width="9.140625" style="1"/>
    <col min="15107" max="15107" width="8.85546875" style="1" customWidth="1"/>
    <col min="15108" max="15108" width="11.140625" style="1" customWidth="1"/>
    <col min="15109" max="15109" width="10.7109375" style="1" customWidth="1"/>
    <col min="15110" max="15357" width="9.140625" style="1"/>
    <col min="15358" max="15358" width="10.42578125" style="1" customWidth="1"/>
    <col min="15359" max="15359" width="57.7109375" style="1" customWidth="1"/>
    <col min="15360" max="15360" width="46.140625" style="1" customWidth="1"/>
    <col min="15361" max="15361" width="14" style="1" customWidth="1"/>
    <col min="15362" max="15362" width="9.140625" style="1"/>
    <col min="15363" max="15363" width="8.85546875" style="1" customWidth="1"/>
    <col min="15364" max="15364" width="11.140625" style="1" customWidth="1"/>
    <col min="15365" max="15365" width="10.7109375" style="1" customWidth="1"/>
    <col min="15366" max="15613" width="9.140625" style="1"/>
    <col min="15614" max="15614" width="10.42578125" style="1" customWidth="1"/>
    <col min="15615" max="15615" width="57.7109375" style="1" customWidth="1"/>
    <col min="15616" max="15616" width="46.140625" style="1" customWidth="1"/>
    <col min="15617" max="15617" width="14" style="1" customWidth="1"/>
    <col min="15618" max="15618" width="9.140625" style="1"/>
    <col min="15619" max="15619" width="8.85546875" style="1" customWidth="1"/>
    <col min="15620" max="15620" width="11.140625" style="1" customWidth="1"/>
    <col min="15621" max="15621" width="10.7109375" style="1" customWidth="1"/>
    <col min="15622" max="15869" width="9.140625" style="1"/>
    <col min="15870" max="15870" width="10.42578125" style="1" customWidth="1"/>
    <col min="15871" max="15871" width="57.7109375" style="1" customWidth="1"/>
    <col min="15872" max="15872" width="46.140625" style="1" customWidth="1"/>
    <col min="15873" max="15873" width="14" style="1" customWidth="1"/>
    <col min="15874" max="15874" width="9.140625" style="1"/>
    <col min="15875" max="15875" width="8.85546875" style="1" customWidth="1"/>
    <col min="15876" max="15876" width="11.140625" style="1" customWidth="1"/>
    <col min="15877" max="15877" width="10.7109375" style="1" customWidth="1"/>
    <col min="15878" max="16125" width="9.140625" style="1"/>
    <col min="16126" max="16126" width="10.42578125" style="1" customWidth="1"/>
    <col min="16127" max="16127" width="57.7109375" style="1" customWidth="1"/>
    <col min="16128" max="16128" width="46.140625" style="1" customWidth="1"/>
    <col min="16129" max="16129" width="14" style="1" customWidth="1"/>
    <col min="16130" max="16130" width="9.140625" style="1"/>
    <col min="16131" max="16131" width="8.85546875" style="1" customWidth="1"/>
    <col min="16132" max="16132" width="11.140625" style="1" customWidth="1"/>
    <col min="16133" max="16133" width="10.7109375" style="1" customWidth="1"/>
    <col min="16134" max="16384" width="9.140625" style="1"/>
  </cols>
  <sheetData>
    <row r="1" spans="1:7" s="4" customFormat="1" ht="18" x14ac:dyDescent="0.25">
      <c r="A1" s="98" t="s">
        <v>0</v>
      </c>
      <c r="D1" s="5"/>
      <c r="G1" s="6" t="s">
        <v>1</v>
      </c>
    </row>
    <row r="2" spans="1:7" s="4" customFormat="1" ht="9" customHeight="1" x14ac:dyDescent="0.25">
      <c r="D2" s="5"/>
    </row>
    <row r="3" spans="1:7" s="11" customFormat="1" ht="16.5" customHeight="1" x14ac:dyDescent="0.25">
      <c r="A3" s="8" t="s">
        <v>275</v>
      </c>
      <c r="B3" s="8"/>
      <c r="C3" s="8"/>
      <c r="D3" s="9"/>
      <c r="E3" s="8"/>
      <c r="F3" s="8"/>
      <c r="G3" s="8"/>
    </row>
    <row r="4" spans="1:7" s="4" customFormat="1" ht="18.75" customHeight="1" x14ac:dyDescent="0.25">
      <c r="A4" s="8" t="s">
        <v>274</v>
      </c>
      <c r="B4" s="8"/>
      <c r="C4" s="8"/>
      <c r="D4" s="12"/>
      <c r="E4" s="8"/>
      <c r="F4" s="8"/>
      <c r="G4" s="8"/>
    </row>
    <row r="5" spans="1:7" s="4" customFormat="1" ht="18.75" customHeight="1" x14ac:dyDescent="0.25">
      <c r="A5" s="8" t="s">
        <v>273</v>
      </c>
      <c r="B5" s="8"/>
      <c r="C5" s="8"/>
      <c r="D5" s="12"/>
      <c r="E5" s="8"/>
      <c r="F5" s="8"/>
      <c r="G5" s="8"/>
    </row>
    <row r="6" spans="1:7" s="11" customFormat="1" ht="18" customHeight="1" x14ac:dyDescent="0.25">
      <c r="A6" s="13" t="s">
        <v>2</v>
      </c>
      <c r="B6" s="8"/>
      <c r="C6" s="8"/>
      <c r="D6" s="9"/>
      <c r="E6" s="8"/>
      <c r="F6" s="8"/>
      <c r="G6" s="8"/>
    </row>
    <row r="7" spans="1:7" s="19" customFormat="1" ht="94.5" x14ac:dyDescent="0.2">
      <c r="A7" s="14" t="s">
        <v>3</v>
      </c>
      <c r="B7" s="15" t="s">
        <v>4</v>
      </c>
      <c r="C7" s="15" t="s">
        <v>5</v>
      </c>
      <c r="D7" s="16" t="s">
        <v>6</v>
      </c>
      <c r="E7" s="17" t="s">
        <v>7</v>
      </c>
      <c r="F7" s="17" t="s">
        <v>8</v>
      </c>
      <c r="G7" s="18" t="s">
        <v>9</v>
      </c>
    </row>
    <row r="8" spans="1:7" ht="28.5" customHeight="1" x14ac:dyDescent="0.25">
      <c r="A8" s="20">
        <v>1</v>
      </c>
      <c r="B8" s="21" t="s">
        <v>10</v>
      </c>
      <c r="C8" s="22" t="s">
        <v>11</v>
      </c>
      <c r="D8" s="23" t="s">
        <v>12</v>
      </c>
      <c r="E8" s="24">
        <v>794</v>
      </c>
      <c r="F8" s="25">
        <v>41.15</v>
      </c>
      <c r="G8" s="26">
        <f t="shared" ref="G8:G71" si="0">F8*E8</f>
        <v>32673.1</v>
      </c>
    </row>
    <row r="9" spans="1:7" ht="28.5" customHeight="1" x14ac:dyDescent="0.25">
      <c r="A9" s="20">
        <v>2</v>
      </c>
      <c r="B9" s="21" t="s">
        <v>13</v>
      </c>
      <c r="C9" s="22" t="s">
        <v>14</v>
      </c>
      <c r="D9" s="23" t="s">
        <v>12</v>
      </c>
      <c r="E9" s="27">
        <v>0</v>
      </c>
      <c r="F9" s="25"/>
      <c r="G9" s="26">
        <f t="shared" si="0"/>
        <v>0</v>
      </c>
    </row>
    <row r="10" spans="1:7" ht="28.5" customHeight="1" x14ac:dyDescent="0.25">
      <c r="A10" s="20">
        <v>3</v>
      </c>
      <c r="B10" s="21" t="s">
        <v>15</v>
      </c>
      <c r="C10" s="22" t="s">
        <v>16</v>
      </c>
      <c r="D10" s="23" t="s">
        <v>12</v>
      </c>
      <c r="E10" s="27">
        <v>0</v>
      </c>
      <c r="F10" s="25"/>
      <c r="G10" s="26">
        <f t="shared" si="0"/>
        <v>0</v>
      </c>
    </row>
    <row r="11" spans="1:7" ht="28.5" customHeight="1" x14ac:dyDescent="0.25">
      <c r="A11" s="20">
        <v>4</v>
      </c>
      <c r="B11" s="21" t="s">
        <v>17</v>
      </c>
      <c r="C11" s="22" t="s">
        <v>18</v>
      </c>
      <c r="D11" s="23" t="s">
        <v>12</v>
      </c>
      <c r="E11" s="27">
        <v>0</v>
      </c>
      <c r="F11" s="25"/>
      <c r="G11" s="26">
        <f t="shared" si="0"/>
        <v>0</v>
      </c>
    </row>
    <row r="12" spans="1:7" ht="28.5" customHeight="1" x14ac:dyDescent="0.25">
      <c r="A12" s="20">
        <v>5</v>
      </c>
      <c r="B12" s="21" t="s">
        <v>19</v>
      </c>
      <c r="C12" s="22" t="s">
        <v>20</v>
      </c>
      <c r="D12" s="23" t="s">
        <v>12</v>
      </c>
      <c r="E12" s="27">
        <v>0</v>
      </c>
      <c r="F12" s="25"/>
      <c r="G12" s="26">
        <f t="shared" si="0"/>
        <v>0</v>
      </c>
    </row>
    <row r="13" spans="1:7" ht="28.5" customHeight="1" x14ac:dyDescent="0.25">
      <c r="A13" s="20">
        <v>6</v>
      </c>
      <c r="B13" s="21" t="s">
        <v>21</v>
      </c>
      <c r="C13" s="22" t="s">
        <v>22</v>
      </c>
      <c r="D13" s="23" t="s">
        <v>12</v>
      </c>
      <c r="E13" s="27">
        <v>0</v>
      </c>
      <c r="F13" s="25"/>
      <c r="G13" s="26">
        <f t="shared" si="0"/>
        <v>0</v>
      </c>
    </row>
    <row r="14" spans="1:7" ht="28.5" customHeight="1" x14ac:dyDescent="0.25">
      <c r="A14" s="20">
        <v>7</v>
      </c>
      <c r="B14" s="21" t="s">
        <v>23</v>
      </c>
      <c r="C14" s="22" t="s">
        <v>24</v>
      </c>
      <c r="D14" s="23" t="s">
        <v>25</v>
      </c>
      <c r="E14" s="27">
        <v>0</v>
      </c>
      <c r="F14" s="25"/>
      <c r="G14" s="26">
        <f t="shared" si="0"/>
        <v>0</v>
      </c>
    </row>
    <row r="15" spans="1:7" ht="28.5" customHeight="1" x14ac:dyDescent="0.25">
      <c r="A15" s="20">
        <v>8</v>
      </c>
      <c r="B15" s="21" t="s">
        <v>26</v>
      </c>
      <c r="C15" s="28" t="s">
        <v>27</v>
      </c>
      <c r="D15" s="23" t="s">
        <v>12</v>
      </c>
      <c r="E15" s="27">
        <v>0</v>
      </c>
      <c r="F15" s="25"/>
      <c r="G15" s="26">
        <f t="shared" si="0"/>
        <v>0</v>
      </c>
    </row>
    <row r="16" spans="1:7" ht="28.5" customHeight="1" x14ac:dyDescent="0.25">
      <c r="A16" s="20" t="s">
        <v>28</v>
      </c>
      <c r="B16" s="29" t="s">
        <v>29</v>
      </c>
      <c r="C16" s="28" t="s">
        <v>30</v>
      </c>
      <c r="D16" s="23" t="s">
        <v>12</v>
      </c>
      <c r="E16" s="27">
        <v>0</v>
      </c>
      <c r="F16" s="25"/>
      <c r="G16" s="26">
        <f t="shared" si="0"/>
        <v>0</v>
      </c>
    </row>
    <row r="17" spans="1:7" ht="28.5" customHeight="1" x14ac:dyDescent="0.25">
      <c r="A17" s="20" t="s">
        <v>31</v>
      </c>
      <c r="B17" s="29" t="s">
        <v>29</v>
      </c>
      <c r="C17" s="28" t="s">
        <v>32</v>
      </c>
      <c r="D17" s="23" t="s">
        <v>12</v>
      </c>
      <c r="E17" s="27">
        <v>0</v>
      </c>
      <c r="F17" s="25"/>
      <c r="G17" s="26">
        <f t="shared" si="0"/>
        <v>0</v>
      </c>
    </row>
    <row r="18" spans="1:7" ht="28.5" customHeight="1" x14ac:dyDescent="0.25">
      <c r="A18" s="20" t="s">
        <v>33</v>
      </c>
      <c r="B18" s="21" t="s">
        <v>34</v>
      </c>
      <c r="C18" s="28" t="s">
        <v>30</v>
      </c>
      <c r="D18" s="23" t="s">
        <v>12</v>
      </c>
      <c r="E18" s="27">
        <v>0</v>
      </c>
      <c r="F18" s="25"/>
      <c r="G18" s="26">
        <f t="shared" si="0"/>
        <v>0</v>
      </c>
    </row>
    <row r="19" spans="1:7" ht="28.5" customHeight="1" x14ac:dyDescent="0.25">
      <c r="A19" s="20" t="s">
        <v>35</v>
      </c>
      <c r="B19" s="21" t="s">
        <v>34</v>
      </c>
      <c r="C19" s="28" t="s">
        <v>32</v>
      </c>
      <c r="D19" s="23" t="s">
        <v>12</v>
      </c>
      <c r="E19" s="27">
        <v>0</v>
      </c>
      <c r="F19" s="25"/>
      <c r="G19" s="26">
        <f t="shared" si="0"/>
        <v>0</v>
      </c>
    </row>
    <row r="20" spans="1:7" ht="28.5" customHeight="1" x14ac:dyDescent="0.25">
      <c r="A20" s="20">
        <v>11</v>
      </c>
      <c r="B20" s="21" t="s">
        <v>36</v>
      </c>
      <c r="C20" s="28" t="s">
        <v>37</v>
      </c>
      <c r="D20" s="23" t="s">
        <v>25</v>
      </c>
      <c r="E20" s="27">
        <v>0</v>
      </c>
      <c r="F20" s="25"/>
      <c r="G20" s="26">
        <f t="shared" si="0"/>
        <v>0</v>
      </c>
    </row>
    <row r="21" spans="1:7" ht="28.5" customHeight="1" x14ac:dyDescent="0.25">
      <c r="A21" s="20">
        <v>12</v>
      </c>
      <c r="B21" s="21" t="s">
        <v>38</v>
      </c>
      <c r="C21" s="22" t="s">
        <v>39</v>
      </c>
      <c r="D21" s="23" t="s">
        <v>25</v>
      </c>
      <c r="E21" s="27">
        <v>0</v>
      </c>
      <c r="F21" s="25"/>
      <c r="G21" s="26">
        <f t="shared" si="0"/>
        <v>0</v>
      </c>
    </row>
    <row r="22" spans="1:7" ht="28.5" customHeight="1" x14ac:dyDescent="0.25">
      <c r="A22" s="20">
        <v>13</v>
      </c>
      <c r="B22" s="21" t="s">
        <v>40</v>
      </c>
      <c r="C22" s="22" t="s">
        <v>41</v>
      </c>
      <c r="D22" s="23" t="s">
        <v>25</v>
      </c>
      <c r="E22" s="27">
        <v>0</v>
      </c>
      <c r="F22" s="25"/>
      <c r="G22" s="26">
        <f t="shared" si="0"/>
        <v>0</v>
      </c>
    </row>
    <row r="23" spans="1:7" ht="28.5" customHeight="1" x14ac:dyDescent="0.25">
      <c r="A23" s="20">
        <v>14</v>
      </c>
      <c r="B23" s="21" t="s">
        <v>42</v>
      </c>
      <c r="C23" s="22" t="s">
        <v>43</v>
      </c>
      <c r="D23" s="23" t="s">
        <v>44</v>
      </c>
      <c r="E23" s="27">
        <v>429</v>
      </c>
      <c r="F23" s="25">
        <v>8.6999999999999993</v>
      </c>
      <c r="G23" s="26">
        <f t="shared" si="0"/>
        <v>3732.2999999999997</v>
      </c>
    </row>
    <row r="24" spans="1:7" ht="28.5" customHeight="1" x14ac:dyDescent="0.25">
      <c r="A24" s="20">
        <v>15</v>
      </c>
      <c r="B24" s="21" t="s">
        <v>45</v>
      </c>
      <c r="C24" s="22" t="s">
        <v>43</v>
      </c>
      <c r="D24" s="23" t="s">
        <v>44</v>
      </c>
      <c r="E24" s="27">
        <v>429</v>
      </c>
      <c r="F24" s="25">
        <v>8.6999999999999993</v>
      </c>
      <c r="G24" s="26">
        <f t="shared" si="0"/>
        <v>3732.2999999999997</v>
      </c>
    </row>
    <row r="25" spans="1:7" ht="28.5" customHeight="1" x14ac:dyDescent="0.25">
      <c r="A25" s="20">
        <v>16</v>
      </c>
      <c r="B25" s="30" t="s">
        <v>46</v>
      </c>
      <c r="C25" s="22" t="s">
        <v>47</v>
      </c>
      <c r="D25" s="23" t="s">
        <v>48</v>
      </c>
      <c r="E25" s="27">
        <v>0</v>
      </c>
      <c r="F25" s="25"/>
      <c r="G25" s="26">
        <f t="shared" si="0"/>
        <v>0</v>
      </c>
    </row>
    <row r="26" spans="1:7" ht="28.5" customHeight="1" x14ac:dyDescent="0.25">
      <c r="A26" s="31">
        <v>17</v>
      </c>
      <c r="B26" s="21" t="s">
        <v>49</v>
      </c>
      <c r="C26" s="32" t="s">
        <v>50</v>
      </c>
      <c r="D26" s="23" t="s">
        <v>25</v>
      </c>
      <c r="E26" s="27">
        <v>0</v>
      </c>
      <c r="F26" s="25"/>
      <c r="G26" s="26">
        <f t="shared" si="0"/>
        <v>0</v>
      </c>
    </row>
    <row r="27" spans="1:7" ht="28.5" customHeight="1" x14ac:dyDescent="0.25">
      <c r="A27" s="31">
        <v>18</v>
      </c>
      <c r="B27" s="29" t="s">
        <v>51</v>
      </c>
      <c r="C27" s="32" t="s">
        <v>52</v>
      </c>
      <c r="D27" s="23" t="s">
        <v>48</v>
      </c>
      <c r="E27" s="27">
        <v>0</v>
      </c>
      <c r="F27" s="25"/>
      <c r="G27" s="26">
        <f t="shared" si="0"/>
        <v>0</v>
      </c>
    </row>
    <row r="28" spans="1:7" ht="28.5" customHeight="1" x14ac:dyDescent="0.25">
      <c r="A28" s="31">
        <v>19</v>
      </c>
      <c r="B28" s="29" t="s">
        <v>53</v>
      </c>
      <c r="C28" s="33" t="s">
        <v>54</v>
      </c>
      <c r="D28" s="23" t="s">
        <v>48</v>
      </c>
      <c r="E28" s="27">
        <v>0</v>
      </c>
      <c r="F28" s="25"/>
      <c r="G28" s="26">
        <f t="shared" si="0"/>
        <v>0</v>
      </c>
    </row>
    <row r="29" spans="1:7" ht="28.5" customHeight="1" x14ac:dyDescent="0.25">
      <c r="A29" s="31">
        <v>20</v>
      </c>
      <c r="B29" s="21" t="s">
        <v>55</v>
      </c>
      <c r="C29" s="32" t="s">
        <v>56</v>
      </c>
      <c r="D29" s="23" t="s">
        <v>57</v>
      </c>
      <c r="E29" s="27">
        <v>5368</v>
      </c>
      <c r="F29" s="25">
        <v>7.91</v>
      </c>
      <c r="G29" s="26">
        <f t="shared" si="0"/>
        <v>42460.88</v>
      </c>
    </row>
    <row r="30" spans="1:7" ht="28.5" customHeight="1" x14ac:dyDescent="0.25">
      <c r="A30" s="31">
        <v>21</v>
      </c>
      <c r="B30" s="21" t="s">
        <v>58</v>
      </c>
      <c r="C30" s="32" t="s">
        <v>56</v>
      </c>
      <c r="D30" s="23" t="s">
        <v>57</v>
      </c>
      <c r="E30" s="27">
        <v>2684</v>
      </c>
      <c r="F30" s="25">
        <v>8.56</v>
      </c>
      <c r="G30" s="26">
        <f t="shared" si="0"/>
        <v>22975.040000000001</v>
      </c>
    </row>
    <row r="31" spans="1:7" ht="28.5" customHeight="1" x14ac:dyDescent="0.25">
      <c r="A31" s="20">
        <v>22</v>
      </c>
      <c r="B31" s="34" t="s">
        <v>59</v>
      </c>
      <c r="C31" s="32" t="s">
        <v>56</v>
      </c>
      <c r="D31" s="23" t="s">
        <v>57</v>
      </c>
      <c r="E31" s="27">
        <v>0</v>
      </c>
      <c r="F31" s="25"/>
      <c r="G31" s="26">
        <f t="shared" si="0"/>
        <v>0</v>
      </c>
    </row>
    <row r="32" spans="1:7" ht="28.5" customHeight="1" x14ac:dyDescent="0.25">
      <c r="A32" s="31">
        <v>23</v>
      </c>
      <c r="B32" s="21" t="s">
        <v>60</v>
      </c>
      <c r="C32" s="32" t="s">
        <v>56</v>
      </c>
      <c r="D32" s="23" t="s">
        <v>57</v>
      </c>
      <c r="E32" s="27">
        <v>0</v>
      </c>
      <c r="F32" s="25"/>
      <c r="G32" s="26">
        <f t="shared" si="0"/>
        <v>0</v>
      </c>
    </row>
    <row r="33" spans="1:7" ht="28.5" customHeight="1" x14ac:dyDescent="0.25">
      <c r="A33" s="31">
        <v>24</v>
      </c>
      <c r="B33" s="21" t="s">
        <v>61</v>
      </c>
      <c r="C33" s="33" t="s">
        <v>37</v>
      </c>
      <c r="D33" s="23" t="s">
        <v>25</v>
      </c>
      <c r="E33" s="27">
        <v>0</v>
      </c>
      <c r="F33" s="25"/>
      <c r="G33" s="26">
        <f t="shared" si="0"/>
        <v>0</v>
      </c>
    </row>
    <row r="34" spans="1:7" ht="28.5" customHeight="1" x14ac:dyDescent="0.25">
      <c r="A34" s="31">
        <v>25</v>
      </c>
      <c r="B34" s="29" t="s">
        <v>62</v>
      </c>
      <c r="C34" s="32" t="s">
        <v>52</v>
      </c>
      <c r="D34" s="23" t="s">
        <v>48</v>
      </c>
      <c r="E34" s="27">
        <v>0</v>
      </c>
      <c r="F34" s="25"/>
      <c r="G34" s="26">
        <f t="shared" si="0"/>
        <v>0</v>
      </c>
    </row>
    <row r="35" spans="1:7" ht="28.5" customHeight="1" x14ac:dyDescent="0.25">
      <c r="A35" s="31">
        <v>26</v>
      </c>
      <c r="B35" s="29" t="s">
        <v>63</v>
      </c>
      <c r="C35" s="32" t="s">
        <v>52</v>
      </c>
      <c r="D35" s="23" t="s">
        <v>48</v>
      </c>
      <c r="E35" s="27">
        <v>0</v>
      </c>
      <c r="F35" s="25"/>
      <c r="G35" s="26">
        <f t="shared" si="0"/>
        <v>0</v>
      </c>
    </row>
    <row r="36" spans="1:7" ht="28.5" customHeight="1" x14ac:dyDescent="0.25">
      <c r="A36" s="31">
        <v>27</v>
      </c>
      <c r="B36" s="21" t="s">
        <v>64</v>
      </c>
      <c r="C36" s="33" t="s">
        <v>65</v>
      </c>
      <c r="D36" s="23" t="s">
        <v>25</v>
      </c>
      <c r="E36" s="27">
        <v>1319</v>
      </c>
      <c r="F36" s="25">
        <v>7.79</v>
      </c>
      <c r="G36" s="26">
        <f t="shared" si="0"/>
        <v>10275.01</v>
      </c>
    </row>
    <row r="37" spans="1:7" ht="28.5" customHeight="1" x14ac:dyDescent="0.25">
      <c r="A37" s="31">
        <v>28</v>
      </c>
      <c r="B37" s="21" t="s">
        <v>66</v>
      </c>
      <c r="C37" s="33" t="s">
        <v>67</v>
      </c>
      <c r="D37" s="23" t="s">
        <v>68</v>
      </c>
      <c r="E37" s="27">
        <v>0</v>
      </c>
      <c r="F37" s="25"/>
      <c r="G37" s="26">
        <f t="shared" si="0"/>
        <v>0</v>
      </c>
    </row>
    <row r="38" spans="1:7" ht="28.5" customHeight="1" x14ac:dyDescent="0.25">
      <c r="A38" s="31">
        <v>29</v>
      </c>
      <c r="B38" s="21" t="s">
        <v>69</v>
      </c>
      <c r="C38" s="33" t="s">
        <v>70</v>
      </c>
      <c r="D38" s="23" t="s">
        <v>68</v>
      </c>
      <c r="E38" s="27">
        <v>0</v>
      </c>
      <c r="F38" s="25"/>
      <c r="G38" s="26">
        <f t="shared" si="0"/>
        <v>0</v>
      </c>
    </row>
    <row r="39" spans="1:7" ht="28.5" customHeight="1" x14ac:dyDescent="0.25">
      <c r="A39" s="31">
        <v>30</v>
      </c>
      <c r="B39" s="21" t="s">
        <v>71</v>
      </c>
      <c r="C39" s="33" t="s">
        <v>72</v>
      </c>
      <c r="D39" s="23" t="s">
        <v>25</v>
      </c>
      <c r="E39" s="27">
        <v>0</v>
      </c>
      <c r="F39" s="25"/>
      <c r="G39" s="26">
        <f t="shared" si="0"/>
        <v>0</v>
      </c>
    </row>
    <row r="40" spans="1:7" ht="28.5" customHeight="1" x14ac:dyDescent="0.25">
      <c r="A40" s="20" t="s">
        <v>73</v>
      </c>
      <c r="B40" s="21" t="s">
        <v>74</v>
      </c>
      <c r="C40" s="28" t="s">
        <v>75</v>
      </c>
      <c r="D40" s="23" t="s">
        <v>68</v>
      </c>
      <c r="E40" s="27">
        <v>0</v>
      </c>
      <c r="F40" s="25"/>
      <c r="G40" s="26">
        <f t="shared" si="0"/>
        <v>0</v>
      </c>
    </row>
    <row r="41" spans="1:7" ht="28.5" customHeight="1" x14ac:dyDescent="0.25">
      <c r="A41" s="20" t="s">
        <v>76</v>
      </c>
      <c r="B41" s="35" t="s">
        <v>74</v>
      </c>
      <c r="C41" s="28" t="s">
        <v>77</v>
      </c>
      <c r="D41" s="23" t="s">
        <v>68</v>
      </c>
      <c r="E41" s="27">
        <v>0</v>
      </c>
      <c r="F41" s="25"/>
      <c r="G41" s="26">
        <f t="shared" si="0"/>
        <v>0</v>
      </c>
    </row>
    <row r="42" spans="1:7" ht="28.5" customHeight="1" x14ac:dyDescent="0.25">
      <c r="A42" s="20">
        <v>32</v>
      </c>
      <c r="B42" s="21" t="s">
        <v>78</v>
      </c>
      <c r="C42" s="28" t="s">
        <v>79</v>
      </c>
      <c r="D42" s="23" t="s">
        <v>12</v>
      </c>
      <c r="E42" s="27">
        <v>0</v>
      </c>
      <c r="F42" s="25"/>
      <c r="G42" s="26">
        <f t="shared" si="0"/>
        <v>0</v>
      </c>
    </row>
    <row r="43" spans="1:7" ht="28.5" customHeight="1" x14ac:dyDescent="0.25">
      <c r="A43" s="20">
        <v>33</v>
      </c>
      <c r="B43" s="21" t="s">
        <v>80</v>
      </c>
      <c r="C43" s="28" t="s">
        <v>81</v>
      </c>
      <c r="D43" s="23" t="s">
        <v>12</v>
      </c>
      <c r="E43" s="27">
        <v>0</v>
      </c>
      <c r="F43" s="25"/>
      <c r="G43" s="26">
        <f t="shared" si="0"/>
        <v>0</v>
      </c>
    </row>
    <row r="44" spans="1:7" ht="28.5" customHeight="1" x14ac:dyDescent="0.25">
      <c r="A44" s="20">
        <v>34</v>
      </c>
      <c r="B44" s="21" t="s">
        <v>82</v>
      </c>
      <c r="C44" s="28" t="s">
        <v>81</v>
      </c>
      <c r="D44" s="23" t="s">
        <v>12</v>
      </c>
      <c r="E44" s="27">
        <v>0</v>
      </c>
      <c r="F44" s="25"/>
      <c r="G44" s="26">
        <f t="shared" si="0"/>
        <v>0</v>
      </c>
    </row>
    <row r="45" spans="1:7" ht="28.5" customHeight="1" x14ac:dyDescent="0.25">
      <c r="A45" s="20">
        <v>35</v>
      </c>
      <c r="B45" s="21" t="s">
        <v>83</v>
      </c>
      <c r="C45" s="28" t="s">
        <v>81</v>
      </c>
      <c r="D45" s="23" t="s">
        <v>12</v>
      </c>
      <c r="E45" s="27">
        <v>1649</v>
      </c>
      <c r="F45" s="25">
        <v>5.49</v>
      </c>
      <c r="G45" s="26">
        <f t="shared" si="0"/>
        <v>9053.01</v>
      </c>
    </row>
    <row r="46" spans="1:7" ht="28.5" customHeight="1" x14ac:dyDescent="0.25">
      <c r="A46" s="20">
        <v>36</v>
      </c>
      <c r="B46" s="21" t="s">
        <v>84</v>
      </c>
      <c r="C46" s="28" t="s">
        <v>85</v>
      </c>
      <c r="D46" s="23" t="s">
        <v>12</v>
      </c>
      <c r="E46" s="27">
        <v>0</v>
      </c>
      <c r="F46" s="25"/>
      <c r="G46" s="26">
        <f t="shared" si="0"/>
        <v>0</v>
      </c>
    </row>
    <row r="47" spans="1:7" ht="48" customHeight="1" x14ac:dyDescent="0.25">
      <c r="A47" s="20">
        <v>37</v>
      </c>
      <c r="B47" s="21" t="s">
        <v>86</v>
      </c>
      <c r="C47" s="28" t="s">
        <v>87</v>
      </c>
      <c r="D47" s="23" t="s">
        <v>88</v>
      </c>
      <c r="E47" s="27">
        <v>0</v>
      </c>
      <c r="F47" s="25"/>
      <c r="G47" s="26">
        <f t="shared" si="0"/>
        <v>0</v>
      </c>
    </row>
    <row r="48" spans="1:7" ht="28.5" customHeight="1" x14ac:dyDescent="0.25">
      <c r="A48" s="20">
        <v>38</v>
      </c>
      <c r="B48" s="21" t="s">
        <v>89</v>
      </c>
      <c r="C48" s="28" t="s">
        <v>90</v>
      </c>
      <c r="D48" s="23" t="s">
        <v>88</v>
      </c>
      <c r="E48" s="27">
        <v>0</v>
      </c>
      <c r="F48" s="25"/>
      <c r="G48" s="26">
        <f t="shared" si="0"/>
        <v>0</v>
      </c>
    </row>
    <row r="49" spans="1:7" ht="28.5" customHeight="1" x14ac:dyDescent="0.25">
      <c r="A49" s="20">
        <v>39</v>
      </c>
      <c r="B49" s="21" t="s">
        <v>91</v>
      </c>
      <c r="C49" s="28" t="s">
        <v>92</v>
      </c>
      <c r="D49" s="23" t="s">
        <v>88</v>
      </c>
      <c r="E49" s="27">
        <v>0</v>
      </c>
      <c r="F49" s="25"/>
      <c r="G49" s="26">
        <f t="shared" si="0"/>
        <v>0</v>
      </c>
    </row>
    <row r="50" spans="1:7" ht="28.5" customHeight="1" x14ac:dyDescent="0.25">
      <c r="A50" s="20">
        <v>40</v>
      </c>
      <c r="B50" s="21" t="s">
        <v>93</v>
      </c>
      <c r="C50" s="22" t="s">
        <v>43</v>
      </c>
      <c r="D50" s="23" t="s">
        <v>44</v>
      </c>
      <c r="E50" s="27">
        <v>0</v>
      </c>
      <c r="F50" s="25"/>
      <c r="G50" s="26">
        <f t="shared" si="0"/>
        <v>0</v>
      </c>
    </row>
    <row r="51" spans="1:7" ht="28.5" customHeight="1" x14ac:dyDescent="0.25">
      <c r="A51" s="20">
        <v>41</v>
      </c>
      <c r="B51" s="21" t="s">
        <v>94</v>
      </c>
      <c r="C51" s="22" t="s">
        <v>43</v>
      </c>
      <c r="D51" s="23" t="s">
        <v>44</v>
      </c>
      <c r="E51" s="27">
        <v>0</v>
      </c>
      <c r="F51" s="25"/>
      <c r="G51" s="26">
        <f t="shared" si="0"/>
        <v>0</v>
      </c>
    </row>
    <row r="52" spans="1:7" ht="28.5" customHeight="1" x14ac:dyDescent="0.25">
      <c r="A52" s="20">
        <v>42</v>
      </c>
      <c r="B52" s="21" t="s">
        <v>95</v>
      </c>
      <c r="C52" s="22" t="s">
        <v>43</v>
      </c>
      <c r="D52" s="23" t="s">
        <v>44</v>
      </c>
      <c r="E52" s="27">
        <v>0</v>
      </c>
      <c r="F52" s="25"/>
      <c r="G52" s="26">
        <f t="shared" si="0"/>
        <v>0</v>
      </c>
    </row>
    <row r="53" spans="1:7" ht="28.5" customHeight="1" x14ac:dyDescent="0.25">
      <c r="A53" s="20" t="s">
        <v>96</v>
      </c>
      <c r="B53" s="21" t="s">
        <v>97</v>
      </c>
      <c r="C53" s="28" t="s">
        <v>98</v>
      </c>
      <c r="D53" s="23" t="s">
        <v>99</v>
      </c>
      <c r="E53" s="27">
        <v>0</v>
      </c>
      <c r="F53" s="25"/>
      <c r="G53" s="26">
        <f t="shared" si="0"/>
        <v>0</v>
      </c>
    </row>
    <row r="54" spans="1:7" ht="28.5" customHeight="1" x14ac:dyDescent="0.25">
      <c r="A54" s="20" t="s">
        <v>100</v>
      </c>
      <c r="B54" s="35" t="s">
        <v>101</v>
      </c>
      <c r="C54" s="28" t="s">
        <v>98</v>
      </c>
      <c r="D54" s="23" t="s">
        <v>99</v>
      </c>
      <c r="E54" s="27">
        <v>0</v>
      </c>
      <c r="F54" s="25"/>
      <c r="G54" s="26">
        <f t="shared" si="0"/>
        <v>0</v>
      </c>
    </row>
    <row r="55" spans="1:7" ht="28.5" customHeight="1" x14ac:dyDescent="0.25">
      <c r="A55" s="20">
        <v>44</v>
      </c>
      <c r="B55" s="35" t="s">
        <v>102</v>
      </c>
      <c r="C55" s="28" t="s">
        <v>98</v>
      </c>
      <c r="D55" s="23" t="s">
        <v>99</v>
      </c>
      <c r="E55" s="27">
        <v>0</v>
      </c>
      <c r="F55" s="25"/>
      <c r="G55" s="26">
        <f t="shared" si="0"/>
        <v>0</v>
      </c>
    </row>
    <row r="56" spans="1:7" ht="28.5" customHeight="1" x14ac:dyDescent="0.25">
      <c r="A56" s="20">
        <v>45</v>
      </c>
      <c r="B56" s="21" t="s">
        <v>103</v>
      </c>
      <c r="C56" s="28" t="s">
        <v>98</v>
      </c>
      <c r="D56" s="23" t="s">
        <v>68</v>
      </c>
      <c r="E56" s="27">
        <v>0</v>
      </c>
      <c r="F56" s="25"/>
      <c r="G56" s="26">
        <f t="shared" si="0"/>
        <v>0</v>
      </c>
    </row>
    <row r="57" spans="1:7" ht="28.5" customHeight="1" x14ac:dyDescent="0.25">
      <c r="A57" s="20" t="s">
        <v>104</v>
      </c>
      <c r="B57" s="21" t="s">
        <v>105</v>
      </c>
      <c r="C57" s="28" t="s">
        <v>98</v>
      </c>
      <c r="D57" s="23" t="s">
        <v>99</v>
      </c>
      <c r="E57" s="27">
        <v>0</v>
      </c>
      <c r="F57" s="25"/>
      <c r="G57" s="26">
        <f t="shared" si="0"/>
        <v>0</v>
      </c>
    </row>
    <row r="58" spans="1:7" ht="28.5" customHeight="1" x14ac:dyDescent="0.25">
      <c r="A58" s="20" t="s">
        <v>106</v>
      </c>
      <c r="B58" s="35" t="s">
        <v>107</v>
      </c>
      <c r="C58" s="28" t="s">
        <v>98</v>
      </c>
      <c r="D58" s="23" t="s">
        <v>99</v>
      </c>
      <c r="E58" s="27">
        <v>0</v>
      </c>
      <c r="F58" s="25"/>
      <c r="G58" s="26">
        <f t="shared" si="0"/>
        <v>0</v>
      </c>
    </row>
    <row r="59" spans="1:7" ht="28.5" customHeight="1" x14ac:dyDescent="0.25">
      <c r="A59" s="20" t="s">
        <v>108</v>
      </c>
      <c r="B59" s="21" t="s">
        <v>109</v>
      </c>
      <c r="C59" s="28" t="s">
        <v>98</v>
      </c>
      <c r="D59" s="23" t="s">
        <v>99</v>
      </c>
      <c r="E59" s="27">
        <v>0</v>
      </c>
      <c r="F59" s="25"/>
      <c r="G59" s="26">
        <f t="shared" si="0"/>
        <v>0</v>
      </c>
    </row>
    <row r="60" spans="1:7" ht="28.5" customHeight="1" x14ac:dyDescent="0.25">
      <c r="A60" s="20" t="s">
        <v>110</v>
      </c>
      <c r="B60" s="35" t="s">
        <v>111</v>
      </c>
      <c r="C60" s="28" t="s">
        <v>98</v>
      </c>
      <c r="D60" s="23" t="s">
        <v>99</v>
      </c>
      <c r="E60" s="27">
        <v>0</v>
      </c>
      <c r="F60" s="25"/>
      <c r="G60" s="26">
        <f t="shared" si="0"/>
        <v>0</v>
      </c>
    </row>
    <row r="61" spans="1:7" ht="28.5" customHeight="1" x14ac:dyDescent="0.25">
      <c r="A61" s="20" t="s">
        <v>112</v>
      </c>
      <c r="B61" s="21" t="s">
        <v>113</v>
      </c>
      <c r="C61" s="28" t="s">
        <v>98</v>
      </c>
      <c r="D61" s="23" t="s">
        <v>99</v>
      </c>
      <c r="E61" s="27">
        <v>0</v>
      </c>
      <c r="F61" s="25"/>
      <c r="G61" s="26">
        <f t="shared" si="0"/>
        <v>0</v>
      </c>
    </row>
    <row r="62" spans="1:7" ht="28.5" customHeight="1" x14ac:dyDescent="0.25">
      <c r="A62" s="20" t="s">
        <v>114</v>
      </c>
      <c r="B62" s="35" t="s">
        <v>115</v>
      </c>
      <c r="C62" s="28" t="s">
        <v>98</v>
      </c>
      <c r="D62" s="23" t="s">
        <v>99</v>
      </c>
      <c r="E62" s="27">
        <v>0</v>
      </c>
      <c r="F62" s="25"/>
      <c r="G62" s="26">
        <f t="shared" si="0"/>
        <v>0</v>
      </c>
    </row>
    <row r="63" spans="1:7" ht="28.5" customHeight="1" x14ac:dyDescent="0.25">
      <c r="A63" s="20">
        <v>49</v>
      </c>
      <c r="B63" s="21" t="s">
        <v>116</v>
      </c>
      <c r="C63" s="28" t="s">
        <v>98</v>
      </c>
      <c r="D63" s="23" t="s">
        <v>68</v>
      </c>
      <c r="E63" s="27">
        <v>0</v>
      </c>
      <c r="F63" s="25"/>
      <c r="G63" s="26">
        <f t="shared" si="0"/>
        <v>0</v>
      </c>
    </row>
    <row r="64" spans="1:7" ht="28.5" customHeight="1" x14ac:dyDescent="0.25">
      <c r="A64" s="20" t="s">
        <v>117</v>
      </c>
      <c r="B64" s="21" t="s">
        <v>118</v>
      </c>
      <c r="C64" s="28" t="s">
        <v>81</v>
      </c>
      <c r="D64" s="23" t="s">
        <v>99</v>
      </c>
      <c r="E64" s="27">
        <v>0</v>
      </c>
      <c r="F64" s="25"/>
      <c r="G64" s="26">
        <f t="shared" si="0"/>
        <v>0</v>
      </c>
    </row>
    <row r="65" spans="1:7" ht="28.5" customHeight="1" x14ac:dyDescent="0.25">
      <c r="A65" s="20" t="s">
        <v>119</v>
      </c>
      <c r="B65" s="35" t="s">
        <v>120</v>
      </c>
      <c r="C65" s="28" t="s">
        <v>81</v>
      </c>
      <c r="D65" s="23" t="s">
        <v>99</v>
      </c>
      <c r="E65" s="27">
        <v>0</v>
      </c>
      <c r="F65" s="25"/>
      <c r="G65" s="26">
        <f t="shared" si="0"/>
        <v>0</v>
      </c>
    </row>
    <row r="66" spans="1:7" ht="28.5" customHeight="1" x14ac:dyDescent="0.25">
      <c r="A66" s="20" t="s">
        <v>121</v>
      </c>
      <c r="B66" s="21" t="s">
        <v>122</v>
      </c>
      <c r="C66" s="28" t="s">
        <v>81</v>
      </c>
      <c r="D66" s="23" t="s">
        <v>99</v>
      </c>
      <c r="E66" s="27">
        <v>0</v>
      </c>
      <c r="F66" s="25"/>
      <c r="G66" s="26">
        <f t="shared" si="0"/>
        <v>0</v>
      </c>
    </row>
    <row r="67" spans="1:7" ht="28.5" customHeight="1" x14ac:dyDescent="0.25">
      <c r="A67" s="20" t="s">
        <v>123</v>
      </c>
      <c r="B67" s="35" t="s">
        <v>124</v>
      </c>
      <c r="C67" s="28" t="s">
        <v>81</v>
      </c>
      <c r="D67" s="23" t="s">
        <v>99</v>
      </c>
      <c r="E67" s="27">
        <v>725</v>
      </c>
      <c r="F67" s="25">
        <v>7.3</v>
      </c>
      <c r="G67" s="26">
        <f t="shared" si="0"/>
        <v>5292.5</v>
      </c>
    </row>
    <row r="68" spans="1:7" ht="28.5" customHeight="1" x14ac:dyDescent="0.25">
      <c r="A68" s="20" t="s">
        <v>125</v>
      </c>
      <c r="B68" s="21" t="s">
        <v>126</v>
      </c>
      <c r="C68" s="28" t="s">
        <v>81</v>
      </c>
      <c r="D68" s="23" t="s">
        <v>99</v>
      </c>
      <c r="E68" s="27">
        <v>0</v>
      </c>
      <c r="F68" s="25"/>
      <c r="G68" s="26">
        <f t="shared" si="0"/>
        <v>0</v>
      </c>
    </row>
    <row r="69" spans="1:7" ht="28.5" customHeight="1" x14ac:dyDescent="0.25">
      <c r="A69" s="20" t="s">
        <v>127</v>
      </c>
      <c r="B69" s="35" t="s">
        <v>128</v>
      </c>
      <c r="C69" s="28" t="s">
        <v>81</v>
      </c>
      <c r="D69" s="23" t="s">
        <v>99</v>
      </c>
      <c r="E69" s="27">
        <v>0</v>
      </c>
      <c r="F69" s="25"/>
      <c r="G69" s="26">
        <f t="shared" si="0"/>
        <v>0</v>
      </c>
    </row>
    <row r="70" spans="1:7" ht="28.5" customHeight="1" x14ac:dyDescent="0.25">
      <c r="A70" s="20">
        <v>53</v>
      </c>
      <c r="B70" s="35" t="s">
        <v>129</v>
      </c>
      <c r="C70" s="28" t="s">
        <v>81</v>
      </c>
      <c r="D70" s="23" t="s">
        <v>99</v>
      </c>
      <c r="E70" s="27">
        <v>246</v>
      </c>
      <c r="F70" s="25">
        <v>8.76</v>
      </c>
      <c r="G70" s="26">
        <f t="shared" si="0"/>
        <v>2154.96</v>
      </c>
    </row>
    <row r="71" spans="1:7" ht="28.5" customHeight="1" x14ac:dyDescent="0.25">
      <c r="A71" s="20">
        <v>54</v>
      </c>
      <c r="B71" s="35" t="s">
        <v>130</v>
      </c>
      <c r="C71" s="28" t="s">
        <v>81</v>
      </c>
      <c r="D71" s="23" t="s">
        <v>99</v>
      </c>
      <c r="E71" s="27">
        <v>2347</v>
      </c>
      <c r="F71" s="25">
        <v>10.95</v>
      </c>
      <c r="G71" s="26">
        <f t="shared" si="0"/>
        <v>25699.649999999998</v>
      </c>
    </row>
    <row r="72" spans="1:7" ht="28.5" customHeight="1" x14ac:dyDescent="0.25">
      <c r="A72" s="20">
        <v>55</v>
      </c>
      <c r="B72" s="35" t="s">
        <v>131</v>
      </c>
      <c r="C72" s="28" t="s">
        <v>81</v>
      </c>
      <c r="D72" s="23" t="s">
        <v>99</v>
      </c>
      <c r="E72" s="27">
        <v>2955</v>
      </c>
      <c r="F72" s="25">
        <v>15.32</v>
      </c>
      <c r="G72" s="26">
        <f t="shared" ref="G72:G135" si="1">F72*E72</f>
        <v>45270.6</v>
      </c>
    </row>
    <row r="73" spans="1:7" ht="28.5" customHeight="1" x14ac:dyDescent="0.25">
      <c r="A73" s="20">
        <v>56</v>
      </c>
      <c r="B73" s="35" t="s">
        <v>132</v>
      </c>
      <c r="C73" s="28" t="s">
        <v>81</v>
      </c>
      <c r="D73" s="23" t="s">
        <v>99</v>
      </c>
      <c r="E73" s="27">
        <v>0</v>
      </c>
      <c r="F73" s="25"/>
      <c r="G73" s="26">
        <f t="shared" si="1"/>
        <v>0</v>
      </c>
    </row>
    <row r="74" spans="1:7" ht="28.5" customHeight="1" x14ac:dyDescent="0.25">
      <c r="A74" s="20">
        <v>57</v>
      </c>
      <c r="B74" s="35" t="s">
        <v>133</v>
      </c>
      <c r="C74" s="28" t="s">
        <v>81</v>
      </c>
      <c r="D74" s="23" t="s">
        <v>99</v>
      </c>
      <c r="E74" s="27">
        <v>0</v>
      </c>
      <c r="F74" s="25"/>
      <c r="G74" s="26">
        <f t="shared" si="1"/>
        <v>0</v>
      </c>
    </row>
    <row r="75" spans="1:7" ht="28.5" customHeight="1" x14ac:dyDescent="0.25">
      <c r="A75" s="20">
        <v>58</v>
      </c>
      <c r="B75" s="35" t="s">
        <v>134</v>
      </c>
      <c r="C75" s="28" t="s">
        <v>81</v>
      </c>
      <c r="D75" s="23" t="s">
        <v>99</v>
      </c>
      <c r="E75" s="27">
        <v>0</v>
      </c>
      <c r="F75" s="25"/>
      <c r="G75" s="26">
        <f t="shared" si="1"/>
        <v>0</v>
      </c>
    </row>
    <row r="76" spans="1:7" ht="28.5" customHeight="1" x14ac:dyDescent="0.25">
      <c r="A76" s="36">
        <v>69</v>
      </c>
      <c r="B76" s="21" t="s">
        <v>135</v>
      </c>
      <c r="C76" s="28" t="s">
        <v>136</v>
      </c>
      <c r="D76" s="23" t="s">
        <v>68</v>
      </c>
      <c r="E76" s="27">
        <v>0</v>
      </c>
      <c r="F76" s="25"/>
      <c r="G76" s="26">
        <f t="shared" si="1"/>
        <v>0</v>
      </c>
    </row>
    <row r="77" spans="1:7" ht="28.5" customHeight="1" x14ac:dyDescent="0.25">
      <c r="A77" s="36">
        <v>70</v>
      </c>
      <c r="B77" s="37" t="s">
        <v>137</v>
      </c>
      <c r="C77" s="28" t="s">
        <v>136</v>
      </c>
      <c r="D77" s="23" t="s">
        <v>68</v>
      </c>
      <c r="E77" s="27">
        <v>0</v>
      </c>
      <c r="F77" s="25"/>
      <c r="G77" s="26">
        <f t="shared" si="1"/>
        <v>0</v>
      </c>
    </row>
    <row r="78" spans="1:7" ht="28.5" customHeight="1" x14ac:dyDescent="0.25">
      <c r="A78" s="36">
        <v>71</v>
      </c>
      <c r="B78" s="38" t="s">
        <v>138</v>
      </c>
      <c r="C78" s="22" t="s">
        <v>52</v>
      </c>
      <c r="D78" s="23" t="s">
        <v>48</v>
      </c>
      <c r="E78" s="27">
        <v>0</v>
      </c>
      <c r="F78" s="25"/>
      <c r="G78" s="26">
        <f t="shared" si="1"/>
        <v>0</v>
      </c>
    </row>
    <row r="79" spans="1:7" ht="28.5" customHeight="1" x14ac:dyDescent="0.25">
      <c r="A79" s="36" t="s">
        <v>139</v>
      </c>
      <c r="B79" s="39" t="s">
        <v>140</v>
      </c>
      <c r="C79" s="28" t="s">
        <v>141</v>
      </c>
      <c r="D79" s="23" t="s">
        <v>68</v>
      </c>
      <c r="E79" s="27">
        <v>0</v>
      </c>
      <c r="F79" s="25"/>
      <c r="G79" s="26">
        <f t="shared" si="1"/>
        <v>0</v>
      </c>
    </row>
    <row r="80" spans="1:7" ht="28.5" customHeight="1" x14ac:dyDescent="0.25">
      <c r="A80" s="36" t="s">
        <v>142</v>
      </c>
      <c r="B80" s="37" t="s">
        <v>140</v>
      </c>
      <c r="C80" s="28" t="s">
        <v>143</v>
      </c>
      <c r="D80" s="23" t="s">
        <v>68</v>
      </c>
      <c r="E80" s="27">
        <v>0</v>
      </c>
      <c r="F80" s="25"/>
      <c r="G80" s="26">
        <f t="shared" si="1"/>
        <v>0</v>
      </c>
    </row>
    <row r="81" spans="1:7" ht="28.5" customHeight="1" x14ac:dyDescent="0.25">
      <c r="A81" s="36">
        <v>73</v>
      </c>
      <c r="B81" s="38" t="s">
        <v>144</v>
      </c>
      <c r="C81" s="28" t="s">
        <v>141</v>
      </c>
      <c r="D81" s="23" t="s">
        <v>44</v>
      </c>
      <c r="E81" s="27">
        <v>0</v>
      </c>
      <c r="F81" s="25"/>
      <c r="G81" s="26">
        <f t="shared" si="1"/>
        <v>0</v>
      </c>
    </row>
    <row r="82" spans="1:7" ht="28.5" customHeight="1" x14ac:dyDescent="0.25">
      <c r="A82" s="36">
        <v>74</v>
      </c>
      <c r="B82" s="39" t="s">
        <v>145</v>
      </c>
      <c r="C82" s="22" t="s">
        <v>43</v>
      </c>
      <c r="D82" s="23" t="s">
        <v>44</v>
      </c>
      <c r="E82" s="27">
        <v>0</v>
      </c>
      <c r="F82" s="25"/>
      <c r="G82" s="26">
        <f t="shared" si="1"/>
        <v>0</v>
      </c>
    </row>
    <row r="83" spans="1:7" ht="28.5" customHeight="1" x14ac:dyDescent="0.25">
      <c r="A83" s="36">
        <v>75</v>
      </c>
      <c r="B83" s="39" t="s">
        <v>146</v>
      </c>
      <c r="C83" s="22" t="s">
        <v>43</v>
      </c>
      <c r="D83" s="23" t="s">
        <v>44</v>
      </c>
      <c r="E83" s="27">
        <v>0</v>
      </c>
      <c r="F83" s="25"/>
      <c r="G83" s="26">
        <f t="shared" si="1"/>
        <v>0</v>
      </c>
    </row>
    <row r="84" spans="1:7" ht="28.5" customHeight="1" x14ac:dyDescent="0.25">
      <c r="A84" s="36" t="s">
        <v>147</v>
      </c>
      <c r="B84" s="39" t="s">
        <v>148</v>
      </c>
      <c r="C84" s="22" t="s">
        <v>149</v>
      </c>
      <c r="D84" s="23" t="s">
        <v>99</v>
      </c>
      <c r="E84" s="27">
        <v>0</v>
      </c>
      <c r="F84" s="25"/>
      <c r="G84" s="26">
        <f t="shared" si="1"/>
        <v>0</v>
      </c>
    </row>
    <row r="85" spans="1:7" ht="28.5" customHeight="1" x14ac:dyDescent="0.25">
      <c r="A85" s="36" t="s">
        <v>150</v>
      </c>
      <c r="B85" s="37" t="s">
        <v>151</v>
      </c>
      <c r="C85" s="22" t="s">
        <v>149</v>
      </c>
      <c r="D85" s="23" t="s">
        <v>99</v>
      </c>
      <c r="E85" s="27">
        <v>0</v>
      </c>
      <c r="F85" s="25"/>
      <c r="G85" s="26">
        <f t="shared" si="1"/>
        <v>0</v>
      </c>
    </row>
    <row r="86" spans="1:7" ht="28.5" customHeight="1" x14ac:dyDescent="0.25">
      <c r="A86" s="36">
        <v>77</v>
      </c>
      <c r="B86" s="37" t="s">
        <v>152</v>
      </c>
      <c r="C86" s="22" t="s">
        <v>149</v>
      </c>
      <c r="D86" s="23" t="s">
        <v>99</v>
      </c>
      <c r="E86" s="27">
        <v>0</v>
      </c>
      <c r="F86" s="25"/>
      <c r="G86" s="26">
        <f t="shared" si="1"/>
        <v>0</v>
      </c>
    </row>
    <row r="87" spans="1:7" ht="28.5" customHeight="1" x14ac:dyDescent="0.25">
      <c r="A87" s="36">
        <v>78</v>
      </c>
      <c r="B87" s="39" t="s">
        <v>153</v>
      </c>
      <c r="C87" s="22" t="s">
        <v>43</v>
      </c>
      <c r="D87" s="23" t="s">
        <v>68</v>
      </c>
      <c r="E87" s="27">
        <v>0</v>
      </c>
      <c r="F87" s="25"/>
      <c r="G87" s="26">
        <f t="shared" si="1"/>
        <v>0</v>
      </c>
    </row>
    <row r="88" spans="1:7" ht="28.5" customHeight="1" x14ac:dyDescent="0.25">
      <c r="A88" s="36">
        <v>79</v>
      </c>
      <c r="B88" s="38" t="s">
        <v>154</v>
      </c>
      <c r="C88" s="22" t="s">
        <v>43</v>
      </c>
      <c r="D88" s="23" t="s">
        <v>44</v>
      </c>
      <c r="E88" s="27">
        <v>0</v>
      </c>
      <c r="F88" s="25"/>
      <c r="G88" s="26">
        <f t="shared" si="1"/>
        <v>0</v>
      </c>
    </row>
    <row r="89" spans="1:7" ht="28.5" customHeight="1" x14ac:dyDescent="0.25">
      <c r="A89" s="36">
        <v>80</v>
      </c>
      <c r="B89" s="39" t="s">
        <v>155</v>
      </c>
      <c r="C89" s="22" t="s">
        <v>43</v>
      </c>
      <c r="D89" s="23" t="s">
        <v>44</v>
      </c>
      <c r="E89" s="27">
        <v>0</v>
      </c>
      <c r="F89" s="25"/>
      <c r="G89" s="26">
        <f t="shared" si="1"/>
        <v>0</v>
      </c>
    </row>
    <row r="90" spans="1:7" ht="28.5" customHeight="1" x14ac:dyDescent="0.25">
      <c r="A90" s="36">
        <v>81</v>
      </c>
      <c r="B90" s="39" t="s">
        <v>156</v>
      </c>
      <c r="C90" s="22" t="s">
        <v>43</v>
      </c>
      <c r="D90" s="23" t="s">
        <v>44</v>
      </c>
      <c r="E90" s="27">
        <v>0</v>
      </c>
      <c r="F90" s="25"/>
      <c r="G90" s="26">
        <f t="shared" si="1"/>
        <v>0</v>
      </c>
    </row>
    <row r="91" spans="1:7" ht="28.5" customHeight="1" x14ac:dyDescent="0.25">
      <c r="A91" s="36">
        <v>82</v>
      </c>
      <c r="B91" s="37" t="s">
        <v>157</v>
      </c>
      <c r="C91" s="28" t="s">
        <v>158</v>
      </c>
      <c r="D91" s="23" t="s">
        <v>159</v>
      </c>
      <c r="E91" s="27">
        <v>0</v>
      </c>
      <c r="F91" s="25"/>
      <c r="G91" s="26">
        <f t="shared" si="1"/>
        <v>0</v>
      </c>
    </row>
    <row r="92" spans="1:7" ht="28.5" customHeight="1" x14ac:dyDescent="0.25">
      <c r="A92" s="36">
        <v>83</v>
      </c>
      <c r="B92" s="39" t="s">
        <v>160</v>
      </c>
      <c r="C92" s="22" t="s">
        <v>24</v>
      </c>
      <c r="D92" s="23" t="s">
        <v>25</v>
      </c>
      <c r="E92" s="27">
        <v>0</v>
      </c>
      <c r="F92" s="25"/>
      <c r="G92" s="26">
        <f t="shared" si="1"/>
        <v>0</v>
      </c>
    </row>
    <row r="93" spans="1:7" ht="28.5" customHeight="1" x14ac:dyDescent="0.25">
      <c r="A93" s="36">
        <v>84</v>
      </c>
      <c r="B93" s="21" t="s">
        <v>161</v>
      </c>
      <c r="C93" s="22" t="s">
        <v>43</v>
      </c>
      <c r="D93" s="23" t="s">
        <v>44</v>
      </c>
      <c r="E93" s="27">
        <v>5905</v>
      </c>
      <c r="F93" s="25">
        <v>7.95</v>
      </c>
      <c r="G93" s="26">
        <f t="shared" si="1"/>
        <v>46944.75</v>
      </c>
    </row>
    <row r="94" spans="1:7" ht="28.5" customHeight="1" x14ac:dyDescent="0.25">
      <c r="A94" s="36">
        <v>85</v>
      </c>
      <c r="B94" s="35" t="s">
        <v>162</v>
      </c>
      <c r="C94" s="22" t="s">
        <v>43</v>
      </c>
      <c r="D94" s="23" t="s">
        <v>44</v>
      </c>
      <c r="E94" s="27">
        <v>2147</v>
      </c>
      <c r="F94" s="25">
        <v>9.8000000000000007</v>
      </c>
      <c r="G94" s="26">
        <f t="shared" si="1"/>
        <v>21040.600000000002</v>
      </c>
    </row>
    <row r="95" spans="1:7" ht="28.5" customHeight="1" x14ac:dyDescent="0.25">
      <c r="A95" s="36">
        <v>86</v>
      </c>
      <c r="B95" s="29" t="s">
        <v>163</v>
      </c>
      <c r="C95" s="22" t="s">
        <v>43</v>
      </c>
      <c r="D95" s="23" t="s">
        <v>44</v>
      </c>
      <c r="E95" s="27">
        <v>0</v>
      </c>
      <c r="F95" s="25"/>
      <c r="G95" s="26">
        <f t="shared" si="1"/>
        <v>0</v>
      </c>
    </row>
    <row r="96" spans="1:7" ht="28.5" customHeight="1" x14ac:dyDescent="0.25">
      <c r="A96" s="36" t="s">
        <v>164</v>
      </c>
      <c r="B96" s="21" t="s">
        <v>165</v>
      </c>
      <c r="C96" s="22" t="s">
        <v>43</v>
      </c>
      <c r="D96" s="23" t="s">
        <v>44</v>
      </c>
      <c r="E96" s="27">
        <v>0</v>
      </c>
      <c r="F96" s="25"/>
      <c r="G96" s="26">
        <f t="shared" si="1"/>
        <v>0</v>
      </c>
    </row>
    <row r="97" spans="1:7" ht="28.5" customHeight="1" x14ac:dyDescent="0.25">
      <c r="A97" s="36" t="s">
        <v>166</v>
      </c>
      <c r="B97" s="35" t="s">
        <v>167</v>
      </c>
      <c r="C97" s="22" t="s">
        <v>43</v>
      </c>
      <c r="D97" s="23" t="s">
        <v>44</v>
      </c>
      <c r="E97" s="27">
        <v>0</v>
      </c>
      <c r="F97" s="25"/>
      <c r="G97" s="26">
        <f t="shared" si="1"/>
        <v>0</v>
      </c>
    </row>
    <row r="98" spans="1:7" ht="28.5" customHeight="1" x14ac:dyDescent="0.25">
      <c r="A98" s="36" t="s">
        <v>168</v>
      </c>
      <c r="B98" s="21" t="s">
        <v>169</v>
      </c>
      <c r="C98" s="22" t="s">
        <v>43</v>
      </c>
      <c r="D98" s="23" t="s">
        <v>44</v>
      </c>
      <c r="E98" s="27">
        <v>0</v>
      </c>
      <c r="F98" s="25"/>
      <c r="G98" s="26">
        <f t="shared" si="1"/>
        <v>0</v>
      </c>
    </row>
    <row r="99" spans="1:7" ht="28.5" customHeight="1" x14ac:dyDescent="0.25">
      <c r="A99" s="36" t="s">
        <v>170</v>
      </c>
      <c r="B99" s="35" t="s">
        <v>171</v>
      </c>
      <c r="C99" s="22" t="s">
        <v>43</v>
      </c>
      <c r="D99" s="23" t="s">
        <v>44</v>
      </c>
      <c r="E99" s="27">
        <v>0</v>
      </c>
      <c r="F99" s="25"/>
      <c r="G99" s="26">
        <f t="shared" si="1"/>
        <v>0</v>
      </c>
    </row>
    <row r="100" spans="1:7" ht="28.5" customHeight="1" x14ac:dyDescent="0.25">
      <c r="A100" s="36" t="s">
        <v>172</v>
      </c>
      <c r="B100" s="21" t="s">
        <v>173</v>
      </c>
      <c r="C100" s="22" t="s">
        <v>43</v>
      </c>
      <c r="D100" s="23" t="s">
        <v>44</v>
      </c>
      <c r="E100" s="27">
        <v>0</v>
      </c>
      <c r="F100" s="25"/>
      <c r="G100" s="26">
        <f t="shared" si="1"/>
        <v>0</v>
      </c>
    </row>
    <row r="101" spans="1:7" ht="28.5" customHeight="1" x14ac:dyDescent="0.25">
      <c r="A101" s="36" t="s">
        <v>174</v>
      </c>
      <c r="B101" s="35" t="s">
        <v>175</v>
      </c>
      <c r="C101" s="22" t="s">
        <v>43</v>
      </c>
      <c r="D101" s="23" t="s">
        <v>44</v>
      </c>
      <c r="E101" s="27">
        <v>0</v>
      </c>
      <c r="F101" s="25"/>
      <c r="G101" s="26">
        <f t="shared" si="1"/>
        <v>0</v>
      </c>
    </row>
    <row r="102" spans="1:7" ht="28.5" customHeight="1" x14ac:dyDescent="0.25">
      <c r="A102" s="40">
        <v>90</v>
      </c>
      <c r="B102" s="30" t="s">
        <v>176</v>
      </c>
      <c r="C102" s="22" t="s">
        <v>177</v>
      </c>
      <c r="D102" s="23" t="s">
        <v>48</v>
      </c>
      <c r="E102" s="27">
        <v>0</v>
      </c>
      <c r="F102" s="25"/>
      <c r="G102" s="26">
        <f t="shared" si="1"/>
        <v>0</v>
      </c>
    </row>
    <row r="103" spans="1:7" ht="28.5" customHeight="1" x14ac:dyDescent="0.25">
      <c r="A103" s="40">
        <v>91</v>
      </c>
      <c r="B103" s="21" t="s">
        <v>178</v>
      </c>
      <c r="C103" s="22" t="s">
        <v>43</v>
      </c>
      <c r="D103" s="23" t="s">
        <v>44</v>
      </c>
      <c r="E103" s="27">
        <v>8052</v>
      </c>
      <c r="F103" s="25">
        <v>7.95</v>
      </c>
      <c r="G103" s="26">
        <f t="shared" si="1"/>
        <v>64013.4</v>
      </c>
    </row>
    <row r="104" spans="1:7" ht="29.25" customHeight="1" x14ac:dyDescent="0.25">
      <c r="A104" s="40">
        <v>92</v>
      </c>
      <c r="B104" s="35" t="s">
        <v>179</v>
      </c>
      <c r="C104" s="22" t="s">
        <v>43</v>
      </c>
      <c r="D104" s="23" t="s">
        <v>44</v>
      </c>
      <c r="E104" s="27">
        <v>4294</v>
      </c>
      <c r="F104" s="25">
        <v>9.8000000000000007</v>
      </c>
      <c r="G104" s="26">
        <f t="shared" si="1"/>
        <v>42081.200000000004</v>
      </c>
    </row>
    <row r="105" spans="1:7" ht="29.25" customHeight="1" x14ac:dyDescent="0.25">
      <c r="A105" s="40">
        <v>93</v>
      </c>
      <c r="B105" s="21" t="s">
        <v>180</v>
      </c>
      <c r="C105" s="22" t="s">
        <v>43</v>
      </c>
      <c r="D105" s="23" t="s">
        <v>44</v>
      </c>
      <c r="E105" s="27">
        <v>0</v>
      </c>
      <c r="F105" s="25"/>
      <c r="G105" s="26">
        <f t="shared" si="1"/>
        <v>0</v>
      </c>
    </row>
    <row r="106" spans="1:7" ht="29.25" customHeight="1" x14ac:dyDescent="0.25">
      <c r="A106" s="40">
        <v>94</v>
      </c>
      <c r="B106" s="21" t="s">
        <v>181</v>
      </c>
      <c r="C106" s="22" t="s">
        <v>43</v>
      </c>
      <c r="D106" s="23" t="s">
        <v>44</v>
      </c>
      <c r="E106" s="27">
        <v>0</v>
      </c>
      <c r="F106" s="25"/>
      <c r="G106" s="26">
        <f t="shared" si="1"/>
        <v>0</v>
      </c>
    </row>
    <row r="107" spans="1:7" ht="29.25" customHeight="1" x14ac:dyDescent="0.25">
      <c r="A107" s="41">
        <v>95</v>
      </c>
      <c r="B107" s="42" t="s">
        <v>182</v>
      </c>
      <c r="C107" s="43" t="s">
        <v>43</v>
      </c>
      <c r="D107" s="44" t="s">
        <v>44</v>
      </c>
      <c r="E107" s="27">
        <v>0</v>
      </c>
      <c r="F107" s="25"/>
      <c r="G107" s="26">
        <f t="shared" si="1"/>
        <v>0</v>
      </c>
    </row>
    <row r="108" spans="1:7" ht="29.25" customHeight="1" x14ac:dyDescent="0.25">
      <c r="A108" s="36">
        <v>96</v>
      </c>
      <c r="B108" s="21" t="s">
        <v>183</v>
      </c>
      <c r="C108" s="45" t="s">
        <v>43</v>
      </c>
      <c r="D108" s="23" t="s">
        <v>184</v>
      </c>
      <c r="E108" s="27">
        <v>2684</v>
      </c>
      <c r="F108" s="25">
        <v>8.6999999999999993</v>
      </c>
      <c r="G108" s="26">
        <f t="shared" si="1"/>
        <v>23350.799999999999</v>
      </c>
    </row>
    <row r="109" spans="1:7" ht="29.25" customHeight="1" x14ac:dyDescent="0.25">
      <c r="A109" s="36">
        <v>97</v>
      </c>
      <c r="B109" s="21" t="s">
        <v>185</v>
      </c>
      <c r="C109" s="45" t="s">
        <v>43</v>
      </c>
      <c r="D109" s="23" t="s">
        <v>184</v>
      </c>
      <c r="E109" s="27">
        <v>1610</v>
      </c>
      <c r="F109" s="25">
        <v>8.6999999999999993</v>
      </c>
      <c r="G109" s="26">
        <f t="shared" si="1"/>
        <v>14006.999999999998</v>
      </c>
    </row>
    <row r="110" spans="1:7" ht="29.25" customHeight="1" x14ac:dyDescent="0.25">
      <c r="A110" s="36">
        <v>98</v>
      </c>
      <c r="B110" s="35" t="s">
        <v>186</v>
      </c>
      <c r="C110" s="45" t="s">
        <v>43</v>
      </c>
      <c r="D110" s="23" t="s">
        <v>187</v>
      </c>
      <c r="E110" s="27">
        <v>1074</v>
      </c>
      <c r="F110" s="25">
        <v>8.57</v>
      </c>
      <c r="G110" s="26">
        <f t="shared" si="1"/>
        <v>9204.18</v>
      </c>
    </row>
    <row r="111" spans="1:7" ht="29.25" customHeight="1" x14ac:dyDescent="0.25">
      <c r="A111" s="36">
        <v>99</v>
      </c>
      <c r="B111" s="21" t="s">
        <v>188</v>
      </c>
      <c r="C111" s="45" t="s">
        <v>43</v>
      </c>
      <c r="D111" s="23" t="s">
        <v>184</v>
      </c>
      <c r="E111" s="27">
        <v>537</v>
      </c>
      <c r="F111" s="25">
        <v>7.95</v>
      </c>
      <c r="G111" s="26">
        <f t="shared" si="1"/>
        <v>4269.1500000000005</v>
      </c>
    </row>
    <row r="112" spans="1:7" ht="29.25" customHeight="1" x14ac:dyDescent="0.25">
      <c r="A112" s="36">
        <v>100</v>
      </c>
      <c r="B112" s="21" t="s">
        <v>189</v>
      </c>
      <c r="C112" s="45" t="s">
        <v>43</v>
      </c>
      <c r="D112" s="23" t="s">
        <v>184</v>
      </c>
      <c r="E112" s="27">
        <v>537</v>
      </c>
      <c r="F112" s="25">
        <v>8.6999999999999993</v>
      </c>
      <c r="G112" s="26">
        <f t="shared" si="1"/>
        <v>4671.8999999999996</v>
      </c>
    </row>
    <row r="113" spans="1:7" ht="29.25" customHeight="1" x14ac:dyDescent="0.25">
      <c r="A113" s="36">
        <v>101</v>
      </c>
      <c r="B113" s="35" t="s">
        <v>190</v>
      </c>
      <c r="C113" s="45" t="s">
        <v>43</v>
      </c>
      <c r="D113" s="23" t="s">
        <v>187</v>
      </c>
      <c r="E113" s="27">
        <v>537</v>
      </c>
      <c r="F113" s="25">
        <v>5.04</v>
      </c>
      <c r="G113" s="26">
        <f t="shared" si="1"/>
        <v>2706.48</v>
      </c>
    </row>
    <row r="114" spans="1:7" ht="29.25" customHeight="1" x14ac:dyDescent="0.25">
      <c r="A114" s="36">
        <v>102</v>
      </c>
      <c r="B114" s="35" t="s">
        <v>191</v>
      </c>
      <c r="C114" s="45" t="s">
        <v>192</v>
      </c>
      <c r="D114" s="23" t="s">
        <v>187</v>
      </c>
      <c r="E114" s="27">
        <v>537</v>
      </c>
      <c r="F114" s="25">
        <v>8.6999999999999993</v>
      </c>
      <c r="G114" s="26">
        <f t="shared" si="1"/>
        <v>4671.8999999999996</v>
      </c>
    </row>
    <row r="115" spans="1:7" ht="29.25" customHeight="1" x14ac:dyDescent="0.25">
      <c r="A115" s="36">
        <v>103</v>
      </c>
      <c r="B115" s="35" t="s">
        <v>193</v>
      </c>
      <c r="C115" s="45" t="s">
        <v>43</v>
      </c>
      <c r="D115" s="23" t="s">
        <v>57</v>
      </c>
      <c r="E115" s="27">
        <v>8052</v>
      </c>
      <c r="F115" s="25">
        <v>7.82</v>
      </c>
      <c r="G115" s="26">
        <f t="shared" si="1"/>
        <v>62966.64</v>
      </c>
    </row>
    <row r="116" spans="1:7" ht="29.25" customHeight="1" x14ac:dyDescent="0.25">
      <c r="A116" s="36">
        <v>104</v>
      </c>
      <c r="B116" s="21" t="s">
        <v>194</v>
      </c>
      <c r="C116" s="45" t="s">
        <v>43</v>
      </c>
      <c r="D116" s="23" t="s">
        <v>57</v>
      </c>
      <c r="E116" s="27">
        <v>0</v>
      </c>
      <c r="F116" s="25"/>
      <c r="G116" s="26">
        <f t="shared" si="1"/>
        <v>0</v>
      </c>
    </row>
    <row r="117" spans="1:7" ht="29.25" customHeight="1" x14ac:dyDescent="0.25">
      <c r="A117" s="36">
        <v>105</v>
      </c>
      <c r="B117" s="21" t="s">
        <v>195</v>
      </c>
      <c r="C117" s="45" t="s">
        <v>43</v>
      </c>
      <c r="D117" s="23" t="s">
        <v>57</v>
      </c>
      <c r="E117" s="27">
        <v>1074</v>
      </c>
      <c r="F117" s="25">
        <v>8.94</v>
      </c>
      <c r="G117" s="26">
        <f t="shared" si="1"/>
        <v>9601.56</v>
      </c>
    </row>
    <row r="118" spans="1:7" ht="29.25" customHeight="1" x14ac:dyDescent="0.25">
      <c r="A118" s="36">
        <v>106</v>
      </c>
      <c r="B118" s="21" t="s">
        <v>196</v>
      </c>
      <c r="C118" s="45" t="s">
        <v>192</v>
      </c>
      <c r="D118" s="23" t="s">
        <v>187</v>
      </c>
      <c r="E118" s="27">
        <v>0</v>
      </c>
      <c r="F118" s="25"/>
      <c r="G118" s="26">
        <f t="shared" si="1"/>
        <v>0</v>
      </c>
    </row>
    <row r="119" spans="1:7" ht="29.25" customHeight="1" x14ac:dyDescent="0.25">
      <c r="A119" s="36">
        <v>107</v>
      </c>
      <c r="B119" s="46" t="s">
        <v>197</v>
      </c>
      <c r="C119" s="45" t="s">
        <v>43</v>
      </c>
      <c r="D119" s="23" t="s">
        <v>57</v>
      </c>
      <c r="E119" s="27">
        <v>0</v>
      </c>
      <c r="F119" s="25"/>
      <c r="G119" s="26">
        <f t="shared" si="1"/>
        <v>0</v>
      </c>
    </row>
    <row r="120" spans="1:7" ht="29.25" customHeight="1" x14ac:dyDescent="0.25">
      <c r="A120" s="36">
        <v>108</v>
      </c>
      <c r="B120" s="21" t="s">
        <v>198</v>
      </c>
      <c r="C120" s="45" t="s">
        <v>43</v>
      </c>
      <c r="D120" s="23" t="s">
        <v>187</v>
      </c>
      <c r="E120" s="27">
        <v>2147</v>
      </c>
      <c r="F120" s="25">
        <v>1.5</v>
      </c>
      <c r="G120" s="26">
        <f t="shared" si="1"/>
        <v>3220.5</v>
      </c>
    </row>
    <row r="121" spans="1:7" ht="29.25" customHeight="1" x14ac:dyDescent="0.25">
      <c r="A121" s="36">
        <v>109</v>
      </c>
      <c r="B121" s="21" t="s">
        <v>199</v>
      </c>
      <c r="C121" s="45" t="s">
        <v>192</v>
      </c>
      <c r="D121" s="23" t="s">
        <v>187</v>
      </c>
      <c r="E121" s="27">
        <v>0</v>
      </c>
      <c r="F121" s="25"/>
      <c r="G121" s="26">
        <f t="shared" si="1"/>
        <v>0</v>
      </c>
    </row>
    <row r="122" spans="1:7" ht="29.25" customHeight="1" x14ac:dyDescent="0.25">
      <c r="A122" s="36">
        <v>110</v>
      </c>
      <c r="B122" s="21" t="s">
        <v>200</v>
      </c>
      <c r="C122" s="45" t="s">
        <v>201</v>
      </c>
      <c r="D122" s="23" t="s">
        <v>202</v>
      </c>
      <c r="E122" s="27">
        <v>0</v>
      </c>
      <c r="F122" s="25"/>
      <c r="G122" s="26">
        <f t="shared" si="1"/>
        <v>0</v>
      </c>
    </row>
    <row r="123" spans="1:7" ht="29.25" customHeight="1" x14ac:dyDescent="0.25">
      <c r="A123" s="36">
        <v>111</v>
      </c>
      <c r="B123" s="21" t="s">
        <v>203</v>
      </c>
      <c r="C123" s="45" t="s">
        <v>43</v>
      </c>
      <c r="D123" s="23" t="s">
        <v>184</v>
      </c>
      <c r="E123" s="27">
        <v>0</v>
      </c>
      <c r="F123" s="25"/>
      <c r="G123" s="26">
        <f t="shared" si="1"/>
        <v>0</v>
      </c>
    </row>
    <row r="124" spans="1:7" ht="29.25" customHeight="1" x14ac:dyDescent="0.25">
      <c r="A124" s="36" t="s">
        <v>204</v>
      </c>
      <c r="B124" s="21" t="s">
        <v>205</v>
      </c>
      <c r="C124" s="47" t="s">
        <v>43</v>
      </c>
      <c r="D124" s="48" t="s">
        <v>184</v>
      </c>
      <c r="E124" s="27">
        <v>0</v>
      </c>
      <c r="F124" s="25"/>
      <c r="G124" s="26">
        <f t="shared" si="1"/>
        <v>0</v>
      </c>
    </row>
    <row r="125" spans="1:7" ht="29.25" customHeight="1" x14ac:dyDescent="0.25">
      <c r="A125" s="36" t="s">
        <v>206</v>
      </c>
      <c r="B125" s="35" t="s">
        <v>207</v>
      </c>
      <c r="C125" s="47" t="s">
        <v>43</v>
      </c>
      <c r="D125" s="48" t="s">
        <v>184</v>
      </c>
      <c r="E125" s="27">
        <v>0</v>
      </c>
      <c r="F125" s="25"/>
      <c r="G125" s="26">
        <f t="shared" si="1"/>
        <v>0</v>
      </c>
    </row>
    <row r="126" spans="1:7" ht="29.25" customHeight="1" x14ac:dyDescent="0.25">
      <c r="A126" s="36">
        <v>113</v>
      </c>
      <c r="B126" s="35" t="s">
        <v>208</v>
      </c>
      <c r="C126" s="45" t="s">
        <v>43</v>
      </c>
      <c r="D126" s="23" t="s">
        <v>184</v>
      </c>
      <c r="E126" s="49">
        <v>0</v>
      </c>
      <c r="F126" s="50"/>
      <c r="G126" s="26">
        <f t="shared" si="1"/>
        <v>0</v>
      </c>
    </row>
    <row r="127" spans="1:7" ht="29.25" customHeight="1" x14ac:dyDescent="0.25">
      <c r="A127" s="51">
        <v>114</v>
      </c>
      <c r="B127" s="35" t="s">
        <v>209</v>
      </c>
      <c r="C127" s="45" t="s">
        <v>43</v>
      </c>
      <c r="D127" s="23" t="s">
        <v>202</v>
      </c>
      <c r="E127" s="49">
        <v>0</v>
      </c>
      <c r="F127" s="50"/>
      <c r="G127" s="26">
        <f t="shared" si="1"/>
        <v>0</v>
      </c>
    </row>
    <row r="128" spans="1:7" ht="29.25" customHeight="1" x14ac:dyDescent="0.25">
      <c r="A128" s="36">
        <v>115</v>
      </c>
      <c r="B128" s="21" t="s">
        <v>210</v>
      </c>
      <c r="C128" s="45" t="s">
        <v>211</v>
      </c>
      <c r="D128" s="23" t="s">
        <v>159</v>
      </c>
      <c r="E128" s="49">
        <v>8052</v>
      </c>
      <c r="F128" s="50">
        <v>3.58</v>
      </c>
      <c r="G128" s="26">
        <f t="shared" si="1"/>
        <v>28826.16</v>
      </c>
    </row>
    <row r="129" spans="1:9" ht="29.25" customHeight="1" x14ac:dyDescent="0.25">
      <c r="A129" s="36">
        <v>116</v>
      </c>
      <c r="B129" s="21" t="s">
        <v>212</v>
      </c>
      <c r="C129" s="52" t="s">
        <v>213</v>
      </c>
      <c r="D129" s="23" t="s">
        <v>159</v>
      </c>
      <c r="E129" s="49">
        <v>5368</v>
      </c>
      <c r="F129" s="50">
        <v>7.95</v>
      </c>
      <c r="G129" s="26">
        <f t="shared" si="1"/>
        <v>42675.6</v>
      </c>
    </row>
    <row r="130" spans="1:9" ht="29.25" customHeight="1" x14ac:dyDescent="0.25">
      <c r="A130" s="36">
        <v>117</v>
      </c>
      <c r="B130" s="21" t="s">
        <v>214</v>
      </c>
      <c r="C130" s="45" t="s">
        <v>43</v>
      </c>
      <c r="D130" s="23" t="s">
        <v>159</v>
      </c>
      <c r="E130" s="49">
        <v>10736</v>
      </c>
      <c r="F130" s="50">
        <v>0.27</v>
      </c>
      <c r="G130" s="26">
        <f t="shared" si="1"/>
        <v>2898.7200000000003</v>
      </c>
    </row>
    <row r="131" spans="1:9" ht="29.25" customHeight="1" x14ac:dyDescent="0.25">
      <c r="A131" s="36">
        <v>118</v>
      </c>
      <c r="B131" s="21" t="s">
        <v>215</v>
      </c>
      <c r="C131" s="45" t="s">
        <v>43</v>
      </c>
      <c r="D131" s="23" t="s">
        <v>184</v>
      </c>
      <c r="E131" s="49">
        <v>1074</v>
      </c>
      <c r="F131" s="50">
        <v>7.95</v>
      </c>
      <c r="G131" s="26">
        <f t="shared" si="1"/>
        <v>8538.3000000000011</v>
      </c>
    </row>
    <row r="132" spans="1:9" ht="29.25" customHeight="1" x14ac:dyDescent="0.25">
      <c r="A132" s="36">
        <v>119</v>
      </c>
      <c r="B132" s="35" t="s">
        <v>216</v>
      </c>
      <c r="C132" s="45" t="s">
        <v>43</v>
      </c>
      <c r="D132" s="23" t="s">
        <v>48</v>
      </c>
      <c r="E132" s="49">
        <v>0</v>
      </c>
      <c r="F132" s="50"/>
      <c r="G132" s="26">
        <f t="shared" si="1"/>
        <v>0</v>
      </c>
    </row>
    <row r="133" spans="1:9" ht="29.25" customHeight="1" x14ac:dyDescent="0.25">
      <c r="A133" s="36">
        <v>120</v>
      </c>
      <c r="B133" s="35" t="s">
        <v>217</v>
      </c>
      <c r="C133" s="45" t="s">
        <v>43</v>
      </c>
      <c r="D133" s="23" t="s">
        <v>187</v>
      </c>
      <c r="E133" s="49">
        <v>0</v>
      </c>
      <c r="F133" s="50"/>
      <c r="G133" s="26">
        <f t="shared" si="1"/>
        <v>0</v>
      </c>
    </row>
    <row r="134" spans="1:9" ht="29.25" customHeight="1" x14ac:dyDescent="0.25">
      <c r="A134" s="36">
        <v>121</v>
      </c>
      <c r="B134" s="21" t="s">
        <v>218</v>
      </c>
      <c r="C134" s="32" t="s">
        <v>43</v>
      </c>
      <c r="D134" s="23" t="s">
        <v>48</v>
      </c>
      <c r="E134" s="49">
        <v>0</v>
      </c>
      <c r="F134" s="50"/>
      <c r="G134" s="26">
        <f t="shared" si="1"/>
        <v>0</v>
      </c>
    </row>
    <row r="135" spans="1:9" ht="29.25" customHeight="1" x14ac:dyDescent="0.25">
      <c r="A135" s="36">
        <v>122</v>
      </c>
      <c r="B135" s="21" t="s">
        <v>219</v>
      </c>
      <c r="C135" s="32" t="s">
        <v>43</v>
      </c>
      <c r="D135" s="23" t="s">
        <v>187</v>
      </c>
      <c r="E135" s="49">
        <v>0</v>
      </c>
      <c r="F135" s="50"/>
      <c r="G135" s="26">
        <f t="shared" si="1"/>
        <v>0</v>
      </c>
    </row>
    <row r="136" spans="1:9" ht="29.25" customHeight="1" x14ac:dyDescent="0.25">
      <c r="A136" s="36">
        <v>123</v>
      </c>
      <c r="B136" s="21" t="s">
        <v>220</v>
      </c>
      <c r="C136" s="32" t="s">
        <v>221</v>
      </c>
      <c r="D136" s="23" t="s">
        <v>222</v>
      </c>
      <c r="E136" s="49">
        <v>11</v>
      </c>
      <c r="F136" s="50">
        <v>492.9</v>
      </c>
      <c r="G136" s="26">
        <f t="shared" ref="G136:G140" si="2">F136*E136</f>
        <v>5421.9</v>
      </c>
    </row>
    <row r="137" spans="1:9" ht="29.25" customHeight="1" x14ac:dyDescent="0.25">
      <c r="A137" s="36">
        <v>124</v>
      </c>
      <c r="B137" s="35" t="s">
        <v>223</v>
      </c>
      <c r="C137" s="32" t="s">
        <v>221</v>
      </c>
      <c r="D137" s="23" t="s">
        <v>222</v>
      </c>
      <c r="E137" s="49">
        <v>268</v>
      </c>
      <c r="F137" s="50">
        <v>74.81</v>
      </c>
      <c r="G137" s="26">
        <f t="shared" si="2"/>
        <v>20049.080000000002</v>
      </c>
    </row>
    <row r="138" spans="1:9" ht="29.25" customHeight="1" x14ac:dyDescent="0.25">
      <c r="A138" s="36">
        <v>125</v>
      </c>
      <c r="B138" s="35" t="s">
        <v>224</v>
      </c>
      <c r="C138" s="32" t="s">
        <v>221</v>
      </c>
      <c r="D138" s="23" t="s">
        <v>222</v>
      </c>
      <c r="E138" s="49">
        <v>268</v>
      </c>
      <c r="F138" s="50">
        <v>59.33</v>
      </c>
      <c r="G138" s="26">
        <f t="shared" si="2"/>
        <v>15900.439999999999</v>
      </c>
    </row>
    <row r="139" spans="1:9" ht="27.75" customHeight="1" x14ac:dyDescent="0.25">
      <c r="A139" s="40">
        <v>126</v>
      </c>
      <c r="B139" s="53" t="s">
        <v>225</v>
      </c>
      <c r="C139" s="54" t="s">
        <v>226</v>
      </c>
      <c r="D139" s="23" t="s">
        <v>222</v>
      </c>
      <c r="E139" s="49">
        <v>0</v>
      </c>
      <c r="F139" s="50"/>
      <c r="G139" s="26">
        <f t="shared" si="2"/>
        <v>0</v>
      </c>
    </row>
    <row r="140" spans="1:9" ht="27.75" customHeight="1" x14ac:dyDescent="0.25">
      <c r="A140" s="36">
        <v>127</v>
      </c>
      <c r="B140" s="21" t="s">
        <v>227</v>
      </c>
      <c r="C140" s="32" t="s">
        <v>43</v>
      </c>
      <c r="D140" s="23" t="s">
        <v>184</v>
      </c>
      <c r="E140" s="49">
        <v>1288</v>
      </c>
      <c r="F140" s="50">
        <v>7.95</v>
      </c>
      <c r="G140" s="26">
        <f t="shared" si="2"/>
        <v>10239.6</v>
      </c>
    </row>
    <row r="141" spans="1:9" s="60" customFormat="1" ht="17.25" customHeight="1" x14ac:dyDescent="0.25">
      <c r="A141" s="117" t="s">
        <v>228</v>
      </c>
      <c r="B141" s="117"/>
      <c r="C141" s="55"/>
      <c r="D141" s="56"/>
      <c r="E141" s="57"/>
      <c r="F141" s="58"/>
      <c r="G141" s="59">
        <f>SUM(G8:G140)</f>
        <v>650619.21</v>
      </c>
    </row>
    <row r="142" spans="1:9" ht="26.25" customHeight="1" x14ac:dyDescent="0.2">
      <c r="A142" s="118" t="s">
        <v>229</v>
      </c>
      <c r="B142" s="119"/>
      <c r="C142" s="119"/>
      <c r="D142" s="119"/>
      <c r="E142" s="119"/>
      <c r="F142" s="119"/>
      <c r="G142" s="119"/>
      <c r="H142" s="61"/>
      <c r="I142" s="62"/>
    </row>
    <row r="143" spans="1:9" ht="13.5" thickBot="1" x14ac:dyDescent="0.25">
      <c r="A143" s="63"/>
      <c r="B143" s="64"/>
      <c r="C143" s="64"/>
      <c r="D143" s="64"/>
      <c r="E143" s="64"/>
      <c r="F143" s="64"/>
      <c r="G143" s="64"/>
      <c r="I143" s="62"/>
    </row>
    <row r="144" spans="1:9" ht="15.75" customHeight="1" thickTop="1" x14ac:dyDescent="0.2">
      <c r="B144" s="66" t="s">
        <v>230</v>
      </c>
      <c r="C144" s="120"/>
      <c r="D144" s="120"/>
      <c r="E144" s="120"/>
      <c r="F144" s="121"/>
      <c r="I144" s="62"/>
    </row>
    <row r="145" spans="2:9" ht="15.75" customHeight="1" x14ac:dyDescent="0.2">
      <c r="B145" s="68" t="s">
        <v>231</v>
      </c>
      <c r="C145" s="122" t="s">
        <v>232</v>
      </c>
      <c r="D145" s="122"/>
      <c r="E145" s="122"/>
      <c r="F145" s="123"/>
      <c r="I145" s="62"/>
    </row>
    <row r="146" spans="2:9" ht="32.25" customHeight="1" x14ac:dyDescent="0.2">
      <c r="B146" s="124"/>
      <c r="C146" s="125"/>
      <c r="D146" s="20" t="s">
        <v>233</v>
      </c>
      <c r="E146" s="20" t="s">
        <v>234</v>
      </c>
      <c r="F146" s="69" t="s">
        <v>235</v>
      </c>
    </row>
    <row r="147" spans="2:9" ht="15.75" customHeight="1" x14ac:dyDescent="0.2">
      <c r="B147" s="124"/>
      <c r="C147" s="125"/>
      <c r="D147" s="20" t="s">
        <v>236</v>
      </c>
      <c r="E147" s="20" t="s">
        <v>237</v>
      </c>
      <c r="F147" s="69" t="s">
        <v>237</v>
      </c>
    </row>
    <row r="148" spans="2:9" ht="16.5" thickBot="1" x14ac:dyDescent="0.25">
      <c r="B148" s="70"/>
      <c r="C148" s="71" t="s">
        <v>238</v>
      </c>
      <c r="D148" s="72">
        <f>SUM(F171)</f>
        <v>0</v>
      </c>
      <c r="E148" s="73">
        <f>IF(C145="áno",D148*0.2,0)</f>
        <v>0</v>
      </c>
      <c r="F148" s="74">
        <f>D148+E148</f>
        <v>0</v>
      </c>
    </row>
    <row r="149" spans="2:9" ht="15.75" customHeight="1" thickTop="1" x14ac:dyDescent="0.25">
      <c r="B149" s="75"/>
      <c r="C149" s="75"/>
      <c r="D149" s="75"/>
      <c r="E149" s="75"/>
      <c r="F149" s="75"/>
    </row>
    <row r="150" spans="2:9" ht="15.75" x14ac:dyDescent="0.25">
      <c r="B150" s="76" t="s">
        <v>230</v>
      </c>
      <c r="C150" s="109"/>
      <c r="D150" s="110"/>
      <c r="E150" s="77"/>
      <c r="F150" s="77"/>
    </row>
    <row r="151" spans="2:9" ht="15.75" x14ac:dyDescent="0.25">
      <c r="B151" s="78" t="s">
        <v>239</v>
      </c>
      <c r="C151" s="99"/>
      <c r="D151" s="100"/>
      <c r="E151" s="77"/>
      <c r="F151" s="77"/>
    </row>
    <row r="152" spans="2:9" ht="15.75" customHeight="1" x14ac:dyDescent="0.25">
      <c r="B152" s="76" t="s">
        <v>240</v>
      </c>
      <c r="C152" s="109"/>
      <c r="D152" s="110"/>
      <c r="E152" s="77"/>
      <c r="F152" s="77"/>
    </row>
    <row r="153" spans="2:9" ht="15.75" customHeight="1" x14ac:dyDescent="0.25">
      <c r="B153" s="79" t="s">
        <v>241</v>
      </c>
      <c r="C153" s="99"/>
      <c r="D153" s="100"/>
      <c r="E153" s="77"/>
      <c r="F153" s="77"/>
    </row>
    <row r="154" spans="2:9" ht="15.75" customHeight="1" x14ac:dyDescent="0.25">
      <c r="B154" s="79" t="s">
        <v>242</v>
      </c>
      <c r="C154" s="99"/>
      <c r="D154" s="100"/>
      <c r="E154" s="77"/>
      <c r="F154" s="77"/>
    </row>
    <row r="155" spans="2:9" ht="15.75" customHeight="1" x14ac:dyDescent="0.25">
      <c r="B155" s="79" t="s">
        <v>243</v>
      </c>
      <c r="C155" s="99"/>
      <c r="D155" s="100"/>
      <c r="E155" s="77"/>
      <c r="F155" s="77"/>
    </row>
    <row r="156" spans="2:9" ht="15.75" customHeight="1" x14ac:dyDescent="0.25">
      <c r="B156" s="79" t="s">
        <v>244</v>
      </c>
      <c r="C156" s="99"/>
      <c r="D156" s="100"/>
      <c r="E156" s="77"/>
      <c r="F156" s="77"/>
    </row>
    <row r="157" spans="2:9" ht="15.75" customHeight="1" x14ac:dyDescent="0.25">
      <c r="B157" s="79" t="s">
        <v>245</v>
      </c>
      <c r="C157" s="99"/>
      <c r="D157" s="100"/>
      <c r="E157" s="77"/>
      <c r="F157" s="77"/>
    </row>
    <row r="158" spans="2:9" ht="15.75" customHeight="1" x14ac:dyDescent="0.25">
      <c r="B158" s="79" t="s">
        <v>246</v>
      </c>
      <c r="C158" s="99"/>
      <c r="D158" s="100"/>
      <c r="E158" s="77"/>
      <c r="F158" s="77"/>
    </row>
    <row r="159" spans="2:9" ht="15.75" customHeight="1" x14ac:dyDescent="0.25">
      <c r="B159" s="79" t="s">
        <v>247</v>
      </c>
      <c r="C159" s="99"/>
      <c r="D159" s="100"/>
      <c r="E159" s="77"/>
      <c r="F159" s="77"/>
    </row>
    <row r="160" spans="2:9" ht="15.75" customHeight="1" x14ac:dyDescent="0.25">
      <c r="B160" s="76" t="s">
        <v>248</v>
      </c>
      <c r="C160" s="99"/>
      <c r="D160" s="100"/>
      <c r="E160" s="77"/>
      <c r="F160" s="77"/>
    </row>
    <row r="161" spans="2:7" ht="15.75" x14ac:dyDescent="0.25">
      <c r="B161" s="76" t="s">
        <v>249</v>
      </c>
      <c r="C161" s="109"/>
      <c r="D161" s="110"/>
      <c r="E161" s="77"/>
      <c r="F161" s="77"/>
    </row>
    <row r="162" spans="2:7" ht="15" x14ac:dyDescent="0.25">
      <c r="B162"/>
      <c r="C162"/>
      <c r="D162"/>
      <c r="E162"/>
      <c r="F162"/>
    </row>
    <row r="163" spans="2:7" ht="15" x14ac:dyDescent="0.25">
      <c r="B163"/>
      <c r="C163"/>
      <c r="D163"/>
      <c r="E163" s="80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/>
      <c r="D165"/>
      <c r="E165"/>
      <c r="F165"/>
    </row>
    <row r="166" spans="2:7" ht="28.5" customHeight="1" x14ac:dyDescent="0.25">
      <c r="B166"/>
      <c r="C166" s="111" t="s">
        <v>250</v>
      </c>
      <c r="D166" s="112"/>
      <c r="E166" s="81" t="s">
        <v>251</v>
      </c>
      <c r="F166" s="81" t="s">
        <v>252</v>
      </c>
      <c r="G166" s="81" t="s">
        <v>253</v>
      </c>
    </row>
    <row r="167" spans="2:7" ht="28.5" customHeight="1" x14ac:dyDescent="0.25">
      <c r="B167"/>
      <c r="C167" s="113" t="s">
        <v>254</v>
      </c>
      <c r="D167" s="114"/>
      <c r="E167" s="96">
        <f>SUBTOTAL(9,G8,G9,G10,G11,G12,G13,G14,G15,G18,G19,G20,G21,G22,G23,G24,G26,G29,G30,G31,G32,G33,G36,G37,G38,G39,G40,G42,G43,G44,G45,G46,G47,G48,G49,G50,G51,G52,G53,G56,G57,G59,G61,G63,G64,G66,G68,G76,G79,G82,G83,G84,G87,G89,G90,G92,G93,G96,G98,G100,G103,G105,G106,G107,G108,G109,G111,G112,G116,G117,G120,G118,G121,G122,G123,G124,G128,G129,G130,G131,G134,G135,G136,G139,G140)</f>
        <v>393580.97999999992</v>
      </c>
      <c r="F167" s="101"/>
      <c r="G167" s="82">
        <f>ROUND(F167/E167,3)</f>
        <v>0</v>
      </c>
    </row>
    <row r="168" spans="2:7" ht="28.5" customHeight="1" x14ac:dyDescent="0.25">
      <c r="B168"/>
      <c r="C168" s="115" t="s">
        <v>255</v>
      </c>
      <c r="D168" s="116"/>
      <c r="E168" s="96">
        <f>SUBTOTAL(9,G41,G54,G55,G58,G60,G62,G65,G67,G69,G70,G71,G72,G73,G74,G75,G77,G80,G85,G86,G91,G94,G97,G99,G101,G104,G110,G113,G114,G115,G125,G126,G127,G132,G133,G137,G138)</f>
        <v>257038.23000000004</v>
      </c>
      <c r="F168" s="101"/>
      <c r="G168" s="82">
        <f t="shared" ref="G168:G170" si="3">ROUND(F168/E168,3)</f>
        <v>0</v>
      </c>
    </row>
    <row r="169" spans="2:7" ht="28.5" customHeight="1" x14ac:dyDescent="0.25">
      <c r="B169"/>
      <c r="C169" s="103" t="s">
        <v>256</v>
      </c>
      <c r="D169" s="104"/>
      <c r="E169" s="96">
        <f>SUBTOTAL(9,G16,G17,G25,G27,G28,G34,G35,G78,G81,G88,G95,G102)</f>
        <v>0</v>
      </c>
      <c r="F169" s="101"/>
      <c r="G169" s="82" t="e">
        <f t="shared" si="3"/>
        <v>#DIV/0!</v>
      </c>
    </row>
    <row r="170" spans="2:7" ht="28.5" customHeight="1" x14ac:dyDescent="0.25">
      <c r="B170"/>
      <c r="C170" s="105" t="s">
        <v>257</v>
      </c>
      <c r="D170" s="106"/>
      <c r="E170" s="96">
        <f>SUBTOTAL(9,G119)</f>
        <v>0</v>
      </c>
      <c r="F170" s="101"/>
      <c r="G170" s="82" t="e">
        <f t="shared" si="3"/>
        <v>#DIV/0!</v>
      </c>
    </row>
    <row r="171" spans="2:7" ht="28.5" customHeight="1" x14ac:dyDescent="0.25">
      <c r="B171"/>
      <c r="C171" s="107" t="s">
        <v>228</v>
      </c>
      <c r="D171" s="108"/>
      <c r="E171" s="97">
        <f>SUM(E167:E170)</f>
        <v>650619.21</v>
      </c>
      <c r="F171" s="97">
        <f>SUM(F167:F170)</f>
        <v>0</v>
      </c>
      <c r="G171" s="83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  <c r="D174"/>
      <c r="E174"/>
      <c r="F174"/>
    </row>
    <row r="175" spans="2:7" ht="15" x14ac:dyDescent="0.25">
      <c r="B175"/>
      <c r="C175"/>
    </row>
  </sheetData>
  <sheetProtection algorithmName="SHA-512" hashValue="DTYLQSVTZyaSNVUAUvNoCzAiHUtEAVrPFkvX6+pQluxBWaWEj6PFD0MAHjbwH7VzUP41GFOLzgFK5wYXaPCVdg==" saltValue="lm64y52H6DmXmsG4XswFwA==" spinCount="100000" sheet="1" objects="1" scenarios="1"/>
  <protectedRanges>
    <protectedRange sqref="F167:F170" name="Rozsah3"/>
    <protectedRange sqref="C150:D161" name="Rozsah2"/>
    <protectedRange sqref="C144:F145" name="Rozsah1"/>
  </protectedRanges>
  <mergeCells count="15">
    <mergeCell ref="A141:B141"/>
    <mergeCell ref="A142:G142"/>
    <mergeCell ref="C144:F144"/>
    <mergeCell ref="C145:F145"/>
    <mergeCell ref="B146:B147"/>
    <mergeCell ref="C146:C147"/>
    <mergeCell ref="C169:D169"/>
    <mergeCell ref="C170:D170"/>
    <mergeCell ref="C171:D171"/>
    <mergeCell ref="C150:D150"/>
    <mergeCell ref="C152:D152"/>
    <mergeCell ref="C161:D161"/>
    <mergeCell ref="C166:D166"/>
    <mergeCell ref="C167:D167"/>
    <mergeCell ref="C168:D168"/>
  </mergeCells>
  <pageMargins left="0.7" right="0.7" top="0.75" bottom="0.75" header="0.3" footer="0.3"/>
  <pageSetup scale="4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75"/>
  <sheetViews>
    <sheetView zoomScaleNormal="100" workbookViewId="0">
      <selection activeCell="E171" sqref="E171"/>
    </sheetView>
  </sheetViews>
  <sheetFormatPr defaultRowHeight="12.75" x14ac:dyDescent="0.2"/>
  <cols>
    <col min="1" max="1" width="4.85546875" style="1" customWidth="1"/>
    <col min="2" max="2" width="69.7109375" style="1" customWidth="1"/>
    <col min="3" max="3" width="48.7109375" style="1" customWidth="1"/>
    <col min="4" max="4" width="13.42578125" style="3" customWidth="1"/>
    <col min="5" max="5" width="14.5703125" style="1" customWidth="1"/>
    <col min="6" max="6" width="15.7109375" style="1" customWidth="1"/>
    <col min="7" max="7" width="18.7109375" style="1" customWidth="1"/>
    <col min="8" max="8" width="17" style="1" customWidth="1"/>
    <col min="9" max="253" width="9.140625" style="1"/>
    <col min="254" max="254" width="10.42578125" style="1" customWidth="1"/>
    <col min="255" max="255" width="57.7109375" style="1" customWidth="1"/>
    <col min="256" max="256" width="46.140625" style="1" customWidth="1"/>
    <col min="257" max="257" width="14" style="1" customWidth="1"/>
    <col min="258" max="258" width="9.140625" style="1"/>
    <col min="259" max="259" width="8.85546875" style="1" customWidth="1"/>
    <col min="260" max="260" width="11.140625" style="1" customWidth="1"/>
    <col min="261" max="261" width="10.7109375" style="1" customWidth="1"/>
    <col min="262" max="509" width="9.140625" style="1"/>
    <col min="510" max="510" width="10.42578125" style="1" customWidth="1"/>
    <col min="511" max="511" width="57.7109375" style="1" customWidth="1"/>
    <col min="512" max="512" width="46.140625" style="1" customWidth="1"/>
    <col min="513" max="513" width="14" style="1" customWidth="1"/>
    <col min="514" max="514" width="9.140625" style="1"/>
    <col min="515" max="515" width="8.85546875" style="1" customWidth="1"/>
    <col min="516" max="516" width="11.140625" style="1" customWidth="1"/>
    <col min="517" max="517" width="10.7109375" style="1" customWidth="1"/>
    <col min="518" max="765" width="9.140625" style="1"/>
    <col min="766" max="766" width="10.42578125" style="1" customWidth="1"/>
    <col min="767" max="767" width="57.7109375" style="1" customWidth="1"/>
    <col min="768" max="768" width="46.140625" style="1" customWidth="1"/>
    <col min="769" max="769" width="14" style="1" customWidth="1"/>
    <col min="770" max="770" width="9.140625" style="1"/>
    <col min="771" max="771" width="8.85546875" style="1" customWidth="1"/>
    <col min="772" max="772" width="11.140625" style="1" customWidth="1"/>
    <col min="773" max="773" width="10.7109375" style="1" customWidth="1"/>
    <col min="774" max="1021" width="9.140625" style="1"/>
    <col min="1022" max="1022" width="10.42578125" style="1" customWidth="1"/>
    <col min="1023" max="1023" width="57.7109375" style="1" customWidth="1"/>
    <col min="1024" max="1024" width="46.140625" style="1" customWidth="1"/>
    <col min="1025" max="1025" width="14" style="1" customWidth="1"/>
    <col min="1026" max="1026" width="9.140625" style="1"/>
    <col min="1027" max="1027" width="8.85546875" style="1" customWidth="1"/>
    <col min="1028" max="1028" width="11.140625" style="1" customWidth="1"/>
    <col min="1029" max="1029" width="10.7109375" style="1" customWidth="1"/>
    <col min="1030" max="1277" width="9.140625" style="1"/>
    <col min="1278" max="1278" width="10.42578125" style="1" customWidth="1"/>
    <col min="1279" max="1279" width="57.7109375" style="1" customWidth="1"/>
    <col min="1280" max="1280" width="46.140625" style="1" customWidth="1"/>
    <col min="1281" max="1281" width="14" style="1" customWidth="1"/>
    <col min="1282" max="1282" width="9.140625" style="1"/>
    <col min="1283" max="1283" width="8.85546875" style="1" customWidth="1"/>
    <col min="1284" max="1284" width="11.140625" style="1" customWidth="1"/>
    <col min="1285" max="1285" width="10.7109375" style="1" customWidth="1"/>
    <col min="1286" max="1533" width="9.140625" style="1"/>
    <col min="1534" max="1534" width="10.42578125" style="1" customWidth="1"/>
    <col min="1535" max="1535" width="57.7109375" style="1" customWidth="1"/>
    <col min="1536" max="1536" width="46.140625" style="1" customWidth="1"/>
    <col min="1537" max="1537" width="14" style="1" customWidth="1"/>
    <col min="1538" max="1538" width="9.140625" style="1"/>
    <col min="1539" max="1539" width="8.85546875" style="1" customWidth="1"/>
    <col min="1540" max="1540" width="11.140625" style="1" customWidth="1"/>
    <col min="1541" max="1541" width="10.7109375" style="1" customWidth="1"/>
    <col min="1542" max="1789" width="9.140625" style="1"/>
    <col min="1790" max="1790" width="10.42578125" style="1" customWidth="1"/>
    <col min="1791" max="1791" width="57.7109375" style="1" customWidth="1"/>
    <col min="1792" max="1792" width="46.140625" style="1" customWidth="1"/>
    <col min="1793" max="1793" width="14" style="1" customWidth="1"/>
    <col min="1794" max="1794" width="9.140625" style="1"/>
    <col min="1795" max="1795" width="8.85546875" style="1" customWidth="1"/>
    <col min="1796" max="1796" width="11.140625" style="1" customWidth="1"/>
    <col min="1797" max="1797" width="10.7109375" style="1" customWidth="1"/>
    <col min="1798" max="2045" width="9.140625" style="1"/>
    <col min="2046" max="2046" width="10.42578125" style="1" customWidth="1"/>
    <col min="2047" max="2047" width="57.7109375" style="1" customWidth="1"/>
    <col min="2048" max="2048" width="46.140625" style="1" customWidth="1"/>
    <col min="2049" max="2049" width="14" style="1" customWidth="1"/>
    <col min="2050" max="2050" width="9.140625" style="1"/>
    <col min="2051" max="2051" width="8.85546875" style="1" customWidth="1"/>
    <col min="2052" max="2052" width="11.140625" style="1" customWidth="1"/>
    <col min="2053" max="2053" width="10.7109375" style="1" customWidth="1"/>
    <col min="2054" max="2301" width="9.140625" style="1"/>
    <col min="2302" max="2302" width="10.42578125" style="1" customWidth="1"/>
    <col min="2303" max="2303" width="57.7109375" style="1" customWidth="1"/>
    <col min="2304" max="2304" width="46.140625" style="1" customWidth="1"/>
    <col min="2305" max="2305" width="14" style="1" customWidth="1"/>
    <col min="2306" max="2306" width="9.140625" style="1"/>
    <col min="2307" max="2307" width="8.85546875" style="1" customWidth="1"/>
    <col min="2308" max="2308" width="11.140625" style="1" customWidth="1"/>
    <col min="2309" max="2309" width="10.7109375" style="1" customWidth="1"/>
    <col min="2310" max="2557" width="9.140625" style="1"/>
    <col min="2558" max="2558" width="10.42578125" style="1" customWidth="1"/>
    <col min="2559" max="2559" width="57.7109375" style="1" customWidth="1"/>
    <col min="2560" max="2560" width="46.140625" style="1" customWidth="1"/>
    <col min="2561" max="2561" width="14" style="1" customWidth="1"/>
    <col min="2562" max="2562" width="9.140625" style="1"/>
    <col min="2563" max="2563" width="8.85546875" style="1" customWidth="1"/>
    <col min="2564" max="2564" width="11.140625" style="1" customWidth="1"/>
    <col min="2565" max="2565" width="10.7109375" style="1" customWidth="1"/>
    <col min="2566" max="2813" width="9.140625" style="1"/>
    <col min="2814" max="2814" width="10.42578125" style="1" customWidth="1"/>
    <col min="2815" max="2815" width="57.7109375" style="1" customWidth="1"/>
    <col min="2816" max="2816" width="46.140625" style="1" customWidth="1"/>
    <col min="2817" max="2817" width="14" style="1" customWidth="1"/>
    <col min="2818" max="2818" width="9.140625" style="1"/>
    <col min="2819" max="2819" width="8.85546875" style="1" customWidth="1"/>
    <col min="2820" max="2820" width="11.140625" style="1" customWidth="1"/>
    <col min="2821" max="2821" width="10.7109375" style="1" customWidth="1"/>
    <col min="2822" max="3069" width="9.140625" style="1"/>
    <col min="3070" max="3070" width="10.42578125" style="1" customWidth="1"/>
    <col min="3071" max="3071" width="57.7109375" style="1" customWidth="1"/>
    <col min="3072" max="3072" width="46.140625" style="1" customWidth="1"/>
    <col min="3073" max="3073" width="14" style="1" customWidth="1"/>
    <col min="3074" max="3074" width="9.140625" style="1"/>
    <col min="3075" max="3075" width="8.85546875" style="1" customWidth="1"/>
    <col min="3076" max="3076" width="11.140625" style="1" customWidth="1"/>
    <col min="3077" max="3077" width="10.7109375" style="1" customWidth="1"/>
    <col min="3078" max="3325" width="9.140625" style="1"/>
    <col min="3326" max="3326" width="10.42578125" style="1" customWidth="1"/>
    <col min="3327" max="3327" width="57.7109375" style="1" customWidth="1"/>
    <col min="3328" max="3328" width="46.140625" style="1" customWidth="1"/>
    <col min="3329" max="3329" width="14" style="1" customWidth="1"/>
    <col min="3330" max="3330" width="9.140625" style="1"/>
    <col min="3331" max="3331" width="8.85546875" style="1" customWidth="1"/>
    <col min="3332" max="3332" width="11.140625" style="1" customWidth="1"/>
    <col min="3333" max="3333" width="10.7109375" style="1" customWidth="1"/>
    <col min="3334" max="3581" width="9.140625" style="1"/>
    <col min="3582" max="3582" width="10.42578125" style="1" customWidth="1"/>
    <col min="3583" max="3583" width="57.7109375" style="1" customWidth="1"/>
    <col min="3584" max="3584" width="46.140625" style="1" customWidth="1"/>
    <col min="3585" max="3585" width="14" style="1" customWidth="1"/>
    <col min="3586" max="3586" width="9.140625" style="1"/>
    <col min="3587" max="3587" width="8.85546875" style="1" customWidth="1"/>
    <col min="3588" max="3588" width="11.140625" style="1" customWidth="1"/>
    <col min="3589" max="3589" width="10.7109375" style="1" customWidth="1"/>
    <col min="3590" max="3837" width="9.140625" style="1"/>
    <col min="3838" max="3838" width="10.42578125" style="1" customWidth="1"/>
    <col min="3839" max="3839" width="57.7109375" style="1" customWidth="1"/>
    <col min="3840" max="3840" width="46.140625" style="1" customWidth="1"/>
    <col min="3841" max="3841" width="14" style="1" customWidth="1"/>
    <col min="3842" max="3842" width="9.140625" style="1"/>
    <col min="3843" max="3843" width="8.85546875" style="1" customWidth="1"/>
    <col min="3844" max="3844" width="11.140625" style="1" customWidth="1"/>
    <col min="3845" max="3845" width="10.7109375" style="1" customWidth="1"/>
    <col min="3846" max="4093" width="9.140625" style="1"/>
    <col min="4094" max="4094" width="10.42578125" style="1" customWidth="1"/>
    <col min="4095" max="4095" width="57.7109375" style="1" customWidth="1"/>
    <col min="4096" max="4096" width="46.140625" style="1" customWidth="1"/>
    <col min="4097" max="4097" width="14" style="1" customWidth="1"/>
    <col min="4098" max="4098" width="9.140625" style="1"/>
    <col min="4099" max="4099" width="8.85546875" style="1" customWidth="1"/>
    <col min="4100" max="4100" width="11.140625" style="1" customWidth="1"/>
    <col min="4101" max="4101" width="10.7109375" style="1" customWidth="1"/>
    <col min="4102" max="4349" width="9.140625" style="1"/>
    <col min="4350" max="4350" width="10.42578125" style="1" customWidth="1"/>
    <col min="4351" max="4351" width="57.7109375" style="1" customWidth="1"/>
    <col min="4352" max="4352" width="46.140625" style="1" customWidth="1"/>
    <col min="4353" max="4353" width="14" style="1" customWidth="1"/>
    <col min="4354" max="4354" width="9.140625" style="1"/>
    <col min="4355" max="4355" width="8.85546875" style="1" customWidth="1"/>
    <col min="4356" max="4356" width="11.140625" style="1" customWidth="1"/>
    <col min="4357" max="4357" width="10.7109375" style="1" customWidth="1"/>
    <col min="4358" max="4605" width="9.140625" style="1"/>
    <col min="4606" max="4606" width="10.42578125" style="1" customWidth="1"/>
    <col min="4607" max="4607" width="57.7109375" style="1" customWidth="1"/>
    <col min="4608" max="4608" width="46.140625" style="1" customWidth="1"/>
    <col min="4609" max="4609" width="14" style="1" customWidth="1"/>
    <col min="4610" max="4610" width="9.140625" style="1"/>
    <col min="4611" max="4611" width="8.85546875" style="1" customWidth="1"/>
    <col min="4612" max="4612" width="11.140625" style="1" customWidth="1"/>
    <col min="4613" max="4613" width="10.7109375" style="1" customWidth="1"/>
    <col min="4614" max="4861" width="9.140625" style="1"/>
    <col min="4862" max="4862" width="10.42578125" style="1" customWidth="1"/>
    <col min="4863" max="4863" width="57.7109375" style="1" customWidth="1"/>
    <col min="4864" max="4864" width="46.140625" style="1" customWidth="1"/>
    <col min="4865" max="4865" width="14" style="1" customWidth="1"/>
    <col min="4866" max="4866" width="9.140625" style="1"/>
    <col min="4867" max="4867" width="8.85546875" style="1" customWidth="1"/>
    <col min="4868" max="4868" width="11.140625" style="1" customWidth="1"/>
    <col min="4869" max="4869" width="10.7109375" style="1" customWidth="1"/>
    <col min="4870" max="5117" width="9.140625" style="1"/>
    <col min="5118" max="5118" width="10.42578125" style="1" customWidth="1"/>
    <col min="5119" max="5119" width="57.7109375" style="1" customWidth="1"/>
    <col min="5120" max="5120" width="46.140625" style="1" customWidth="1"/>
    <col min="5121" max="5121" width="14" style="1" customWidth="1"/>
    <col min="5122" max="5122" width="9.140625" style="1"/>
    <col min="5123" max="5123" width="8.85546875" style="1" customWidth="1"/>
    <col min="5124" max="5124" width="11.140625" style="1" customWidth="1"/>
    <col min="5125" max="5125" width="10.7109375" style="1" customWidth="1"/>
    <col min="5126" max="5373" width="9.140625" style="1"/>
    <col min="5374" max="5374" width="10.42578125" style="1" customWidth="1"/>
    <col min="5375" max="5375" width="57.7109375" style="1" customWidth="1"/>
    <col min="5376" max="5376" width="46.140625" style="1" customWidth="1"/>
    <col min="5377" max="5377" width="14" style="1" customWidth="1"/>
    <col min="5378" max="5378" width="9.140625" style="1"/>
    <col min="5379" max="5379" width="8.85546875" style="1" customWidth="1"/>
    <col min="5380" max="5380" width="11.140625" style="1" customWidth="1"/>
    <col min="5381" max="5381" width="10.7109375" style="1" customWidth="1"/>
    <col min="5382" max="5629" width="9.140625" style="1"/>
    <col min="5630" max="5630" width="10.42578125" style="1" customWidth="1"/>
    <col min="5631" max="5631" width="57.7109375" style="1" customWidth="1"/>
    <col min="5632" max="5632" width="46.140625" style="1" customWidth="1"/>
    <col min="5633" max="5633" width="14" style="1" customWidth="1"/>
    <col min="5634" max="5634" width="9.140625" style="1"/>
    <col min="5635" max="5635" width="8.85546875" style="1" customWidth="1"/>
    <col min="5636" max="5636" width="11.140625" style="1" customWidth="1"/>
    <col min="5637" max="5637" width="10.7109375" style="1" customWidth="1"/>
    <col min="5638" max="5885" width="9.140625" style="1"/>
    <col min="5886" max="5886" width="10.42578125" style="1" customWidth="1"/>
    <col min="5887" max="5887" width="57.7109375" style="1" customWidth="1"/>
    <col min="5888" max="5888" width="46.140625" style="1" customWidth="1"/>
    <col min="5889" max="5889" width="14" style="1" customWidth="1"/>
    <col min="5890" max="5890" width="9.140625" style="1"/>
    <col min="5891" max="5891" width="8.85546875" style="1" customWidth="1"/>
    <col min="5892" max="5892" width="11.140625" style="1" customWidth="1"/>
    <col min="5893" max="5893" width="10.7109375" style="1" customWidth="1"/>
    <col min="5894" max="6141" width="9.140625" style="1"/>
    <col min="6142" max="6142" width="10.42578125" style="1" customWidth="1"/>
    <col min="6143" max="6143" width="57.7109375" style="1" customWidth="1"/>
    <col min="6144" max="6144" width="46.140625" style="1" customWidth="1"/>
    <col min="6145" max="6145" width="14" style="1" customWidth="1"/>
    <col min="6146" max="6146" width="9.140625" style="1"/>
    <col min="6147" max="6147" width="8.85546875" style="1" customWidth="1"/>
    <col min="6148" max="6148" width="11.140625" style="1" customWidth="1"/>
    <col min="6149" max="6149" width="10.7109375" style="1" customWidth="1"/>
    <col min="6150" max="6397" width="9.140625" style="1"/>
    <col min="6398" max="6398" width="10.42578125" style="1" customWidth="1"/>
    <col min="6399" max="6399" width="57.7109375" style="1" customWidth="1"/>
    <col min="6400" max="6400" width="46.140625" style="1" customWidth="1"/>
    <col min="6401" max="6401" width="14" style="1" customWidth="1"/>
    <col min="6402" max="6402" width="9.140625" style="1"/>
    <col min="6403" max="6403" width="8.85546875" style="1" customWidth="1"/>
    <col min="6404" max="6404" width="11.140625" style="1" customWidth="1"/>
    <col min="6405" max="6405" width="10.7109375" style="1" customWidth="1"/>
    <col min="6406" max="6653" width="9.140625" style="1"/>
    <col min="6654" max="6654" width="10.42578125" style="1" customWidth="1"/>
    <col min="6655" max="6655" width="57.7109375" style="1" customWidth="1"/>
    <col min="6656" max="6656" width="46.140625" style="1" customWidth="1"/>
    <col min="6657" max="6657" width="14" style="1" customWidth="1"/>
    <col min="6658" max="6658" width="9.140625" style="1"/>
    <col min="6659" max="6659" width="8.85546875" style="1" customWidth="1"/>
    <col min="6660" max="6660" width="11.140625" style="1" customWidth="1"/>
    <col min="6661" max="6661" width="10.7109375" style="1" customWidth="1"/>
    <col min="6662" max="6909" width="9.140625" style="1"/>
    <col min="6910" max="6910" width="10.42578125" style="1" customWidth="1"/>
    <col min="6911" max="6911" width="57.7109375" style="1" customWidth="1"/>
    <col min="6912" max="6912" width="46.140625" style="1" customWidth="1"/>
    <col min="6913" max="6913" width="14" style="1" customWidth="1"/>
    <col min="6914" max="6914" width="9.140625" style="1"/>
    <col min="6915" max="6915" width="8.85546875" style="1" customWidth="1"/>
    <col min="6916" max="6916" width="11.140625" style="1" customWidth="1"/>
    <col min="6917" max="6917" width="10.7109375" style="1" customWidth="1"/>
    <col min="6918" max="7165" width="9.140625" style="1"/>
    <col min="7166" max="7166" width="10.42578125" style="1" customWidth="1"/>
    <col min="7167" max="7167" width="57.7109375" style="1" customWidth="1"/>
    <col min="7168" max="7168" width="46.140625" style="1" customWidth="1"/>
    <col min="7169" max="7169" width="14" style="1" customWidth="1"/>
    <col min="7170" max="7170" width="9.140625" style="1"/>
    <col min="7171" max="7171" width="8.85546875" style="1" customWidth="1"/>
    <col min="7172" max="7172" width="11.140625" style="1" customWidth="1"/>
    <col min="7173" max="7173" width="10.7109375" style="1" customWidth="1"/>
    <col min="7174" max="7421" width="9.140625" style="1"/>
    <col min="7422" max="7422" width="10.42578125" style="1" customWidth="1"/>
    <col min="7423" max="7423" width="57.7109375" style="1" customWidth="1"/>
    <col min="7424" max="7424" width="46.140625" style="1" customWidth="1"/>
    <col min="7425" max="7425" width="14" style="1" customWidth="1"/>
    <col min="7426" max="7426" width="9.140625" style="1"/>
    <col min="7427" max="7427" width="8.85546875" style="1" customWidth="1"/>
    <col min="7428" max="7428" width="11.140625" style="1" customWidth="1"/>
    <col min="7429" max="7429" width="10.7109375" style="1" customWidth="1"/>
    <col min="7430" max="7677" width="9.140625" style="1"/>
    <col min="7678" max="7678" width="10.42578125" style="1" customWidth="1"/>
    <col min="7679" max="7679" width="57.7109375" style="1" customWidth="1"/>
    <col min="7680" max="7680" width="46.140625" style="1" customWidth="1"/>
    <col min="7681" max="7681" width="14" style="1" customWidth="1"/>
    <col min="7682" max="7682" width="9.140625" style="1"/>
    <col min="7683" max="7683" width="8.85546875" style="1" customWidth="1"/>
    <col min="7684" max="7684" width="11.140625" style="1" customWidth="1"/>
    <col min="7685" max="7685" width="10.7109375" style="1" customWidth="1"/>
    <col min="7686" max="7933" width="9.140625" style="1"/>
    <col min="7934" max="7934" width="10.42578125" style="1" customWidth="1"/>
    <col min="7935" max="7935" width="57.7109375" style="1" customWidth="1"/>
    <col min="7936" max="7936" width="46.140625" style="1" customWidth="1"/>
    <col min="7937" max="7937" width="14" style="1" customWidth="1"/>
    <col min="7938" max="7938" width="9.140625" style="1"/>
    <col min="7939" max="7939" width="8.85546875" style="1" customWidth="1"/>
    <col min="7940" max="7940" width="11.140625" style="1" customWidth="1"/>
    <col min="7941" max="7941" width="10.7109375" style="1" customWidth="1"/>
    <col min="7942" max="8189" width="9.140625" style="1"/>
    <col min="8190" max="8190" width="10.42578125" style="1" customWidth="1"/>
    <col min="8191" max="8191" width="57.7109375" style="1" customWidth="1"/>
    <col min="8192" max="8192" width="46.140625" style="1" customWidth="1"/>
    <col min="8193" max="8193" width="14" style="1" customWidth="1"/>
    <col min="8194" max="8194" width="9.140625" style="1"/>
    <col min="8195" max="8195" width="8.85546875" style="1" customWidth="1"/>
    <col min="8196" max="8196" width="11.140625" style="1" customWidth="1"/>
    <col min="8197" max="8197" width="10.7109375" style="1" customWidth="1"/>
    <col min="8198" max="8445" width="9.140625" style="1"/>
    <col min="8446" max="8446" width="10.42578125" style="1" customWidth="1"/>
    <col min="8447" max="8447" width="57.7109375" style="1" customWidth="1"/>
    <col min="8448" max="8448" width="46.140625" style="1" customWidth="1"/>
    <col min="8449" max="8449" width="14" style="1" customWidth="1"/>
    <col min="8450" max="8450" width="9.140625" style="1"/>
    <col min="8451" max="8451" width="8.85546875" style="1" customWidth="1"/>
    <col min="8452" max="8452" width="11.140625" style="1" customWidth="1"/>
    <col min="8453" max="8453" width="10.7109375" style="1" customWidth="1"/>
    <col min="8454" max="8701" width="9.140625" style="1"/>
    <col min="8702" max="8702" width="10.42578125" style="1" customWidth="1"/>
    <col min="8703" max="8703" width="57.7109375" style="1" customWidth="1"/>
    <col min="8704" max="8704" width="46.140625" style="1" customWidth="1"/>
    <col min="8705" max="8705" width="14" style="1" customWidth="1"/>
    <col min="8706" max="8706" width="9.140625" style="1"/>
    <col min="8707" max="8707" width="8.85546875" style="1" customWidth="1"/>
    <col min="8708" max="8708" width="11.140625" style="1" customWidth="1"/>
    <col min="8709" max="8709" width="10.7109375" style="1" customWidth="1"/>
    <col min="8710" max="8957" width="9.140625" style="1"/>
    <col min="8958" max="8958" width="10.42578125" style="1" customWidth="1"/>
    <col min="8959" max="8959" width="57.7109375" style="1" customWidth="1"/>
    <col min="8960" max="8960" width="46.140625" style="1" customWidth="1"/>
    <col min="8961" max="8961" width="14" style="1" customWidth="1"/>
    <col min="8962" max="8962" width="9.140625" style="1"/>
    <col min="8963" max="8963" width="8.85546875" style="1" customWidth="1"/>
    <col min="8964" max="8964" width="11.140625" style="1" customWidth="1"/>
    <col min="8965" max="8965" width="10.7109375" style="1" customWidth="1"/>
    <col min="8966" max="9213" width="9.140625" style="1"/>
    <col min="9214" max="9214" width="10.42578125" style="1" customWidth="1"/>
    <col min="9215" max="9215" width="57.7109375" style="1" customWidth="1"/>
    <col min="9216" max="9216" width="46.140625" style="1" customWidth="1"/>
    <col min="9217" max="9217" width="14" style="1" customWidth="1"/>
    <col min="9218" max="9218" width="9.140625" style="1"/>
    <col min="9219" max="9219" width="8.85546875" style="1" customWidth="1"/>
    <col min="9220" max="9220" width="11.140625" style="1" customWidth="1"/>
    <col min="9221" max="9221" width="10.7109375" style="1" customWidth="1"/>
    <col min="9222" max="9469" width="9.140625" style="1"/>
    <col min="9470" max="9470" width="10.42578125" style="1" customWidth="1"/>
    <col min="9471" max="9471" width="57.7109375" style="1" customWidth="1"/>
    <col min="9472" max="9472" width="46.140625" style="1" customWidth="1"/>
    <col min="9473" max="9473" width="14" style="1" customWidth="1"/>
    <col min="9474" max="9474" width="9.140625" style="1"/>
    <col min="9475" max="9475" width="8.85546875" style="1" customWidth="1"/>
    <col min="9476" max="9476" width="11.140625" style="1" customWidth="1"/>
    <col min="9477" max="9477" width="10.7109375" style="1" customWidth="1"/>
    <col min="9478" max="9725" width="9.140625" style="1"/>
    <col min="9726" max="9726" width="10.42578125" style="1" customWidth="1"/>
    <col min="9727" max="9727" width="57.7109375" style="1" customWidth="1"/>
    <col min="9728" max="9728" width="46.140625" style="1" customWidth="1"/>
    <col min="9729" max="9729" width="14" style="1" customWidth="1"/>
    <col min="9730" max="9730" width="9.140625" style="1"/>
    <col min="9731" max="9731" width="8.85546875" style="1" customWidth="1"/>
    <col min="9732" max="9732" width="11.140625" style="1" customWidth="1"/>
    <col min="9733" max="9733" width="10.7109375" style="1" customWidth="1"/>
    <col min="9734" max="9981" width="9.140625" style="1"/>
    <col min="9982" max="9982" width="10.42578125" style="1" customWidth="1"/>
    <col min="9983" max="9983" width="57.7109375" style="1" customWidth="1"/>
    <col min="9984" max="9984" width="46.140625" style="1" customWidth="1"/>
    <col min="9985" max="9985" width="14" style="1" customWidth="1"/>
    <col min="9986" max="9986" width="9.140625" style="1"/>
    <col min="9987" max="9987" width="8.85546875" style="1" customWidth="1"/>
    <col min="9988" max="9988" width="11.140625" style="1" customWidth="1"/>
    <col min="9989" max="9989" width="10.7109375" style="1" customWidth="1"/>
    <col min="9990" max="10237" width="9.140625" style="1"/>
    <col min="10238" max="10238" width="10.42578125" style="1" customWidth="1"/>
    <col min="10239" max="10239" width="57.7109375" style="1" customWidth="1"/>
    <col min="10240" max="10240" width="46.140625" style="1" customWidth="1"/>
    <col min="10241" max="10241" width="14" style="1" customWidth="1"/>
    <col min="10242" max="10242" width="9.140625" style="1"/>
    <col min="10243" max="10243" width="8.85546875" style="1" customWidth="1"/>
    <col min="10244" max="10244" width="11.140625" style="1" customWidth="1"/>
    <col min="10245" max="10245" width="10.7109375" style="1" customWidth="1"/>
    <col min="10246" max="10493" width="9.140625" style="1"/>
    <col min="10494" max="10494" width="10.42578125" style="1" customWidth="1"/>
    <col min="10495" max="10495" width="57.7109375" style="1" customWidth="1"/>
    <col min="10496" max="10496" width="46.140625" style="1" customWidth="1"/>
    <col min="10497" max="10497" width="14" style="1" customWidth="1"/>
    <col min="10498" max="10498" width="9.140625" style="1"/>
    <col min="10499" max="10499" width="8.85546875" style="1" customWidth="1"/>
    <col min="10500" max="10500" width="11.140625" style="1" customWidth="1"/>
    <col min="10501" max="10501" width="10.7109375" style="1" customWidth="1"/>
    <col min="10502" max="10749" width="9.140625" style="1"/>
    <col min="10750" max="10750" width="10.42578125" style="1" customWidth="1"/>
    <col min="10751" max="10751" width="57.7109375" style="1" customWidth="1"/>
    <col min="10752" max="10752" width="46.140625" style="1" customWidth="1"/>
    <col min="10753" max="10753" width="14" style="1" customWidth="1"/>
    <col min="10754" max="10754" width="9.140625" style="1"/>
    <col min="10755" max="10755" width="8.85546875" style="1" customWidth="1"/>
    <col min="10756" max="10756" width="11.140625" style="1" customWidth="1"/>
    <col min="10757" max="10757" width="10.7109375" style="1" customWidth="1"/>
    <col min="10758" max="11005" width="9.140625" style="1"/>
    <col min="11006" max="11006" width="10.42578125" style="1" customWidth="1"/>
    <col min="11007" max="11007" width="57.7109375" style="1" customWidth="1"/>
    <col min="11008" max="11008" width="46.140625" style="1" customWidth="1"/>
    <col min="11009" max="11009" width="14" style="1" customWidth="1"/>
    <col min="11010" max="11010" width="9.140625" style="1"/>
    <col min="11011" max="11011" width="8.85546875" style="1" customWidth="1"/>
    <col min="11012" max="11012" width="11.140625" style="1" customWidth="1"/>
    <col min="11013" max="11013" width="10.7109375" style="1" customWidth="1"/>
    <col min="11014" max="11261" width="9.140625" style="1"/>
    <col min="11262" max="11262" width="10.42578125" style="1" customWidth="1"/>
    <col min="11263" max="11263" width="57.7109375" style="1" customWidth="1"/>
    <col min="11264" max="11264" width="46.140625" style="1" customWidth="1"/>
    <col min="11265" max="11265" width="14" style="1" customWidth="1"/>
    <col min="11266" max="11266" width="9.140625" style="1"/>
    <col min="11267" max="11267" width="8.85546875" style="1" customWidth="1"/>
    <col min="11268" max="11268" width="11.140625" style="1" customWidth="1"/>
    <col min="11269" max="11269" width="10.7109375" style="1" customWidth="1"/>
    <col min="11270" max="11517" width="9.140625" style="1"/>
    <col min="11518" max="11518" width="10.42578125" style="1" customWidth="1"/>
    <col min="11519" max="11519" width="57.7109375" style="1" customWidth="1"/>
    <col min="11520" max="11520" width="46.140625" style="1" customWidth="1"/>
    <col min="11521" max="11521" width="14" style="1" customWidth="1"/>
    <col min="11522" max="11522" width="9.140625" style="1"/>
    <col min="11523" max="11523" width="8.85546875" style="1" customWidth="1"/>
    <col min="11524" max="11524" width="11.140625" style="1" customWidth="1"/>
    <col min="11525" max="11525" width="10.7109375" style="1" customWidth="1"/>
    <col min="11526" max="11773" width="9.140625" style="1"/>
    <col min="11774" max="11774" width="10.42578125" style="1" customWidth="1"/>
    <col min="11775" max="11775" width="57.7109375" style="1" customWidth="1"/>
    <col min="11776" max="11776" width="46.140625" style="1" customWidth="1"/>
    <col min="11777" max="11777" width="14" style="1" customWidth="1"/>
    <col min="11778" max="11778" width="9.140625" style="1"/>
    <col min="11779" max="11779" width="8.85546875" style="1" customWidth="1"/>
    <col min="11780" max="11780" width="11.140625" style="1" customWidth="1"/>
    <col min="11781" max="11781" width="10.7109375" style="1" customWidth="1"/>
    <col min="11782" max="12029" width="9.140625" style="1"/>
    <col min="12030" max="12030" width="10.42578125" style="1" customWidth="1"/>
    <col min="12031" max="12031" width="57.7109375" style="1" customWidth="1"/>
    <col min="12032" max="12032" width="46.140625" style="1" customWidth="1"/>
    <col min="12033" max="12033" width="14" style="1" customWidth="1"/>
    <col min="12034" max="12034" width="9.140625" style="1"/>
    <col min="12035" max="12035" width="8.85546875" style="1" customWidth="1"/>
    <col min="12036" max="12036" width="11.140625" style="1" customWidth="1"/>
    <col min="12037" max="12037" width="10.7109375" style="1" customWidth="1"/>
    <col min="12038" max="12285" width="9.140625" style="1"/>
    <col min="12286" max="12286" width="10.42578125" style="1" customWidth="1"/>
    <col min="12287" max="12287" width="57.7109375" style="1" customWidth="1"/>
    <col min="12288" max="12288" width="46.140625" style="1" customWidth="1"/>
    <col min="12289" max="12289" width="14" style="1" customWidth="1"/>
    <col min="12290" max="12290" width="9.140625" style="1"/>
    <col min="12291" max="12291" width="8.85546875" style="1" customWidth="1"/>
    <col min="12292" max="12292" width="11.140625" style="1" customWidth="1"/>
    <col min="12293" max="12293" width="10.7109375" style="1" customWidth="1"/>
    <col min="12294" max="12541" width="9.140625" style="1"/>
    <col min="12542" max="12542" width="10.42578125" style="1" customWidth="1"/>
    <col min="12543" max="12543" width="57.7109375" style="1" customWidth="1"/>
    <col min="12544" max="12544" width="46.140625" style="1" customWidth="1"/>
    <col min="12545" max="12545" width="14" style="1" customWidth="1"/>
    <col min="12546" max="12546" width="9.140625" style="1"/>
    <col min="12547" max="12547" width="8.85546875" style="1" customWidth="1"/>
    <col min="12548" max="12548" width="11.140625" style="1" customWidth="1"/>
    <col min="12549" max="12549" width="10.7109375" style="1" customWidth="1"/>
    <col min="12550" max="12797" width="9.140625" style="1"/>
    <col min="12798" max="12798" width="10.42578125" style="1" customWidth="1"/>
    <col min="12799" max="12799" width="57.7109375" style="1" customWidth="1"/>
    <col min="12800" max="12800" width="46.140625" style="1" customWidth="1"/>
    <col min="12801" max="12801" width="14" style="1" customWidth="1"/>
    <col min="12802" max="12802" width="9.140625" style="1"/>
    <col min="12803" max="12803" width="8.85546875" style="1" customWidth="1"/>
    <col min="12804" max="12804" width="11.140625" style="1" customWidth="1"/>
    <col min="12805" max="12805" width="10.7109375" style="1" customWidth="1"/>
    <col min="12806" max="13053" width="9.140625" style="1"/>
    <col min="13054" max="13054" width="10.42578125" style="1" customWidth="1"/>
    <col min="13055" max="13055" width="57.7109375" style="1" customWidth="1"/>
    <col min="13056" max="13056" width="46.140625" style="1" customWidth="1"/>
    <col min="13057" max="13057" width="14" style="1" customWidth="1"/>
    <col min="13058" max="13058" width="9.140625" style="1"/>
    <col min="13059" max="13059" width="8.85546875" style="1" customWidth="1"/>
    <col min="13060" max="13060" width="11.140625" style="1" customWidth="1"/>
    <col min="13061" max="13061" width="10.7109375" style="1" customWidth="1"/>
    <col min="13062" max="13309" width="9.140625" style="1"/>
    <col min="13310" max="13310" width="10.42578125" style="1" customWidth="1"/>
    <col min="13311" max="13311" width="57.7109375" style="1" customWidth="1"/>
    <col min="13312" max="13312" width="46.140625" style="1" customWidth="1"/>
    <col min="13313" max="13313" width="14" style="1" customWidth="1"/>
    <col min="13314" max="13314" width="9.140625" style="1"/>
    <col min="13315" max="13315" width="8.85546875" style="1" customWidth="1"/>
    <col min="13316" max="13316" width="11.140625" style="1" customWidth="1"/>
    <col min="13317" max="13317" width="10.7109375" style="1" customWidth="1"/>
    <col min="13318" max="13565" width="9.140625" style="1"/>
    <col min="13566" max="13566" width="10.42578125" style="1" customWidth="1"/>
    <col min="13567" max="13567" width="57.7109375" style="1" customWidth="1"/>
    <col min="13568" max="13568" width="46.140625" style="1" customWidth="1"/>
    <col min="13569" max="13569" width="14" style="1" customWidth="1"/>
    <col min="13570" max="13570" width="9.140625" style="1"/>
    <col min="13571" max="13571" width="8.85546875" style="1" customWidth="1"/>
    <col min="13572" max="13572" width="11.140625" style="1" customWidth="1"/>
    <col min="13573" max="13573" width="10.7109375" style="1" customWidth="1"/>
    <col min="13574" max="13821" width="9.140625" style="1"/>
    <col min="13822" max="13822" width="10.42578125" style="1" customWidth="1"/>
    <col min="13823" max="13823" width="57.7109375" style="1" customWidth="1"/>
    <col min="13824" max="13824" width="46.140625" style="1" customWidth="1"/>
    <col min="13825" max="13825" width="14" style="1" customWidth="1"/>
    <col min="13826" max="13826" width="9.140625" style="1"/>
    <col min="13827" max="13827" width="8.85546875" style="1" customWidth="1"/>
    <col min="13828" max="13828" width="11.140625" style="1" customWidth="1"/>
    <col min="13829" max="13829" width="10.7109375" style="1" customWidth="1"/>
    <col min="13830" max="14077" width="9.140625" style="1"/>
    <col min="14078" max="14078" width="10.42578125" style="1" customWidth="1"/>
    <col min="14079" max="14079" width="57.7109375" style="1" customWidth="1"/>
    <col min="14080" max="14080" width="46.140625" style="1" customWidth="1"/>
    <col min="14081" max="14081" width="14" style="1" customWidth="1"/>
    <col min="14082" max="14082" width="9.140625" style="1"/>
    <col min="14083" max="14083" width="8.85546875" style="1" customWidth="1"/>
    <col min="14084" max="14084" width="11.140625" style="1" customWidth="1"/>
    <col min="14085" max="14085" width="10.7109375" style="1" customWidth="1"/>
    <col min="14086" max="14333" width="9.140625" style="1"/>
    <col min="14334" max="14334" width="10.42578125" style="1" customWidth="1"/>
    <col min="14335" max="14335" width="57.7109375" style="1" customWidth="1"/>
    <col min="14336" max="14336" width="46.140625" style="1" customWidth="1"/>
    <col min="14337" max="14337" width="14" style="1" customWidth="1"/>
    <col min="14338" max="14338" width="9.140625" style="1"/>
    <col min="14339" max="14339" width="8.85546875" style="1" customWidth="1"/>
    <col min="14340" max="14340" width="11.140625" style="1" customWidth="1"/>
    <col min="14341" max="14341" width="10.7109375" style="1" customWidth="1"/>
    <col min="14342" max="14589" width="9.140625" style="1"/>
    <col min="14590" max="14590" width="10.42578125" style="1" customWidth="1"/>
    <col min="14591" max="14591" width="57.7109375" style="1" customWidth="1"/>
    <col min="14592" max="14592" width="46.140625" style="1" customWidth="1"/>
    <col min="14593" max="14593" width="14" style="1" customWidth="1"/>
    <col min="14594" max="14594" width="9.140625" style="1"/>
    <col min="14595" max="14595" width="8.85546875" style="1" customWidth="1"/>
    <col min="14596" max="14596" width="11.140625" style="1" customWidth="1"/>
    <col min="14597" max="14597" width="10.7109375" style="1" customWidth="1"/>
    <col min="14598" max="14845" width="9.140625" style="1"/>
    <col min="14846" max="14846" width="10.42578125" style="1" customWidth="1"/>
    <col min="14847" max="14847" width="57.7109375" style="1" customWidth="1"/>
    <col min="14848" max="14848" width="46.140625" style="1" customWidth="1"/>
    <col min="14849" max="14849" width="14" style="1" customWidth="1"/>
    <col min="14850" max="14850" width="9.140625" style="1"/>
    <col min="14851" max="14851" width="8.85546875" style="1" customWidth="1"/>
    <col min="14852" max="14852" width="11.140625" style="1" customWidth="1"/>
    <col min="14853" max="14853" width="10.7109375" style="1" customWidth="1"/>
    <col min="14854" max="15101" width="9.140625" style="1"/>
    <col min="15102" max="15102" width="10.42578125" style="1" customWidth="1"/>
    <col min="15103" max="15103" width="57.7109375" style="1" customWidth="1"/>
    <col min="15104" max="15104" width="46.140625" style="1" customWidth="1"/>
    <col min="15105" max="15105" width="14" style="1" customWidth="1"/>
    <col min="15106" max="15106" width="9.140625" style="1"/>
    <col min="15107" max="15107" width="8.85546875" style="1" customWidth="1"/>
    <col min="15108" max="15108" width="11.140625" style="1" customWidth="1"/>
    <col min="15109" max="15109" width="10.7109375" style="1" customWidth="1"/>
    <col min="15110" max="15357" width="9.140625" style="1"/>
    <col min="15358" max="15358" width="10.42578125" style="1" customWidth="1"/>
    <col min="15359" max="15359" width="57.7109375" style="1" customWidth="1"/>
    <col min="15360" max="15360" width="46.140625" style="1" customWidth="1"/>
    <col min="15361" max="15361" width="14" style="1" customWidth="1"/>
    <col min="15362" max="15362" width="9.140625" style="1"/>
    <col min="15363" max="15363" width="8.85546875" style="1" customWidth="1"/>
    <col min="15364" max="15364" width="11.140625" style="1" customWidth="1"/>
    <col min="15365" max="15365" width="10.7109375" style="1" customWidth="1"/>
    <col min="15366" max="15613" width="9.140625" style="1"/>
    <col min="15614" max="15614" width="10.42578125" style="1" customWidth="1"/>
    <col min="15615" max="15615" width="57.7109375" style="1" customWidth="1"/>
    <col min="15616" max="15616" width="46.140625" style="1" customWidth="1"/>
    <col min="15617" max="15617" width="14" style="1" customWidth="1"/>
    <col min="15618" max="15618" width="9.140625" style="1"/>
    <col min="15619" max="15619" width="8.85546875" style="1" customWidth="1"/>
    <col min="15620" max="15620" width="11.140625" style="1" customWidth="1"/>
    <col min="15621" max="15621" width="10.7109375" style="1" customWidth="1"/>
    <col min="15622" max="15869" width="9.140625" style="1"/>
    <col min="15870" max="15870" width="10.42578125" style="1" customWidth="1"/>
    <col min="15871" max="15871" width="57.7109375" style="1" customWidth="1"/>
    <col min="15872" max="15872" width="46.140625" style="1" customWidth="1"/>
    <col min="15873" max="15873" width="14" style="1" customWidth="1"/>
    <col min="15874" max="15874" width="9.140625" style="1"/>
    <col min="15875" max="15875" width="8.85546875" style="1" customWidth="1"/>
    <col min="15876" max="15876" width="11.140625" style="1" customWidth="1"/>
    <col min="15877" max="15877" width="10.7109375" style="1" customWidth="1"/>
    <col min="15878" max="16125" width="9.140625" style="1"/>
    <col min="16126" max="16126" width="10.42578125" style="1" customWidth="1"/>
    <col min="16127" max="16127" width="57.7109375" style="1" customWidth="1"/>
    <col min="16128" max="16128" width="46.140625" style="1" customWidth="1"/>
    <col min="16129" max="16129" width="14" style="1" customWidth="1"/>
    <col min="16130" max="16130" width="9.140625" style="1"/>
    <col min="16131" max="16131" width="8.85546875" style="1" customWidth="1"/>
    <col min="16132" max="16132" width="11.140625" style="1" customWidth="1"/>
    <col min="16133" max="16133" width="10.7109375" style="1" customWidth="1"/>
    <col min="16134" max="16384" width="9.140625" style="1"/>
  </cols>
  <sheetData>
    <row r="1" spans="1:7" s="4" customFormat="1" ht="18" x14ac:dyDescent="0.25">
      <c r="A1" s="98" t="s">
        <v>0</v>
      </c>
      <c r="D1" s="5"/>
      <c r="G1" s="6" t="s">
        <v>1</v>
      </c>
    </row>
    <row r="2" spans="1:7" s="4" customFormat="1" ht="9.75" customHeight="1" x14ac:dyDescent="0.25">
      <c r="D2" s="5"/>
    </row>
    <row r="3" spans="1:7" s="11" customFormat="1" ht="16.5" customHeight="1" x14ac:dyDescent="0.25">
      <c r="A3" s="8" t="s">
        <v>275</v>
      </c>
      <c r="B3" s="8"/>
      <c r="C3" s="8"/>
      <c r="D3" s="9"/>
      <c r="E3" s="8"/>
      <c r="F3" s="8"/>
      <c r="G3" s="8"/>
    </row>
    <row r="4" spans="1:7" s="4" customFormat="1" ht="18.75" customHeight="1" x14ac:dyDescent="0.25">
      <c r="A4" s="8" t="s">
        <v>293</v>
      </c>
      <c r="B4" s="8"/>
      <c r="C4" s="8"/>
      <c r="D4" s="12"/>
      <c r="E4" s="8"/>
      <c r="F4" s="8"/>
      <c r="G4" s="8"/>
    </row>
    <row r="5" spans="1:7" s="4" customFormat="1" ht="18.75" customHeight="1" x14ac:dyDescent="0.25">
      <c r="A5" s="8" t="s">
        <v>292</v>
      </c>
      <c r="B5" s="8"/>
      <c r="C5" s="8"/>
      <c r="D5" s="12"/>
      <c r="E5" s="8"/>
      <c r="F5" s="8"/>
      <c r="G5" s="8"/>
    </row>
    <row r="6" spans="1:7" s="11" customFormat="1" ht="18" customHeight="1" x14ac:dyDescent="0.25">
      <c r="A6" s="13" t="s">
        <v>2</v>
      </c>
      <c r="B6" s="8"/>
      <c r="C6" s="8"/>
      <c r="D6" s="9"/>
      <c r="E6" s="8"/>
      <c r="F6" s="8"/>
      <c r="G6" s="8"/>
    </row>
    <row r="7" spans="1:7" s="19" customFormat="1" ht="94.5" x14ac:dyDescent="0.2">
      <c r="A7" s="14" t="s">
        <v>3</v>
      </c>
      <c r="B7" s="15" t="s">
        <v>4</v>
      </c>
      <c r="C7" s="15" t="s">
        <v>5</v>
      </c>
      <c r="D7" s="16" t="s">
        <v>6</v>
      </c>
      <c r="E7" s="17" t="s">
        <v>7</v>
      </c>
      <c r="F7" s="17" t="s">
        <v>8</v>
      </c>
      <c r="G7" s="18" t="s">
        <v>9</v>
      </c>
    </row>
    <row r="8" spans="1:7" ht="28.5" customHeight="1" x14ac:dyDescent="0.25">
      <c r="A8" s="20">
        <v>1</v>
      </c>
      <c r="B8" s="21" t="s">
        <v>10</v>
      </c>
      <c r="C8" s="22" t="s">
        <v>11</v>
      </c>
      <c r="D8" s="23" t="s">
        <v>12</v>
      </c>
      <c r="E8" s="92">
        <v>6188</v>
      </c>
      <c r="F8" s="25">
        <v>41.85</v>
      </c>
      <c r="G8" s="26">
        <f t="shared" ref="G8:G71" si="0">F8*E8</f>
        <v>258967.80000000002</v>
      </c>
    </row>
    <row r="9" spans="1:7" ht="28.5" customHeight="1" x14ac:dyDescent="0.25">
      <c r="A9" s="20">
        <v>2</v>
      </c>
      <c r="B9" s="21" t="s">
        <v>13</v>
      </c>
      <c r="C9" s="22" t="s">
        <v>11</v>
      </c>
      <c r="D9" s="23" t="s">
        <v>12</v>
      </c>
      <c r="E9" s="27">
        <v>876</v>
      </c>
      <c r="F9" s="25">
        <v>39.590000000000003</v>
      </c>
      <c r="G9" s="26">
        <f t="shared" si="0"/>
        <v>34680.840000000004</v>
      </c>
    </row>
    <row r="10" spans="1:7" ht="28.5" customHeight="1" x14ac:dyDescent="0.25">
      <c r="A10" s="20">
        <v>3</v>
      </c>
      <c r="B10" s="21" t="s">
        <v>15</v>
      </c>
      <c r="C10" s="22" t="s">
        <v>16</v>
      </c>
      <c r="D10" s="23" t="s">
        <v>12</v>
      </c>
      <c r="E10" s="27">
        <v>0</v>
      </c>
      <c r="F10" s="25"/>
      <c r="G10" s="26">
        <f t="shared" si="0"/>
        <v>0</v>
      </c>
    </row>
    <row r="11" spans="1:7" ht="28.5" customHeight="1" x14ac:dyDescent="0.25">
      <c r="A11" s="20">
        <v>4</v>
      </c>
      <c r="B11" s="21" t="s">
        <v>17</v>
      </c>
      <c r="C11" s="22" t="s">
        <v>18</v>
      </c>
      <c r="D11" s="23" t="s">
        <v>12</v>
      </c>
      <c r="E11" s="27">
        <v>0</v>
      </c>
      <c r="F11" s="25"/>
      <c r="G11" s="26">
        <f t="shared" si="0"/>
        <v>0</v>
      </c>
    </row>
    <row r="12" spans="1:7" ht="28.5" customHeight="1" x14ac:dyDescent="0.25">
      <c r="A12" s="20">
        <v>5</v>
      </c>
      <c r="B12" s="21" t="s">
        <v>19</v>
      </c>
      <c r="C12" s="22" t="s">
        <v>20</v>
      </c>
      <c r="D12" s="23" t="s">
        <v>12</v>
      </c>
      <c r="E12" s="27">
        <v>0</v>
      </c>
      <c r="F12" s="25"/>
      <c r="G12" s="26">
        <f t="shared" si="0"/>
        <v>0</v>
      </c>
    </row>
    <row r="13" spans="1:7" ht="28.5" customHeight="1" x14ac:dyDescent="0.25">
      <c r="A13" s="20">
        <v>6</v>
      </c>
      <c r="B13" s="21" t="s">
        <v>21</v>
      </c>
      <c r="C13" s="22" t="s">
        <v>22</v>
      </c>
      <c r="D13" s="23" t="s">
        <v>12</v>
      </c>
      <c r="E13" s="27">
        <v>0</v>
      </c>
      <c r="F13" s="25"/>
      <c r="G13" s="26">
        <f t="shared" si="0"/>
        <v>0</v>
      </c>
    </row>
    <row r="14" spans="1:7" ht="28.5" customHeight="1" x14ac:dyDescent="0.25">
      <c r="A14" s="20">
        <v>7</v>
      </c>
      <c r="B14" s="21" t="s">
        <v>23</v>
      </c>
      <c r="C14" s="22" t="s">
        <v>24</v>
      </c>
      <c r="D14" s="23" t="s">
        <v>25</v>
      </c>
      <c r="E14" s="27">
        <v>0</v>
      </c>
      <c r="F14" s="25"/>
      <c r="G14" s="26">
        <f t="shared" si="0"/>
        <v>0</v>
      </c>
    </row>
    <row r="15" spans="1:7" ht="28.5" customHeight="1" x14ac:dyDescent="0.25">
      <c r="A15" s="20">
        <v>8</v>
      </c>
      <c r="B15" s="21" t="s">
        <v>26</v>
      </c>
      <c r="C15" s="28" t="s">
        <v>27</v>
      </c>
      <c r="D15" s="23" t="s">
        <v>12</v>
      </c>
      <c r="E15" s="27">
        <v>0</v>
      </c>
      <c r="F15" s="25"/>
      <c r="G15" s="26">
        <f t="shared" si="0"/>
        <v>0</v>
      </c>
    </row>
    <row r="16" spans="1:7" ht="28.5" customHeight="1" x14ac:dyDescent="0.25">
      <c r="A16" s="20" t="s">
        <v>28</v>
      </c>
      <c r="B16" s="29" t="s">
        <v>29</v>
      </c>
      <c r="C16" s="28" t="s">
        <v>30</v>
      </c>
      <c r="D16" s="23" t="s">
        <v>12</v>
      </c>
      <c r="E16" s="27">
        <v>0</v>
      </c>
      <c r="F16" s="25"/>
      <c r="G16" s="26">
        <f t="shared" si="0"/>
        <v>0</v>
      </c>
    </row>
    <row r="17" spans="1:7" ht="28.5" customHeight="1" x14ac:dyDescent="0.25">
      <c r="A17" s="20" t="s">
        <v>31</v>
      </c>
      <c r="B17" s="29" t="s">
        <v>29</v>
      </c>
      <c r="C17" s="28" t="s">
        <v>32</v>
      </c>
      <c r="D17" s="23" t="s">
        <v>12</v>
      </c>
      <c r="E17" s="27">
        <v>0</v>
      </c>
      <c r="F17" s="25"/>
      <c r="G17" s="26">
        <f t="shared" si="0"/>
        <v>0</v>
      </c>
    </row>
    <row r="18" spans="1:7" ht="28.5" customHeight="1" x14ac:dyDescent="0.25">
      <c r="A18" s="20" t="s">
        <v>33</v>
      </c>
      <c r="B18" s="21" t="s">
        <v>34</v>
      </c>
      <c r="C18" s="28" t="s">
        <v>30</v>
      </c>
      <c r="D18" s="23" t="s">
        <v>12</v>
      </c>
      <c r="E18" s="27">
        <v>0</v>
      </c>
      <c r="F18" s="25"/>
      <c r="G18" s="26">
        <f t="shared" si="0"/>
        <v>0</v>
      </c>
    </row>
    <row r="19" spans="1:7" ht="28.5" customHeight="1" x14ac:dyDescent="0.25">
      <c r="A19" s="20" t="s">
        <v>35</v>
      </c>
      <c r="B19" s="21" t="s">
        <v>34</v>
      </c>
      <c r="C19" s="28" t="s">
        <v>32</v>
      </c>
      <c r="D19" s="23" t="s">
        <v>12</v>
      </c>
      <c r="E19" s="27">
        <v>0</v>
      </c>
      <c r="F19" s="25"/>
      <c r="G19" s="26">
        <f t="shared" si="0"/>
        <v>0</v>
      </c>
    </row>
    <row r="20" spans="1:7" ht="28.5" customHeight="1" x14ac:dyDescent="0.25">
      <c r="A20" s="20">
        <v>11</v>
      </c>
      <c r="B20" s="21" t="s">
        <v>36</v>
      </c>
      <c r="C20" s="28" t="s">
        <v>37</v>
      </c>
      <c r="D20" s="23" t="s">
        <v>25</v>
      </c>
      <c r="E20" s="27">
        <v>0</v>
      </c>
      <c r="F20" s="25"/>
      <c r="G20" s="26">
        <f t="shared" si="0"/>
        <v>0</v>
      </c>
    </row>
    <row r="21" spans="1:7" ht="28.5" customHeight="1" x14ac:dyDescent="0.25">
      <c r="A21" s="20">
        <v>12</v>
      </c>
      <c r="B21" s="21" t="s">
        <v>38</v>
      </c>
      <c r="C21" s="22" t="s">
        <v>39</v>
      </c>
      <c r="D21" s="23" t="s">
        <v>25</v>
      </c>
      <c r="E21" s="27">
        <v>0</v>
      </c>
      <c r="F21" s="25"/>
      <c r="G21" s="26">
        <f t="shared" si="0"/>
        <v>0</v>
      </c>
    </row>
    <row r="22" spans="1:7" ht="28.5" customHeight="1" x14ac:dyDescent="0.25">
      <c r="A22" s="20">
        <v>13</v>
      </c>
      <c r="B22" s="21" t="s">
        <v>40</v>
      </c>
      <c r="C22" s="22" t="s">
        <v>41</v>
      </c>
      <c r="D22" s="23" t="s">
        <v>25</v>
      </c>
      <c r="E22" s="27">
        <v>0</v>
      </c>
      <c r="F22" s="25"/>
      <c r="G22" s="26">
        <f t="shared" si="0"/>
        <v>0</v>
      </c>
    </row>
    <row r="23" spans="1:7" ht="28.5" customHeight="1" x14ac:dyDescent="0.25">
      <c r="A23" s="20">
        <v>14</v>
      </c>
      <c r="B23" s="21" t="s">
        <v>42</v>
      </c>
      <c r="C23" s="22" t="s">
        <v>43</v>
      </c>
      <c r="D23" s="23" t="s">
        <v>44</v>
      </c>
      <c r="E23" s="27">
        <v>276</v>
      </c>
      <c r="F23" s="25">
        <v>7.95</v>
      </c>
      <c r="G23" s="26">
        <f t="shared" si="0"/>
        <v>2194.2000000000003</v>
      </c>
    </row>
    <row r="24" spans="1:7" ht="28.5" customHeight="1" x14ac:dyDescent="0.25">
      <c r="A24" s="20">
        <v>15</v>
      </c>
      <c r="B24" s="21" t="s">
        <v>45</v>
      </c>
      <c r="C24" s="22" t="s">
        <v>43</v>
      </c>
      <c r="D24" s="23" t="s">
        <v>44</v>
      </c>
      <c r="E24" s="27">
        <v>0</v>
      </c>
      <c r="F24" s="25"/>
      <c r="G24" s="26">
        <f t="shared" si="0"/>
        <v>0</v>
      </c>
    </row>
    <row r="25" spans="1:7" ht="28.5" customHeight="1" x14ac:dyDescent="0.25">
      <c r="A25" s="20">
        <v>16</v>
      </c>
      <c r="B25" s="30" t="s">
        <v>46</v>
      </c>
      <c r="C25" s="22" t="s">
        <v>47</v>
      </c>
      <c r="D25" s="23" t="s">
        <v>48</v>
      </c>
      <c r="E25" s="27">
        <v>0</v>
      </c>
      <c r="F25" s="25"/>
      <c r="G25" s="26">
        <f t="shared" si="0"/>
        <v>0</v>
      </c>
    </row>
    <row r="26" spans="1:7" ht="28.5" customHeight="1" x14ac:dyDescent="0.25">
      <c r="A26" s="31">
        <v>17</v>
      </c>
      <c r="B26" s="21" t="s">
        <v>49</v>
      </c>
      <c r="C26" s="32" t="s">
        <v>50</v>
      </c>
      <c r="D26" s="23" t="s">
        <v>25</v>
      </c>
      <c r="E26" s="27">
        <v>0</v>
      </c>
      <c r="F26" s="25"/>
      <c r="G26" s="26">
        <f t="shared" si="0"/>
        <v>0</v>
      </c>
    </row>
    <row r="27" spans="1:7" ht="28.5" customHeight="1" x14ac:dyDescent="0.25">
      <c r="A27" s="31">
        <v>18</v>
      </c>
      <c r="B27" s="29" t="s">
        <v>51</v>
      </c>
      <c r="C27" s="32" t="s">
        <v>52</v>
      </c>
      <c r="D27" s="23" t="s">
        <v>48</v>
      </c>
      <c r="E27" s="27">
        <v>0</v>
      </c>
      <c r="F27" s="25"/>
      <c r="G27" s="26">
        <f t="shared" si="0"/>
        <v>0</v>
      </c>
    </row>
    <row r="28" spans="1:7" ht="28.5" customHeight="1" x14ac:dyDescent="0.25">
      <c r="A28" s="31">
        <v>19</v>
      </c>
      <c r="B28" s="29" t="s">
        <v>53</v>
      </c>
      <c r="C28" s="33" t="s">
        <v>54</v>
      </c>
      <c r="D28" s="23" t="s">
        <v>48</v>
      </c>
      <c r="E28" s="27">
        <v>0</v>
      </c>
      <c r="F28" s="25"/>
      <c r="G28" s="26">
        <f t="shared" si="0"/>
        <v>0</v>
      </c>
    </row>
    <row r="29" spans="1:7" ht="28.5" customHeight="1" x14ac:dyDescent="0.25">
      <c r="A29" s="31">
        <v>20</v>
      </c>
      <c r="B29" s="21" t="s">
        <v>55</v>
      </c>
      <c r="C29" s="32" t="s">
        <v>56</v>
      </c>
      <c r="D29" s="23" t="s">
        <v>57</v>
      </c>
      <c r="E29" s="27">
        <v>80565</v>
      </c>
      <c r="F29" s="25">
        <v>7.91</v>
      </c>
      <c r="G29" s="26">
        <f t="shared" si="0"/>
        <v>637269.15</v>
      </c>
    </row>
    <row r="30" spans="1:7" ht="28.5" customHeight="1" x14ac:dyDescent="0.25">
      <c r="A30" s="31">
        <v>21</v>
      </c>
      <c r="B30" s="21" t="s">
        <v>58</v>
      </c>
      <c r="C30" s="32" t="s">
        <v>56</v>
      </c>
      <c r="D30" s="23" t="s">
        <v>57</v>
      </c>
      <c r="E30" s="27">
        <v>11500</v>
      </c>
      <c r="F30" s="25">
        <v>8.56</v>
      </c>
      <c r="G30" s="26">
        <f t="shared" si="0"/>
        <v>98440</v>
      </c>
    </row>
    <row r="31" spans="1:7" ht="28.5" customHeight="1" x14ac:dyDescent="0.25">
      <c r="A31" s="20">
        <v>22</v>
      </c>
      <c r="B31" s="34" t="s">
        <v>59</v>
      </c>
      <c r="C31" s="32" t="s">
        <v>56</v>
      </c>
      <c r="D31" s="23" t="s">
        <v>57</v>
      </c>
      <c r="E31" s="27">
        <v>0</v>
      </c>
      <c r="F31" s="25"/>
      <c r="G31" s="26">
        <f t="shared" si="0"/>
        <v>0</v>
      </c>
    </row>
    <row r="32" spans="1:7" ht="28.5" customHeight="1" x14ac:dyDescent="0.25">
      <c r="A32" s="31">
        <v>23</v>
      </c>
      <c r="B32" s="21" t="s">
        <v>60</v>
      </c>
      <c r="C32" s="32" t="s">
        <v>56</v>
      </c>
      <c r="D32" s="23" t="s">
        <v>57</v>
      </c>
      <c r="E32" s="27">
        <v>0</v>
      </c>
      <c r="F32" s="25"/>
      <c r="G32" s="26">
        <f t="shared" si="0"/>
        <v>0</v>
      </c>
    </row>
    <row r="33" spans="1:7" ht="28.5" customHeight="1" x14ac:dyDescent="0.25">
      <c r="A33" s="31">
        <v>24</v>
      </c>
      <c r="B33" s="21" t="s">
        <v>61</v>
      </c>
      <c r="C33" s="33" t="s">
        <v>37</v>
      </c>
      <c r="D33" s="23" t="s">
        <v>25</v>
      </c>
      <c r="E33" s="27">
        <v>0</v>
      </c>
      <c r="F33" s="25"/>
      <c r="G33" s="26">
        <f t="shared" si="0"/>
        <v>0</v>
      </c>
    </row>
    <row r="34" spans="1:7" ht="28.5" customHeight="1" x14ac:dyDescent="0.25">
      <c r="A34" s="31">
        <v>25</v>
      </c>
      <c r="B34" s="29" t="s">
        <v>62</v>
      </c>
      <c r="C34" s="32" t="s">
        <v>52</v>
      </c>
      <c r="D34" s="23" t="s">
        <v>48</v>
      </c>
      <c r="E34" s="27">
        <v>0</v>
      </c>
      <c r="F34" s="25"/>
      <c r="G34" s="26">
        <f t="shared" si="0"/>
        <v>0</v>
      </c>
    </row>
    <row r="35" spans="1:7" ht="28.5" customHeight="1" x14ac:dyDescent="0.25">
      <c r="A35" s="31">
        <v>26</v>
      </c>
      <c r="B35" s="29" t="s">
        <v>63</v>
      </c>
      <c r="C35" s="32" t="s">
        <v>52</v>
      </c>
      <c r="D35" s="23" t="s">
        <v>48</v>
      </c>
      <c r="E35" s="27">
        <v>0</v>
      </c>
      <c r="F35" s="25"/>
      <c r="G35" s="26">
        <f t="shared" si="0"/>
        <v>0</v>
      </c>
    </row>
    <row r="36" spans="1:7" ht="28.5" customHeight="1" x14ac:dyDescent="0.25">
      <c r="A36" s="31">
        <v>27</v>
      </c>
      <c r="B36" s="21" t="s">
        <v>64</v>
      </c>
      <c r="C36" s="33" t="s">
        <v>272</v>
      </c>
      <c r="D36" s="23" t="s">
        <v>25</v>
      </c>
      <c r="E36" s="27">
        <v>26496</v>
      </c>
      <c r="F36" s="25">
        <v>7.79</v>
      </c>
      <c r="G36" s="26">
        <f t="shared" si="0"/>
        <v>206403.84</v>
      </c>
    </row>
    <row r="37" spans="1:7" ht="28.5" customHeight="1" x14ac:dyDescent="0.25">
      <c r="A37" s="31">
        <v>28</v>
      </c>
      <c r="B37" s="21" t="s">
        <v>66</v>
      </c>
      <c r="C37" s="33" t="s">
        <v>67</v>
      </c>
      <c r="D37" s="23" t="s">
        <v>68</v>
      </c>
      <c r="E37" s="27">
        <v>0</v>
      </c>
      <c r="F37" s="25"/>
      <c r="G37" s="26">
        <f t="shared" si="0"/>
        <v>0</v>
      </c>
    </row>
    <row r="38" spans="1:7" ht="28.5" customHeight="1" x14ac:dyDescent="0.25">
      <c r="A38" s="31">
        <v>29</v>
      </c>
      <c r="B38" s="21" t="s">
        <v>69</v>
      </c>
      <c r="C38" s="33" t="s">
        <v>70</v>
      </c>
      <c r="D38" s="23" t="s">
        <v>68</v>
      </c>
      <c r="E38" s="27">
        <v>0</v>
      </c>
      <c r="F38" s="25"/>
      <c r="G38" s="26">
        <f t="shared" si="0"/>
        <v>0</v>
      </c>
    </row>
    <row r="39" spans="1:7" ht="28.5" customHeight="1" x14ac:dyDescent="0.25">
      <c r="A39" s="31">
        <v>30</v>
      </c>
      <c r="B39" s="21" t="s">
        <v>71</v>
      </c>
      <c r="C39" s="33" t="s">
        <v>72</v>
      </c>
      <c r="D39" s="23" t="s">
        <v>25</v>
      </c>
      <c r="E39" s="27">
        <v>0</v>
      </c>
      <c r="F39" s="25"/>
      <c r="G39" s="26">
        <f t="shared" si="0"/>
        <v>0</v>
      </c>
    </row>
    <row r="40" spans="1:7" ht="28.5" customHeight="1" x14ac:dyDescent="0.25">
      <c r="A40" s="20" t="s">
        <v>73</v>
      </c>
      <c r="B40" s="21" t="s">
        <v>74</v>
      </c>
      <c r="C40" s="28" t="s">
        <v>75</v>
      </c>
      <c r="D40" s="23" t="s">
        <v>68</v>
      </c>
      <c r="E40" s="27">
        <v>0</v>
      </c>
      <c r="F40" s="25"/>
      <c r="G40" s="26">
        <f t="shared" si="0"/>
        <v>0</v>
      </c>
    </row>
    <row r="41" spans="1:7" ht="28.5" customHeight="1" x14ac:dyDescent="0.25">
      <c r="A41" s="20" t="s">
        <v>76</v>
      </c>
      <c r="B41" s="35" t="s">
        <v>74</v>
      </c>
      <c r="C41" s="28" t="s">
        <v>77</v>
      </c>
      <c r="D41" s="23" t="s">
        <v>68</v>
      </c>
      <c r="E41" s="27">
        <v>0</v>
      </c>
      <c r="F41" s="25"/>
      <c r="G41" s="26">
        <f t="shared" si="0"/>
        <v>0</v>
      </c>
    </row>
    <row r="42" spans="1:7" ht="28.5" customHeight="1" x14ac:dyDescent="0.25">
      <c r="A42" s="20">
        <v>32</v>
      </c>
      <c r="B42" s="21" t="s">
        <v>78</v>
      </c>
      <c r="C42" s="28" t="s">
        <v>79</v>
      </c>
      <c r="D42" s="23" t="s">
        <v>12</v>
      </c>
      <c r="E42" s="27">
        <v>0</v>
      </c>
      <c r="F42" s="25"/>
      <c r="G42" s="26">
        <f t="shared" si="0"/>
        <v>0</v>
      </c>
    </row>
    <row r="43" spans="1:7" ht="28.5" customHeight="1" x14ac:dyDescent="0.25">
      <c r="A43" s="20">
        <v>33</v>
      </c>
      <c r="B43" s="21" t="s">
        <v>80</v>
      </c>
      <c r="C43" s="28" t="s">
        <v>81</v>
      </c>
      <c r="D43" s="23" t="s">
        <v>12</v>
      </c>
      <c r="E43" s="27">
        <v>0</v>
      </c>
      <c r="F43" s="25"/>
      <c r="G43" s="26">
        <f t="shared" si="0"/>
        <v>0</v>
      </c>
    </row>
    <row r="44" spans="1:7" ht="28.5" customHeight="1" x14ac:dyDescent="0.25">
      <c r="A44" s="20">
        <v>34</v>
      </c>
      <c r="B44" s="21" t="s">
        <v>82</v>
      </c>
      <c r="C44" s="28" t="s">
        <v>81</v>
      </c>
      <c r="D44" s="23" t="s">
        <v>12</v>
      </c>
      <c r="E44" s="27">
        <v>0</v>
      </c>
      <c r="F44" s="25"/>
      <c r="G44" s="26">
        <f t="shared" si="0"/>
        <v>0</v>
      </c>
    </row>
    <row r="45" spans="1:7" ht="28.5" customHeight="1" x14ac:dyDescent="0.25">
      <c r="A45" s="20">
        <v>35</v>
      </c>
      <c r="B45" s="21" t="s">
        <v>83</v>
      </c>
      <c r="C45" s="28" t="s">
        <v>81</v>
      </c>
      <c r="D45" s="23" t="s">
        <v>12</v>
      </c>
      <c r="E45" s="27">
        <v>20755</v>
      </c>
      <c r="F45" s="25">
        <v>5.49</v>
      </c>
      <c r="G45" s="26">
        <f t="shared" si="0"/>
        <v>113944.95000000001</v>
      </c>
    </row>
    <row r="46" spans="1:7" ht="28.5" customHeight="1" x14ac:dyDescent="0.25">
      <c r="A46" s="20">
        <v>36</v>
      </c>
      <c r="B46" s="21" t="s">
        <v>84</v>
      </c>
      <c r="C46" s="28" t="s">
        <v>85</v>
      </c>
      <c r="D46" s="23" t="s">
        <v>12</v>
      </c>
      <c r="E46" s="27">
        <v>0</v>
      </c>
      <c r="F46" s="25"/>
      <c r="G46" s="26">
        <f t="shared" si="0"/>
        <v>0</v>
      </c>
    </row>
    <row r="47" spans="1:7" ht="48" customHeight="1" x14ac:dyDescent="0.25">
      <c r="A47" s="20">
        <v>37</v>
      </c>
      <c r="B47" s="21" t="s">
        <v>86</v>
      </c>
      <c r="C47" s="28" t="s">
        <v>87</v>
      </c>
      <c r="D47" s="23" t="s">
        <v>88</v>
      </c>
      <c r="E47" s="27">
        <v>0</v>
      </c>
      <c r="F47" s="25"/>
      <c r="G47" s="26">
        <f t="shared" si="0"/>
        <v>0</v>
      </c>
    </row>
    <row r="48" spans="1:7" ht="28.5" customHeight="1" x14ac:dyDescent="0.25">
      <c r="A48" s="20">
        <v>38</v>
      </c>
      <c r="B48" s="21" t="s">
        <v>89</v>
      </c>
      <c r="C48" s="28" t="s">
        <v>90</v>
      </c>
      <c r="D48" s="23" t="s">
        <v>88</v>
      </c>
      <c r="E48" s="27">
        <v>0</v>
      </c>
      <c r="F48" s="25"/>
      <c r="G48" s="26">
        <f t="shared" si="0"/>
        <v>0</v>
      </c>
    </row>
    <row r="49" spans="1:7" ht="28.5" customHeight="1" x14ac:dyDescent="0.25">
      <c r="A49" s="20">
        <v>39</v>
      </c>
      <c r="B49" s="21" t="s">
        <v>91</v>
      </c>
      <c r="C49" s="28" t="s">
        <v>92</v>
      </c>
      <c r="D49" s="23" t="s">
        <v>88</v>
      </c>
      <c r="E49" s="27">
        <v>0</v>
      </c>
      <c r="F49" s="25"/>
      <c r="G49" s="26">
        <f t="shared" si="0"/>
        <v>0</v>
      </c>
    </row>
    <row r="50" spans="1:7" ht="28.5" customHeight="1" x14ac:dyDescent="0.25">
      <c r="A50" s="20">
        <v>40</v>
      </c>
      <c r="B50" s="21" t="s">
        <v>93</v>
      </c>
      <c r="C50" s="22" t="s">
        <v>43</v>
      </c>
      <c r="D50" s="23" t="s">
        <v>44</v>
      </c>
      <c r="E50" s="27">
        <v>0</v>
      </c>
      <c r="F50" s="25"/>
      <c r="G50" s="26">
        <f t="shared" si="0"/>
        <v>0</v>
      </c>
    </row>
    <row r="51" spans="1:7" ht="28.5" customHeight="1" x14ac:dyDescent="0.25">
      <c r="A51" s="20">
        <v>41</v>
      </c>
      <c r="B51" s="21" t="s">
        <v>94</v>
      </c>
      <c r="C51" s="22" t="s">
        <v>43</v>
      </c>
      <c r="D51" s="23" t="s">
        <v>44</v>
      </c>
      <c r="E51" s="27">
        <v>0</v>
      </c>
      <c r="F51" s="25"/>
      <c r="G51" s="26">
        <f t="shared" si="0"/>
        <v>0</v>
      </c>
    </row>
    <row r="52" spans="1:7" ht="28.5" customHeight="1" x14ac:dyDescent="0.25">
      <c r="A52" s="20">
        <v>42</v>
      </c>
      <c r="B52" s="21" t="s">
        <v>95</v>
      </c>
      <c r="C52" s="22" t="s">
        <v>43</v>
      </c>
      <c r="D52" s="23" t="s">
        <v>44</v>
      </c>
      <c r="E52" s="27">
        <v>0</v>
      </c>
      <c r="F52" s="25"/>
      <c r="G52" s="26">
        <f t="shared" si="0"/>
        <v>0</v>
      </c>
    </row>
    <row r="53" spans="1:7" ht="28.5" customHeight="1" x14ac:dyDescent="0.25">
      <c r="A53" s="20" t="s">
        <v>96</v>
      </c>
      <c r="B53" s="21" t="s">
        <v>97</v>
      </c>
      <c r="C53" s="28" t="s">
        <v>98</v>
      </c>
      <c r="D53" s="23" t="s">
        <v>99</v>
      </c>
      <c r="E53" s="27">
        <v>0</v>
      </c>
      <c r="F53" s="25"/>
      <c r="G53" s="26">
        <f t="shared" si="0"/>
        <v>0</v>
      </c>
    </row>
    <row r="54" spans="1:7" ht="28.5" customHeight="1" x14ac:dyDescent="0.25">
      <c r="A54" s="20" t="s">
        <v>100</v>
      </c>
      <c r="B54" s="35" t="s">
        <v>101</v>
      </c>
      <c r="C54" s="28" t="s">
        <v>98</v>
      </c>
      <c r="D54" s="23" t="s">
        <v>99</v>
      </c>
      <c r="E54" s="27">
        <v>700</v>
      </c>
      <c r="F54" s="25">
        <v>10.75</v>
      </c>
      <c r="G54" s="26">
        <f t="shared" si="0"/>
        <v>7525</v>
      </c>
    </row>
    <row r="55" spans="1:7" ht="28.5" customHeight="1" x14ac:dyDescent="0.25">
      <c r="A55" s="20">
        <v>44</v>
      </c>
      <c r="B55" s="35" t="s">
        <v>102</v>
      </c>
      <c r="C55" s="28" t="s">
        <v>98</v>
      </c>
      <c r="D55" s="23" t="s">
        <v>99</v>
      </c>
      <c r="E55" s="27">
        <v>725</v>
      </c>
      <c r="F55" s="25">
        <v>10.75</v>
      </c>
      <c r="G55" s="26">
        <f t="shared" si="0"/>
        <v>7793.75</v>
      </c>
    </row>
    <row r="56" spans="1:7" ht="28.5" customHeight="1" x14ac:dyDescent="0.25">
      <c r="A56" s="20">
        <v>45</v>
      </c>
      <c r="B56" s="21" t="s">
        <v>103</v>
      </c>
      <c r="C56" s="28" t="s">
        <v>98</v>
      </c>
      <c r="D56" s="23" t="s">
        <v>68</v>
      </c>
      <c r="E56" s="27">
        <v>0</v>
      </c>
      <c r="F56" s="25"/>
      <c r="G56" s="26">
        <f t="shared" si="0"/>
        <v>0</v>
      </c>
    </row>
    <row r="57" spans="1:7" ht="28.5" customHeight="1" x14ac:dyDescent="0.25">
      <c r="A57" s="20" t="s">
        <v>104</v>
      </c>
      <c r="B57" s="21" t="s">
        <v>105</v>
      </c>
      <c r="C57" s="28" t="s">
        <v>98</v>
      </c>
      <c r="D57" s="23" t="s">
        <v>99</v>
      </c>
      <c r="E57" s="27">
        <v>0</v>
      </c>
      <c r="F57" s="25"/>
      <c r="G57" s="26">
        <f t="shared" si="0"/>
        <v>0</v>
      </c>
    </row>
    <row r="58" spans="1:7" ht="28.5" customHeight="1" x14ac:dyDescent="0.25">
      <c r="A58" s="20" t="s">
        <v>106</v>
      </c>
      <c r="B58" s="35" t="s">
        <v>107</v>
      </c>
      <c r="C58" s="28" t="s">
        <v>98</v>
      </c>
      <c r="D58" s="23" t="s">
        <v>99</v>
      </c>
      <c r="E58" s="27">
        <v>0</v>
      </c>
      <c r="F58" s="25"/>
      <c r="G58" s="26">
        <f t="shared" si="0"/>
        <v>0</v>
      </c>
    </row>
    <row r="59" spans="1:7" ht="28.5" customHeight="1" x14ac:dyDescent="0.25">
      <c r="A59" s="20" t="s">
        <v>108</v>
      </c>
      <c r="B59" s="21" t="s">
        <v>109</v>
      </c>
      <c r="C59" s="28" t="s">
        <v>98</v>
      </c>
      <c r="D59" s="23" t="s">
        <v>99</v>
      </c>
      <c r="E59" s="27">
        <v>0</v>
      </c>
      <c r="F59" s="25"/>
      <c r="G59" s="26">
        <f t="shared" si="0"/>
        <v>0</v>
      </c>
    </row>
    <row r="60" spans="1:7" ht="28.5" customHeight="1" x14ac:dyDescent="0.25">
      <c r="A60" s="20" t="s">
        <v>110</v>
      </c>
      <c r="B60" s="35" t="s">
        <v>111</v>
      </c>
      <c r="C60" s="28" t="s">
        <v>98</v>
      </c>
      <c r="D60" s="23" t="s">
        <v>99</v>
      </c>
      <c r="E60" s="27">
        <v>0</v>
      </c>
      <c r="F60" s="25"/>
      <c r="G60" s="26">
        <f t="shared" si="0"/>
        <v>0</v>
      </c>
    </row>
    <row r="61" spans="1:7" ht="28.5" customHeight="1" x14ac:dyDescent="0.25">
      <c r="A61" s="20" t="s">
        <v>112</v>
      </c>
      <c r="B61" s="21" t="s">
        <v>113</v>
      </c>
      <c r="C61" s="28" t="s">
        <v>98</v>
      </c>
      <c r="D61" s="23" t="s">
        <v>99</v>
      </c>
      <c r="E61" s="27">
        <v>0</v>
      </c>
      <c r="F61" s="25"/>
      <c r="G61" s="26">
        <f t="shared" si="0"/>
        <v>0</v>
      </c>
    </row>
    <row r="62" spans="1:7" ht="28.5" customHeight="1" x14ac:dyDescent="0.25">
      <c r="A62" s="20" t="s">
        <v>114</v>
      </c>
      <c r="B62" s="35" t="s">
        <v>115</v>
      </c>
      <c r="C62" s="28" t="s">
        <v>98</v>
      </c>
      <c r="D62" s="23" t="s">
        <v>99</v>
      </c>
      <c r="E62" s="27">
        <v>0</v>
      </c>
      <c r="F62" s="25"/>
      <c r="G62" s="26">
        <f t="shared" si="0"/>
        <v>0</v>
      </c>
    </row>
    <row r="63" spans="1:7" ht="28.5" customHeight="1" x14ac:dyDescent="0.25">
      <c r="A63" s="20">
        <v>49</v>
      </c>
      <c r="B63" s="21" t="s">
        <v>116</v>
      </c>
      <c r="C63" s="28" t="s">
        <v>98</v>
      </c>
      <c r="D63" s="23" t="s">
        <v>68</v>
      </c>
      <c r="E63" s="27">
        <v>0</v>
      </c>
      <c r="F63" s="25"/>
      <c r="G63" s="26">
        <f t="shared" si="0"/>
        <v>0</v>
      </c>
    </row>
    <row r="64" spans="1:7" ht="28.5" customHeight="1" x14ac:dyDescent="0.25">
      <c r="A64" s="20" t="s">
        <v>117</v>
      </c>
      <c r="B64" s="21" t="s">
        <v>118</v>
      </c>
      <c r="C64" s="28" t="s">
        <v>81</v>
      </c>
      <c r="D64" s="23" t="s">
        <v>99</v>
      </c>
      <c r="E64" s="27">
        <v>0</v>
      </c>
      <c r="F64" s="25"/>
      <c r="G64" s="26">
        <f t="shared" si="0"/>
        <v>0</v>
      </c>
    </row>
    <row r="65" spans="1:7" ht="28.5" customHeight="1" x14ac:dyDescent="0.25">
      <c r="A65" s="20" t="s">
        <v>119</v>
      </c>
      <c r="B65" s="35" t="s">
        <v>120</v>
      </c>
      <c r="C65" s="28" t="s">
        <v>81</v>
      </c>
      <c r="D65" s="23" t="s">
        <v>99</v>
      </c>
      <c r="E65" s="27">
        <v>0</v>
      </c>
      <c r="F65" s="25"/>
      <c r="G65" s="26">
        <f t="shared" si="0"/>
        <v>0</v>
      </c>
    </row>
    <row r="66" spans="1:7" ht="28.5" customHeight="1" x14ac:dyDescent="0.25">
      <c r="A66" s="20" t="s">
        <v>121</v>
      </c>
      <c r="B66" s="21" t="s">
        <v>122</v>
      </c>
      <c r="C66" s="28" t="s">
        <v>81</v>
      </c>
      <c r="D66" s="23" t="s">
        <v>99</v>
      </c>
      <c r="E66" s="27">
        <v>0</v>
      </c>
      <c r="F66" s="25"/>
      <c r="G66" s="26">
        <f t="shared" si="0"/>
        <v>0</v>
      </c>
    </row>
    <row r="67" spans="1:7" ht="28.5" customHeight="1" x14ac:dyDescent="0.25">
      <c r="A67" s="20" t="s">
        <v>123</v>
      </c>
      <c r="B67" s="35" t="s">
        <v>124</v>
      </c>
      <c r="C67" s="28" t="s">
        <v>81</v>
      </c>
      <c r="D67" s="23" t="s">
        <v>99</v>
      </c>
      <c r="E67" s="27">
        <v>46</v>
      </c>
      <c r="F67" s="25">
        <v>7.3</v>
      </c>
      <c r="G67" s="26">
        <f t="shared" si="0"/>
        <v>335.8</v>
      </c>
    </row>
    <row r="68" spans="1:7" ht="28.5" customHeight="1" x14ac:dyDescent="0.25">
      <c r="A68" s="20" t="s">
        <v>125</v>
      </c>
      <c r="B68" s="21" t="s">
        <v>126</v>
      </c>
      <c r="C68" s="28" t="s">
        <v>81</v>
      </c>
      <c r="D68" s="23" t="s">
        <v>99</v>
      </c>
      <c r="E68" s="27">
        <v>0</v>
      </c>
      <c r="F68" s="25"/>
      <c r="G68" s="26">
        <f t="shared" si="0"/>
        <v>0</v>
      </c>
    </row>
    <row r="69" spans="1:7" ht="28.5" customHeight="1" x14ac:dyDescent="0.25">
      <c r="A69" s="20" t="s">
        <v>127</v>
      </c>
      <c r="B69" s="35" t="s">
        <v>128</v>
      </c>
      <c r="C69" s="28" t="s">
        <v>81</v>
      </c>
      <c r="D69" s="23" t="s">
        <v>99</v>
      </c>
      <c r="E69" s="27">
        <v>3600</v>
      </c>
      <c r="F69" s="25">
        <v>8.93</v>
      </c>
      <c r="G69" s="26">
        <f t="shared" si="0"/>
        <v>32148</v>
      </c>
    </row>
    <row r="70" spans="1:7" ht="28.5" customHeight="1" x14ac:dyDescent="0.25">
      <c r="A70" s="20">
        <v>53</v>
      </c>
      <c r="B70" s="35" t="s">
        <v>260</v>
      </c>
      <c r="C70" s="28" t="s">
        <v>81</v>
      </c>
      <c r="D70" s="23" t="s">
        <v>99</v>
      </c>
      <c r="E70" s="27">
        <v>2527</v>
      </c>
      <c r="F70" s="25">
        <v>8.76</v>
      </c>
      <c r="G70" s="26">
        <f t="shared" si="0"/>
        <v>22136.52</v>
      </c>
    </row>
    <row r="71" spans="1:7" ht="28.5" customHeight="1" x14ac:dyDescent="0.25">
      <c r="A71" s="20">
        <v>54</v>
      </c>
      <c r="B71" s="35" t="s">
        <v>261</v>
      </c>
      <c r="C71" s="28" t="s">
        <v>81</v>
      </c>
      <c r="D71" s="23" t="s">
        <v>99</v>
      </c>
      <c r="E71" s="27">
        <v>2700</v>
      </c>
      <c r="F71" s="25">
        <v>10.95</v>
      </c>
      <c r="G71" s="26">
        <f t="shared" si="0"/>
        <v>29564.999999999996</v>
      </c>
    </row>
    <row r="72" spans="1:7" ht="28.5" customHeight="1" x14ac:dyDescent="0.25">
      <c r="A72" s="20">
        <v>55</v>
      </c>
      <c r="B72" s="35" t="s">
        <v>262</v>
      </c>
      <c r="C72" s="28" t="s">
        <v>81</v>
      </c>
      <c r="D72" s="23" t="s">
        <v>99</v>
      </c>
      <c r="E72" s="27">
        <v>2459</v>
      </c>
      <c r="F72" s="25">
        <v>15.32</v>
      </c>
      <c r="G72" s="26">
        <f t="shared" ref="G72:G135" si="1">F72*E72</f>
        <v>37671.879999999997</v>
      </c>
    </row>
    <row r="73" spans="1:7" ht="28.5" customHeight="1" x14ac:dyDescent="0.25">
      <c r="A73" s="20">
        <v>56</v>
      </c>
      <c r="B73" s="35" t="s">
        <v>132</v>
      </c>
      <c r="C73" s="28" t="s">
        <v>81</v>
      </c>
      <c r="D73" s="23" t="s">
        <v>99</v>
      </c>
      <c r="E73" s="27">
        <v>460</v>
      </c>
      <c r="F73" s="25">
        <v>6.57</v>
      </c>
      <c r="G73" s="26">
        <f t="shared" si="1"/>
        <v>3022.2000000000003</v>
      </c>
    </row>
    <row r="74" spans="1:7" ht="28.5" customHeight="1" x14ac:dyDescent="0.25">
      <c r="A74" s="20">
        <v>57</v>
      </c>
      <c r="B74" s="35" t="s">
        <v>133</v>
      </c>
      <c r="C74" s="28" t="s">
        <v>81</v>
      </c>
      <c r="D74" s="23" t="s">
        <v>99</v>
      </c>
      <c r="E74" s="27">
        <v>841</v>
      </c>
      <c r="F74" s="25">
        <v>6.57</v>
      </c>
      <c r="G74" s="26">
        <f t="shared" si="1"/>
        <v>5525.37</v>
      </c>
    </row>
    <row r="75" spans="1:7" ht="28.5" customHeight="1" x14ac:dyDescent="0.25">
      <c r="A75" s="20">
        <v>58</v>
      </c>
      <c r="B75" s="35" t="s">
        <v>134</v>
      </c>
      <c r="C75" s="28" t="s">
        <v>81</v>
      </c>
      <c r="D75" s="23" t="s">
        <v>99</v>
      </c>
      <c r="E75" s="27">
        <v>322</v>
      </c>
      <c r="F75" s="25">
        <v>6.57</v>
      </c>
      <c r="G75" s="26">
        <f t="shared" si="1"/>
        <v>2115.54</v>
      </c>
    </row>
    <row r="76" spans="1:7" ht="28.5" customHeight="1" x14ac:dyDescent="0.25">
      <c r="A76" s="36">
        <v>69</v>
      </c>
      <c r="B76" s="21" t="s">
        <v>135</v>
      </c>
      <c r="C76" s="28" t="s">
        <v>136</v>
      </c>
      <c r="D76" s="23" t="s">
        <v>68</v>
      </c>
      <c r="E76" s="27">
        <v>0</v>
      </c>
      <c r="F76" s="25"/>
      <c r="G76" s="26">
        <f t="shared" si="1"/>
        <v>0</v>
      </c>
    </row>
    <row r="77" spans="1:7" ht="28.5" customHeight="1" x14ac:dyDescent="0.25">
      <c r="A77" s="36">
        <v>70</v>
      </c>
      <c r="B77" s="37" t="s">
        <v>137</v>
      </c>
      <c r="C77" s="28" t="s">
        <v>136</v>
      </c>
      <c r="D77" s="23" t="s">
        <v>68</v>
      </c>
      <c r="E77" s="27">
        <v>0</v>
      </c>
      <c r="F77" s="25"/>
      <c r="G77" s="26">
        <f t="shared" si="1"/>
        <v>0</v>
      </c>
    </row>
    <row r="78" spans="1:7" ht="28.5" customHeight="1" x14ac:dyDescent="0.25">
      <c r="A78" s="36">
        <v>71</v>
      </c>
      <c r="B78" s="38" t="s">
        <v>138</v>
      </c>
      <c r="C78" s="22" t="s">
        <v>52</v>
      </c>
      <c r="D78" s="23" t="s">
        <v>48</v>
      </c>
      <c r="E78" s="27">
        <v>0</v>
      </c>
      <c r="F78" s="25"/>
      <c r="G78" s="26">
        <f t="shared" si="1"/>
        <v>0</v>
      </c>
    </row>
    <row r="79" spans="1:7" ht="28.5" customHeight="1" x14ac:dyDescent="0.25">
      <c r="A79" s="36" t="s">
        <v>139</v>
      </c>
      <c r="B79" s="39" t="s">
        <v>140</v>
      </c>
      <c r="C79" s="28" t="s">
        <v>141</v>
      </c>
      <c r="D79" s="23" t="s">
        <v>68</v>
      </c>
      <c r="E79" s="27">
        <v>0</v>
      </c>
      <c r="F79" s="25"/>
      <c r="G79" s="26">
        <f t="shared" si="1"/>
        <v>0</v>
      </c>
    </row>
    <row r="80" spans="1:7" ht="28.5" customHeight="1" x14ac:dyDescent="0.25">
      <c r="A80" s="36" t="s">
        <v>142</v>
      </c>
      <c r="B80" s="37" t="s">
        <v>140</v>
      </c>
      <c r="C80" s="28" t="s">
        <v>143</v>
      </c>
      <c r="D80" s="23" t="s">
        <v>68</v>
      </c>
      <c r="E80" s="27">
        <v>0</v>
      </c>
      <c r="F80" s="25"/>
      <c r="G80" s="26">
        <f t="shared" si="1"/>
        <v>0</v>
      </c>
    </row>
    <row r="81" spans="1:7" ht="28.5" customHeight="1" x14ac:dyDescent="0.25">
      <c r="A81" s="36">
        <v>73</v>
      </c>
      <c r="B81" s="38" t="s">
        <v>144</v>
      </c>
      <c r="C81" s="28" t="s">
        <v>141</v>
      </c>
      <c r="D81" s="23" t="s">
        <v>44</v>
      </c>
      <c r="E81" s="27">
        <v>0</v>
      </c>
      <c r="F81" s="25"/>
      <c r="G81" s="26">
        <f t="shared" si="1"/>
        <v>0</v>
      </c>
    </row>
    <row r="82" spans="1:7" ht="28.5" customHeight="1" x14ac:dyDescent="0.25">
      <c r="A82" s="36">
        <v>74</v>
      </c>
      <c r="B82" s="39" t="s">
        <v>145</v>
      </c>
      <c r="C82" s="22" t="s">
        <v>43</v>
      </c>
      <c r="D82" s="23" t="s">
        <v>44</v>
      </c>
      <c r="E82" s="27">
        <v>0</v>
      </c>
      <c r="F82" s="25"/>
      <c r="G82" s="26">
        <f t="shared" si="1"/>
        <v>0</v>
      </c>
    </row>
    <row r="83" spans="1:7" ht="28.5" customHeight="1" x14ac:dyDescent="0.25">
      <c r="A83" s="36">
        <v>75</v>
      </c>
      <c r="B83" s="39" t="s">
        <v>146</v>
      </c>
      <c r="C83" s="22" t="s">
        <v>43</v>
      </c>
      <c r="D83" s="23" t="s">
        <v>44</v>
      </c>
      <c r="E83" s="27">
        <v>0</v>
      </c>
      <c r="F83" s="25"/>
      <c r="G83" s="26">
        <f t="shared" si="1"/>
        <v>0</v>
      </c>
    </row>
    <row r="84" spans="1:7" ht="28.5" customHeight="1" x14ac:dyDescent="0.25">
      <c r="A84" s="36" t="s">
        <v>147</v>
      </c>
      <c r="B84" s="39" t="s">
        <v>148</v>
      </c>
      <c r="C84" s="22" t="s">
        <v>149</v>
      </c>
      <c r="D84" s="23" t="s">
        <v>99</v>
      </c>
      <c r="E84" s="27">
        <v>0</v>
      </c>
      <c r="F84" s="25"/>
      <c r="G84" s="26">
        <f t="shared" si="1"/>
        <v>0</v>
      </c>
    </row>
    <row r="85" spans="1:7" ht="28.5" customHeight="1" x14ac:dyDescent="0.25">
      <c r="A85" s="36" t="s">
        <v>150</v>
      </c>
      <c r="B85" s="37" t="s">
        <v>151</v>
      </c>
      <c r="C85" s="22" t="s">
        <v>149</v>
      </c>
      <c r="D85" s="23" t="s">
        <v>99</v>
      </c>
      <c r="E85" s="27">
        <v>0</v>
      </c>
      <c r="F85" s="25"/>
      <c r="G85" s="26">
        <f t="shared" si="1"/>
        <v>0</v>
      </c>
    </row>
    <row r="86" spans="1:7" ht="28.5" customHeight="1" x14ac:dyDescent="0.25">
      <c r="A86" s="36">
        <v>77</v>
      </c>
      <c r="B86" s="37" t="s">
        <v>152</v>
      </c>
      <c r="C86" s="22" t="s">
        <v>149</v>
      </c>
      <c r="D86" s="23" t="s">
        <v>99</v>
      </c>
      <c r="E86" s="27">
        <v>0</v>
      </c>
      <c r="F86" s="25"/>
      <c r="G86" s="26">
        <f t="shared" si="1"/>
        <v>0</v>
      </c>
    </row>
    <row r="87" spans="1:7" ht="28.5" customHeight="1" x14ac:dyDescent="0.25">
      <c r="A87" s="36">
        <v>78</v>
      </c>
      <c r="B87" s="39" t="s">
        <v>153</v>
      </c>
      <c r="C87" s="22" t="s">
        <v>43</v>
      </c>
      <c r="D87" s="23" t="s">
        <v>68</v>
      </c>
      <c r="E87" s="27">
        <v>0</v>
      </c>
      <c r="F87" s="25"/>
      <c r="G87" s="26">
        <f t="shared" si="1"/>
        <v>0</v>
      </c>
    </row>
    <row r="88" spans="1:7" ht="28.5" customHeight="1" x14ac:dyDescent="0.25">
      <c r="A88" s="36">
        <v>79</v>
      </c>
      <c r="B88" s="38" t="s">
        <v>154</v>
      </c>
      <c r="C88" s="22" t="s">
        <v>43</v>
      </c>
      <c r="D88" s="23" t="s">
        <v>44</v>
      </c>
      <c r="E88" s="27">
        <v>0</v>
      </c>
      <c r="F88" s="25"/>
      <c r="G88" s="26">
        <f t="shared" si="1"/>
        <v>0</v>
      </c>
    </row>
    <row r="89" spans="1:7" ht="28.5" customHeight="1" x14ac:dyDescent="0.25">
      <c r="A89" s="36">
        <v>80</v>
      </c>
      <c r="B89" s="39" t="s">
        <v>155</v>
      </c>
      <c r="C89" s="22" t="s">
        <v>43</v>
      </c>
      <c r="D89" s="23" t="s">
        <v>44</v>
      </c>
      <c r="E89" s="27">
        <v>0</v>
      </c>
      <c r="F89" s="25"/>
      <c r="G89" s="26">
        <f t="shared" si="1"/>
        <v>0</v>
      </c>
    </row>
    <row r="90" spans="1:7" ht="28.5" customHeight="1" x14ac:dyDescent="0.25">
      <c r="A90" s="36">
        <v>81</v>
      </c>
      <c r="B90" s="39" t="s">
        <v>156</v>
      </c>
      <c r="C90" s="22" t="s">
        <v>43</v>
      </c>
      <c r="D90" s="23" t="s">
        <v>44</v>
      </c>
      <c r="E90" s="27">
        <v>0</v>
      </c>
      <c r="F90" s="25"/>
      <c r="G90" s="26">
        <f t="shared" si="1"/>
        <v>0</v>
      </c>
    </row>
    <row r="91" spans="1:7" ht="28.5" customHeight="1" x14ac:dyDescent="0.25">
      <c r="A91" s="36">
        <v>82</v>
      </c>
      <c r="B91" s="37" t="s">
        <v>157</v>
      </c>
      <c r="C91" s="28" t="s">
        <v>158</v>
      </c>
      <c r="D91" s="23" t="s">
        <v>159</v>
      </c>
      <c r="E91" s="27">
        <v>0</v>
      </c>
      <c r="F91" s="25"/>
      <c r="G91" s="26">
        <f t="shared" si="1"/>
        <v>0</v>
      </c>
    </row>
    <row r="92" spans="1:7" ht="28.5" customHeight="1" x14ac:dyDescent="0.25">
      <c r="A92" s="36">
        <v>83</v>
      </c>
      <c r="B92" s="39" t="s">
        <v>160</v>
      </c>
      <c r="C92" s="22" t="s">
        <v>24</v>
      </c>
      <c r="D92" s="23" t="s">
        <v>25</v>
      </c>
      <c r="E92" s="27">
        <v>0</v>
      </c>
      <c r="F92" s="25"/>
      <c r="G92" s="26">
        <f t="shared" si="1"/>
        <v>0</v>
      </c>
    </row>
    <row r="93" spans="1:7" ht="28.5" customHeight="1" x14ac:dyDescent="0.25">
      <c r="A93" s="36">
        <v>84</v>
      </c>
      <c r="B93" s="21" t="s">
        <v>161</v>
      </c>
      <c r="C93" s="22" t="s">
        <v>43</v>
      </c>
      <c r="D93" s="23" t="s">
        <v>44</v>
      </c>
      <c r="E93" s="27">
        <v>1030</v>
      </c>
      <c r="F93" s="25">
        <v>7.95</v>
      </c>
      <c r="G93" s="26">
        <f t="shared" si="1"/>
        <v>8188.5</v>
      </c>
    </row>
    <row r="94" spans="1:7" ht="28.5" customHeight="1" x14ac:dyDescent="0.25">
      <c r="A94" s="36">
        <v>85</v>
      </c>
      <c r="B94" s="35" t="s">
        <v>162</v>
      </c>
      <c r="C94" s="22" t="s">
        <v>43</v>
      </c>
      <c r="D94" s="23" t="s">
        <v>44</v>
      </c>
      <c r="E94" s="27">
        <v>560</v>
      </c>
      <c r="F94" s="25">
        <v>9.8000000000000007</v>
      </c>
      <c r="G94" s="26">
        <f t="shared" si="1"/>
        <v>5488</v>
      </c>
    </row>
    <row r="95" spans="1:7" ht="28.5" customHeight="1" x14ac:dyDescent="0.25">
      <c r="A95" s="36">
        <v>86</v>
      </c>
      <c r="B95" s="29" t="s">
        <v>163</v>
      </c>
      <c r="C95" s="22" t="s">
        <v>43</v>
      </c>
      <c r="D95" s="23" t="s">
        <v>44</v>
      </c>
      <c r="E95" s="27">
        <v>0</v>
      </c>
      <c r="F95" s="25"/>
      <c r="G95" s="26">
        <f t="shared" si="1"/>
        <v>0</v>
      </c>
    </row>
    <row r="96" spans="1:7" ht="28.5" customHeight="1" x14ac:dyDescent="0.25">
      <c r="A96" s="36" t="s">
        <v>164</v>
      </c>
      <c r="B96" s="21" t="s">
        <v>165</v>
      </c>
      <c r="C96" s="22" t="s">
        <v>43</v>
      </c>
      <c r="D96" s="23" t="s">
        <v>44</v>
      </c>
      <c r="E96" s="27">
        <v>104</v>
      </c>
      <c r="F96" s="25">
        <v>7.95</v>
      </c>
      <c r="G96" s="26">
        <f t="shared" si="1"/>
        <v>826.80000000000007</v>
      </c>
    </row>
    <row r="97" spans="1:7" ht="28.5" customHeight="1" x14ac:dyDescent="0.25">
      <c r="A97" s="36" t="s">
        <v>166</v>
      </c>
      <c r="B97" s="35" t="s">
        <v>167</v>
      </c>
      <c r="C97" s="22" t="s">
        <v>43</v>
      </c>
      <c r="D97" s="23" t="s">
        <v>44</v>
      </c>
      <c r="E97" s="27">
        <v>69</v>
      </c>
      <c r="F97" s="25">
        <v>9.8000000000000007</v>
      </c>
      <c r="G97" s="26">
        <f t="shared" si="1"/>
        <v>676.2</v>
      </c>
    </row>
    <row r="98" spans="1:7" ht="28.5" customHeight="1" x14ac:dyDescent="0.25">
      <c r="A98" s="36" t="s">
        <v>168</v>
      </c>
      <c r="B98" s="21" t="s">
        <v>169</v>
      </c>
      <c r="C98" s="22" t="s">
        <v>43</v>
      </c>
      <c r="D98" s="23" t="s">
        <v>44</v>
      </c>
      <c r="E98" s="27">
        <v>602</v>
      </c>
      <c r="F98" s="25">
        <v>8.6999999999999993</v>
      </c>
      <c r="G98" s="26">
        <f t="shared" si="1"/>
        <v>5237.3999999999996</v>
      </c>
    </row>
    <row r="99" spans="1:7" ht="28.5" customHeight="1" x14ac:dyDescent="0.25">
      <c r="A99" s="36" t="s">
        <v>170</v>
      </c>
      <c r="B99" s="35" t="s">
        <v>171</v>
      </c>
      <c r="C99" s="22" t="s">
        <v>43</v>
      </c>
      <c r="D99" s="23" t="s">
        <v>44</v>
      </c>
      <c r="E99" s="27">
        <v>957</v>
      </c>
      <c r="F99" s="25">
        <v>9.3000000000000007</v>
      </c>
      <c r="G99" s="26">
        <f t="shared" si="1"/>
        <v>8900.1</v>
      </c>
    </row>
    <row r="100" spans="1:7" ht="28.5" customHeight="1" x14ac:dyDescent="0.25">
      <c r="A100" s="36" t="s">
        <v>172</v>
      </c>
      <c r="B100" s="21" t="s">
        <v>173</v>
      </c>
      <c r="C100" s="22" t="s">
        <v>43</v>
      </c>
      <c r="D100" s="23" t="s">
        <v>44</v>
      </c>
      <c r="E100" s="27">
        <v>0</v>
      </c>
      <c r="F100" s="25"/>
      <c r="G100" s="26">
        <f t="shared" si="1"/>
        <v>0</v>
      </c>
    </row>
    <row r="101" spans="1:7" ht="28.5" customHeight="1" x14ac:dyDescent="0.25">
      <c r="A101" s="36" t="s">
        <v>174</v>
      </c>
      <c r="B101" s="35" t="s">
        <v>175</v>
      </c>
      <c r="C101" s="22" t="s">
        <v>43</v>
      </c>
      <c r="D101" s="23" t="s">
        <v>44</v>
      </c>
      <c r="E101" s="27">
        <v>0</v>
      </c>
      <c r="F101" s="25"/>
      <c r="G101" s="26">
        <f t="shared" si="1"/>
        <v>0</v>
      </c>
    </row>
    <row r="102" spans="1:7" ht="28.5" customHeight="1" x14ac:dyDescent="0.25">
      <c r="A102" s="40">
        <v>90</v>
      </c>
      <c r="B102" s="30" t="s">
        <v>176</v>
      </c>
      <c r="C102" s="22" t="s">
        <v>177</v>
      </c>
      <c r="D102" s="23" t="s">
        <v>48</v>
      </c>
      <c r="E102" s="27">
        <v>0</v>
      </c>
      <c r="F102" s="25"/>
      <c r="G102" s="26">
        <f t="shared" si="1"/>
        <v>0</v>
      </c>
    </row>
    <row r="103" spans="1:7" ht="28.5" customHeight="1" x14ac:dyDescent="0.25">
      <c r="A103" s="40">
        <v>91</v>
      </c>
      <c r="B103" s="21" t="s">
        <v>178</v>
      </c>
      <c r="C103" s="22" t="s">
        <v>43</v>
      </c>
      <c r="D103" s="23" t="s">
        <v>44</v>
      </c>
      <c r="E103" s="27">
        <v>4600</v>
      </c>
      <c r="F103" s="25">
        <v>7.95</v>
      </c>
      <c r="G103" s="26">
        <f t="shared" si="1"/>
        <v>36570</v>
      </c>
    </row>
    <row r="104" spans="1:7" ht="29.25" customHeight="1" x14ac:dyDescent="0.25">
      <c r="A104" s="40">
        <v>92</v>
      </c>
      <c r="B104" s="35" t="s">
        <v>179</v>
      </c>
      <c r="C104" s="22" t="s">
        <v>43</v>
      </c>
      <c r="D104" s="23" t="s">
        <v>44</v>
      </c>
      <c r="E104" s="27">
        <v>2530</v>
      </c>
      <c r="F104" s="25">
        <v>9.3000000000000007</v>
      </c>
      <c r="G104" s="26">
        <f t="shared" si="1"/>
        <v>23529</v>
      </c>
    </row>
    <row r="105" spans="1:7" ht="29.25" customHeight="1" x14ac:dyDescent="0.25">
      <c r="A105" s="40">
        <v>93</v>
      </c>
      <c r="B105" s="21" t="s">
        <v>180</v>
      </c>
      <c r="C105" s="22" t="s">
        <v>43</v>
      </c>
      <c r="D105" s="23" t="s">
        <v>44</v>
      </c>
      <c r="E105" s="27">
        <v>0</v>
      </c>
      <c r="F105" s="25"/>
      <c r="G105" s="26">
        <f t="shared" si="1"/>
        <v>0</v>
      </c>
    </row>
    <row r="106" spans="1:7" ht="29.25" customHeight="1" x14ac:dyDescent="0.25">
      <c r="A106" s="40">
        <v>94</v>
      </c>
      <c r="B106" s="21" t="s">
        <v>181</v>
      </c>
      <c r="C106" s="22" t="s">
        <v>43</v>
      </c>
      <c r="D106" s="23" t="s">
        <v>44</v>
      </c>
      <c r="E106" s="27">
        <v>0</v>
      </c>
      <c r="F106" s="25"/>
      <c r="G106" s="26">
        <f t="shared" si="1"/>
        <v>0</v>
      </c>
    </row>
    <row r="107" spans="1:7" ht="29.25" customHeight="1" x14ac:dyDescent="0.25">
      <c r="A107" s="41">
        <v>95</v>
      </c>
      <c r="B107" s="42" t="s">
        <v>182</v>
      </c>
      <c r="C107" s="43" t="s">
        <v>43</v>
      </c>
      <c r="D107" s="44" t="s">
        <v>44</v>
      </c>
      <c r="E107" s="27">
        <v>0</v>
      </c>
      <c r="F107" s="25"/>
      <c r="G107" s="26">
        <f t="shared" si="1"/>
        <v>0</v>
      </c>
    </row>
    <row r="108" spans="1:7" ht="29.25" customHeight="1" x14ac:dyDescent="0.25">
      <c r="A108" s="36">
        <v>96</v>
      </c>
      <c r="B108" s="21" t="s">
        <v>183</v>
      </c>
      <c r="C108" s="45" t="s">
        <v>43</v>
      </c>
      <c r="D108" s="23" t="s">
        <v>184</v>
      </c>
      <c r="E108" s="27">
        <v>460</v>
      </c>
      <c r="F108" s="25">
        <v>8.6999999999999993</v>
      </c>
      <c r="G108" s="26">
        <f t="shared" si="1"/>
        <v>4001.9999999999995</v>
      </c>
    </row>
    <row r="109" spans="1:7" ht="29.25" customHeight="1" x14ac:dyDescent="0.25">
      <c r="A109" s="36">
        <v>97</v>
      </c>
      <c r="B109" s="21" t="s">
        <v>185</v>
      </c>
      <c r="C109" s="45" t="s">
        <v>43</v>
      </c>
      <c r="D109" s="23" t="s">
        <v>184</v>
      </c>
      <c r="E109" s="27">
        <v>2714</v>
      </c>
      <c r="F109" s="25">
        <v>8.6999999999999993</v>
      </c>
      <c r="G109" s="26">
        <f t="shared" si="1"/>
        <v>23611.8</v>
      </c>
    </row>
    <row r="110" spans="1:7" ht="29.25" customHeight="1" x14ac:dyDescent="0.25">
      <c r="A110" s="36">
        <v>98</v>
      </c>
      <c r="B110" s="35" t="s">
        <v>186</v>
      </c>
      <c r="C110" s="45" t="s">
        <v>43</v>
      </c>
      <c r="D110" s="23" t="s">
        <v>187</v>
      </c>
      <c r="E110" s="27">
        <v>0</v>
      </c>
      <c r="F110" s="25"/>
      <c r="G110" s="26">
        <f t="shared" si="1"/>
        <v>0</v>
      </c>
    </row>
    <row r="111" spans="1:7" ht="29.25" customHeight="1" x14ac:dyDescent="0.25">
      <c r="A111" s="36">
        <v>99</v>
      </c>
      <c r="B111" s="21" t="s">
        <v>188</v>
      </c>
      <c r="C111" s="45" t="s">
        <v>43</v>
      </c>
      <c r="D111" s="23" t="s">
        <v>184</v>
      </c>
      <c r="E111" s="27">
        <v>0</v>
      </c>
      <c r="F111" s="25"/>
      <c r="G111" s="26">
        <f t="shared" si="1"/>
        <v>0</v>
      </c>
    </row>
    <row r="112" spans="1:7" ht="29.25" customHeight="1" x14ac:dyDescent="0.25">
      <c r="A112" s="36">
        <v>100</v>
      </c>
      <c r="B112" s="21" t="s">
        <v>189</v>
      </c>
      <c r="C112" s="45" t="s">
        <v>43</v>
      </c>
      <c r="D112" s="23" t="s">
        <v>184</v>
      </c>
      <c r="E112" s="27">
        <v>0</v>
      </c>
      <c r="F112" s="25"/>
      <c r="G112" s="26">
        <f t="shared" si="1"/>
        <v>0</v>
      </c>
    </row>
    <row r="113" spans="1:7" ht="29.25" customHeight="1" x14ac:dyDescent="0.25">
      <c r="A113" s="36">
        <v>101</v>
      </c>
      <c r="B113" s="35" t="s">
        <v>190</v>
      </c>
      <c r="C113" s="45" t="s">
        <v>43</v>
      </c>
      <c r="D113" s="23" t="s">
        <v>187</v>
      </c>
      <c r="E113" s="27">
        <v>0</v>
      </c>
      <c r="F113" s="25"/>
      <c r="G113" s="26">
        <f t="shared" si="1"/>
        <v>0</v>
      </c>
    </row>
    <row r="114" spans="1:7" ht="29.25" customHeight="1" x14ac:dyDescent="0.25">
      <c r="A114" s="36">
        <v>102</v>
      </c>
      <c r="B114" s="35" t="s">
        <v>191</v>
      </c>
      <c r="C114" s="45" t="s">
        <v>192</v>
      </c>
      <c r="D114" s="23" t="s">
        <v>187</v>
      </c>
      <c r="E114" s="27">
        <v>0</v>
      </c>
      <c r="F114" s="25"/>
      <c r="G114" s="26">
        <f t="shared" si="1"/>
        <v>0</v>
      </c>
    </row>
    <row r="115" spans="1:7" ht="29.25" customHeight="1" x14ac:dyDescent="0.25">
      <c r="A115" s="36">
        <v>103</v>
      </c>
      <c r="B115" s="35" t="s">
        <v>193</v>
      </c>
      <c r="C115" s="45" t="s">
        <v>43</v>
      </c>
      <c r="D115" s="23" t="s">
        <v>57</v>
      </c>
      <c r="E115" s="27">
        <v>6000</v>
      </c>
      <c r="F115" s="25">
        <v>7.08</v>
      </c>
      <c r="G115" s="26">
        <f t="shared" si="1"/>
        <v>42480</v>
      </c>
    </row>
    <row r="116" spans="1:7" ht="29.25" customHeight="1" x14ac:dyDescent="0.25">
      <c r="A116" s="36">
        <v>104</v>
      </c>
      <c r="B116" s="21" t="s">
        <v>194</v>
      </c>
      <c r="C116" s="45" t="s">
        <v>43</v>
      </c>
      <c r="D116" s="23" t="s">
        <v>57</v>
      </c>
      <c r="E116" s="27">
        <v>6000</v>
      </c>
      <c r="F116" s="25">
        <v>5.72</v>
      </c>
      <c r="G116" s="26">
        <f t="shared" si="1"/>
        <v>34320</v>
      </c>
    </row>
    <row r="117" spans="1:7" ht="29.25" customHeight="1" x14ac:dyDescent="0.25">
      <c r="A117" s="36">
        <v>105</v>
      </c>
      <c r="B117" s="21" t="s">
        <v>195</v>
      </c>
      <c r="C117" s="45" t="s">
        <v>43</v>
      </c>
      <c r="D117" s="23" t="s">
        <v>57</v>
      </c>
      <c r="E117" s="27">
        <v>0</v>
      </c>
      <c r="F117" s="25"/>
      <c r="G117" s="26">
        <f t="shared" si="1"/>
        <v>0</v>
      </c>
    </row>
    <row r="118" spans="1:7" ht="29.25" customHeight="1" x14ac:dyDescent="0.25">
      <c r="A118" s="36">
        <v>106</v>
      </c>
      <c r="B118" s="21" t="s">
        <v>196</v>
      </c>
      <c r="C118" s="45" t="s">
        <v>192</v>
      </c>
      <c r="D118" s="23" t="s">
        <v>187</v>
      </c>
      <c r="E118" s="27">
        <v>0</v>
      </c>
      <c r="F118" s="25"/>
      <c r="G118" s="26">
        <f t="shared" si="1"/>
        <v>0</v>
      </c>
    </row>
    <row r="119" spans="1:7" ht="29.25" customHeight="1" x14ac:dyDescent="0.25">
      <c r="A119" s="36">
        <v>107</v>
      </c>
      <c r="B119" s="46" t="s">
        <v>197</v>
      </c>
      <c r="C119" s="45" t="s">
        <v>43</v>
      </c>
      <c r="D119" s="23" t="s">
        <v>57</v>
      </c>
      <c r="E119" s="27">
        <v>0</v>
      </c>
      <c r="F119" s="25"/>
      <c r="G119" s="26">
        <f t="shared" si="1"/>
        <v>0</v>
      </c>
    </row>
    <row r="120" spans="1:7" ht="29.25" customHeight="1" x14ac:dyDescent="0.25">
      <c r="A120" s="36">
        <v>108</v>
      </c>
      <c r="B120" s="21" t="s">
        <v>198</v>
      </c>
      <c r="C120" s="45" t="s">
        <v>43</v>
      </c>
      <c r="D120" s="23" t="s">
        <v>187</v>
      </c>
      <c r="E120" s="27">
        <v>0</v>
      </c>
      <c r="F120" s="25"/>
      <c r="G120" s="26">
        <f t="shared" si="1"/>
        <v>0</v>
      </c>
    </row>
    <row r="121" spans="1:7" ht="29.25" customHeight="1" x14ac:dyDescent="0.25">
      <c r="A121" s="36">
        <v>109</v>
      </c>
      <c r="B121" s="21" t="s">
        <v>199</v>
      </c>
      <c r="C121" s="45" t="s">
        <v>192</v>
      </c>
      <c r="D121" s="23" t="s">
        <v>187</v>
      </c>
      <c r="E121" s="27">
        <v>0</v>
      </c>
      <c r="F121" s="25"/>
      <c r="G121" s="26">
        <f t="shared" si="1"/>
        <v>0</v>
      </c>
    </row>
    <row r="122" spans="1:7" ht="29.25" customHeight="1" x14ac:dyDescent="0.25">
      <c r="A122" s="36">
        <v>110</v>
      </c>
      <c r="B122" s="21" t="s">
        <v>200</v>
      </c>
      <c r="C122" s="45" t="s">
        <v>201</v>
      </c>
      <c r="D122" s="23" t="s">
        <v>202</v>
      </c>
      <c r="E122" s="27">
        <v>5</v>
      </c>
      <c r="F122" s="25">
        <v>28.62</v>
      </c>
      <c r="G122" s="26">
        <f t="shared" si="1"/>
        <v>143.1</v>
      </c>
    </row>
    <row r="123" spans="1:7" ht="29.25" customHeight="1" x14ac:dyDescent="0.25">
      <c r="A123" s="36">
        <v>111</v>
      </c>
      <c r="B123" s="21" t="s">
        <v>203</v>
      </c>
      <c r="C123" s="45" t="s">
        <v>43</v>
      </c>
      <c r="D123" s="23" t="s">
        <v>184</v>
      </c>
      <c r="E123" s="27">
        <v>92</v>
      </c>
      <c r="F123" s="25">
        <v>7.95</v>
      </c>
      <c r="G123" s="26">
        <f t="shared" si="1"/>
        <v>731.4</v>
      </c>
    </row>
    <row r="124" spans="1:7" ht="29.25" customHeight="1" x14ac:dyDescent="0.25">
      <c r="A124" s="36" t="s">
        <v>204</v>
      </c>
      <c r="B124" s="21" t="s">
        <v>205</v>
      </c>
      <c r="C124" s="47" t="s">
        <v>43</v>
      </c>
      <c r="D124" s="48" t="s">
        <v>184</v>
      </c>
      <c r="E124" s="27">
        <v>0</v>
      </c>
      <c r="F124" s="25"/>
      <c r="G124" s="26">
        <f t="shared" si="1"/>
        <v>0</v>
      </c>
    </row>
    <row r="125" spans="1:7" ht="29.25" customHeight="1" x14ac:dyDescent="0.25">
      <c r="A125" s="36" t="s">
        <v>206</v>
      </c>
      <c r="B125" s="35" t="s">
        <v>207</v>
      </c>
      <c r="C125" s="47" t="s">
        <v>43</v>
      </c>
      <c r="D125" s="48" t="s">
        <v>184</v>
      </c>
      <c r="E125" s="27">
        <v>0</v>
      </c>
      <c r="F125" s="25"/>
      <c r="G125" s="26">
        <f t="shared" si="1"/>
        <v>0</v>
      </c>
    </row>
    <row r="126" spans="1:7" ht="29.25" customHeight="1" x14ac:dyDescent="0.25">
      <c r="A126" s="36">
        <v>113</v>
      </c>
      <c r="B126" s="35" t="s">
        <v>208</v>
      </c>
      <c r="C126" s="45" t="s">
        <v>43</v>
      </c>
      <c r="D126" s="23" t="s">
        <v>184</v>
      </c>
      <c r="E126" s="49">
        <v>0</v>
      </c>
      <c r="F126" s="50"/>
      <c r="G126" s="26">
        <f t="shared" si="1"/>
        <v>0</v>
      </c>
    </row>
    <row r="127" spans="1:7" ht="29.25" customHeight="1" x14ac:dyDescent="0.25">
      <c r="A127" s="51">
        <v>114</v>
      </c>
      <c r="B127" s="35" t="s">
        <v>209</v>
      </c>
      <c r="C127" s="45" t="s">
        <v>43</v>
      </c>
      <c r="D127" s="23" t="s">
        <v>202</v>
      </c>
      <c r="E127" s="49">
        <v>550</v>
      </c>
      <c r="F127" s="50">
        <v>6.55</v>
      </c>
      <c r="G127" s="26">
        <f t="shared" si="1"/>
        <v>3602.5</v>
      </c>
    </row>
    <row r="128" spans="1:7" ht="29.25" customHeight="1" x14ac:dyDescent="0.25">
      <c r="A128" s="36">
        <v>115</v>
      </c>
      <c r="B128" s="21" t="s">
        <v>210</v>
      </c>
      <c r="C128" s="45" t="s">
        <v>211</v>
      </c>
      <c r="D128" s="23" t="s">
        <v>159</v>
      </c>
      <c r="E128" s="49">
        <v>41400</v>
      </c>
      <c r="F128" s="50">
        <v>3.58</v>
      </c>
      <c r="G128" s="26">
        <f t="shared" si="1"/>
        <v>148212</v>
      </c>
    </row>
    <row r="129" spans="1:9" ht="29.25" customHeight="1" x14ac:dyDescent="0.25">
      <c r="A129" s="36">
        <v>116</v>
      </c>
      <c r="B129" s="21" t="s">
        <v>212</v>
      </c>
      <c r="C129" s="52" t="s">
        <v>213</v>
      </c>
      <c r="D129" s="23" t="s">
        <v>159</v>
      </c>
      <c r="E129" s="49">
        <v>0</v>
      </c>
      <c r="F129" s="50"/>
      <c r="G129" s="26">
        <f t="shared" si="1"/>
        <v>0</v>
      </c>
    </row>
    <row r="130" spans="1:9" ht="29.25" customHeight="1" x14ac:dyDescent="0.25">
      <c r="A130" s="36">
        <v>117</v>
      </c>
      <c r="B130" s="21" t="s">
        <v>214</v>
      </c>
      <c r="C130" s="45" t="s">
        <v>43</v>
      </c>
      <c r="D130" s="23" t="s">
        <v>159</v>
      </c>
      <c r="E130" s="49">
        <v>0</v>
      </c>
      <c r="F130" s="50"/>
      <c r="G130" s="26">
        <f t="shared" si="1"/>
        <v>0</v>
      </c>
    </row>
    <row r="131" spans="1:9" ht="29.25" customHeight="1" x14ac:dyDescent="0.25">
      <c r="A131" s="36">
        <v>118</v>
      </c>
      <c r="B131" s="21" t="s">
        <v>215</v>
      </c>
      <c r="C131" s="45" t="s">
        <v>43</v>
      </c>
      <c r="D131" s="23" t="s">
        <v>184</v>
      </c>
      <c r="E131" s="49">
        <v>920</v>
      </c>
      <c r="F131" s="50">
        <v>7.95</v>
      </c>
      <c r="G131" s="26">
        <f t="shared" si="1"/>
        <v>7314</v>
      </c>
    </row>
    <row r="132" spans="1:9" ht="29.25" customHeight="1" x14ac:dyDescent="0.25">
      <c r="A132" s="36">
        <v>119</v>
      </c>
      <c r="B132" s="35" t="s">
        <v>216</v>
      </c>
      <c r="C132" s="45" t="s">
        <v>43</v>
      </c>
      <c r="D132" s="23" t="s">
        <v>48</v>
      </c>
      <c r="E132" s="49">
        <v>0</v>
      </c>
      <c r="F132" s="50"/>
      <c r="G132" s="26">
        <f t="shared" si="1"/>
        <v>0</v>
      </c>
    </row>
    <row r="133" spans="1:9" ht="29.25" customHeight="1" x14ac:dyDescent="0.25">
      <c r="A133" s="36">
        <v>120</v>
      </c>
      <c r="B133" s="35" t="s">
        <v>217</v>
      </c>
      <c r="C133" s="45" t="s">
        <v>43</v>
      </c>
      <c r="D133" s="23" t="s">
        <v>187</v>
      </c>
      <c r="E133" s="49">
        <v>0</v>
      </c>
      <c r="F133" s="50"/>
      <c r="G133" s="26">
        <f t="shared" si="1"/>
        <v>0</v>
      </c>
    </row>
    <row r="134" spans="1:9" ht="29.25" customHeight="1" x14ac:dyDescent="0.25">
      <c r="A134" s="36">
        <v>121</v>
      </c>
      <c r="B134" s="21" t="s">
        <v>218</v>
      </c>
      <c r="C134" s="32" t="s">
        <v>43</v>
      </c>
      <c r="D134" s="23" t="s">
        <v>48</v>
      </c>
      <c r="E134" s="49">
        <v>0</v>
      </c>
      <c r="F134" s="50"/>
      <c r="G134" s="26">
        <f t="shared" si="1"/>
        <v>0</v>
      </c>
    </row>
    <row r="135" spans="1:9" ht="29.25" customHeight="1" x14ac:dyDescent="0.25">
      <c r="A135" s="36">
        <v>122</v>
      </c>
      <c r="B135" s="21" t="s">
        <v>219</v>
      </c>
      <c r="C135" s="32" t="s">
        <v>43</v>
      </c>
      <c r="D135" s="23" t="s">
        <v>187</v>
      </c>
      <c r="E135" s="49">
        <v>0</v>
      </c>
      <c r="F135" s="50"/>
      <c r="G135" s="26">
        <f t="shared" si="1"/>
        <v>0</v>
      </c>
    </row>
    <row r="136" spans="1:9" ht="29.25" customHeight="1" x14ac:dyDescent="0.25">
      <c r="A136" s="36">
        <v>123</v>
      </c>
      <c r="B136" s="21" t="s">
        <v>220</v>
      </c>
      <c r="C136" s="32" t="s">
        <v>221</v>
      </c>
      <c r="D136" s="23" t="s">
        <v>222</v>
      </c>
      <c r="E136" s="49">
        <v>0</v>
      </c>
      <c r="F136" s="50"/>
      <c r="G136" s="26">
        <f t="shared" ref="G136:G140" si="2">F136*E136</f>
        <v>0</v>
      </c>
    </row>
    <row r="137" spans="1:9" ht="29.25" customHeight="1" x14ac:dyDescent="0.25">
      <c r="A137" s="36">
        <v>124</v>
      </c>
      <c r="B137" s="35" t="s">
        <v>223</v>
      </c>
      <c r="C137" s="32" t="s">
        <v>221</v>
      </c>
      <c r="D137" s="23" t="s">
        <v>222</v>
      </c>
      <c r="E137" s="49">
        <v>7</v>
      </c>
      <c r="F137" s="50">
        <v>74.81</v>
      </c>
      <c r="G137" s="26">
        <f t="shared" si="2"/>
        <v>523.67000000000007</v>
      </c>
    </row>
    <row r="138" spans="1:9" ht="29.25" customHeight="1" x14ac:dyDescent="0.25">
      <c r="A138" s="36">
        <v>125</v>
      </c>
      <c r="B138" s="35" t="s">
        <v>224</v>
      </c>
      <c r="C138" s="32" t="s">
        <v>221</v>
      </c>
      <c r="D138" s="23" t="s">
        <v>222</v>
      </c>
      <c r="E138" s="49">
        <v>0</v>
      </c>
      <c r="F138" s="50"/>
      <c r="G138" s="26">
        <f t="shared" si="2"/>
        <v>0</v>
      </c>
    </row>
    <row r="139" spans="1:9" ht="27.75" customHeight="1" x14ac:dyDescent="0.25">
      <c r="A139" s="40">
        <v>126</v>
      </c>
      <c r="B139" s="53" t="s">
        <v>225</v>
      </c>
      <c r="C139" s="54" t="s">
        <v>226</v>
      </c>
      <c r="D139" s="23" t="s">
        <v>222</v>
      </c>
      <c r="E139" s="49">
        <v>0</v>
      </c>
      <c r="F139" s="50"/>
      <c r="G139" s="26">
        <f t="shared" si="2"/>
        <v>0</v>
      </c>
    </row>
    <row r="140" spans="1:9" ht="27.75" customHeight="1" x14ac:dyDescent="0.25">
      <c r="A140" s="36">
        <v>127</v>
      </c>
      <c r="B140" s="21" t="s">
        <v>227</v>
      </c>
      <c r="C140" s="32" t="s">
        <v>43</v>
      </c>
      <c r="D140" s="23" t="s">
        <v>184</v>
      </c>
      <c r="E140" s="49">
        <v>2567</v>
      </c>
      <c r="F140" s="50">
        <v>7.95</v>
      </c>
      <c r="G140" s="26">
        <f t="shared" si="2"/>
        <v>20407.650000000001</v>
      </c>
    </row>
    <row r="141" spans="1:9" s="60" customFormat="1" ht="17.25" customHeight="1" x14ac:dyDescent="0.25">
      <c r="A141" s="117" t="s">
        <v>228</v>
      </c>
      <c r="B141" s="117"/>
      <c r="C141" s="55"/>
      <c r="D141" s="56"/>
      <c r="E141" s="57"/>
      <c r="F141" s="58"/>
      <c r="G141" s="59">
        <f>SUM(G8:G140)</f>
        <v>1874503.96</v>
      </c>
    </row>
    <row r="142" spans="1:9" ht="26.25" customHeight="1" x14ac:dyDescent="0.2">
      <c r="A142" s="118" t="s">
        <v>229</v>
      </c>
      <c r="B142" s="119"/>
      <c r="C142" s="119"/>
      <c r="D142" s="119"/>
      <c r="E142" s="119"/>
      <c r="F142" s="119"/>
      <c r="G142" s="119"/>
      <c r="H142" s="61"/>
      <c r="I142" s="62"/>
    </row>
    <row r="143" spans="1:9" ht="13.5" thickBot="1" x14ac:dyDescent="0.25">
      <c r="A143" s="63"/>
      <c r="B143" s="64"/>
      <c r="C143" s="64"/>
      <c r="D143" s="64"/>
      <c r="E143" s="64"/>
      <c r="F143" s="64"/>
      <c r="G143" s="64"/>
      <c r="I143" s="62"/>
    </row>
    <row r="144" spans="1:9" ht="15.75" customHeight="1" thickTop="1" x14ac:dyDescent="0.2">
      <c r="B144" s="66" t="s">
        <v>230</v>
      </c>
      <c r="C144" s="120"/>
      <c r="D144" s="120"/>
      <c r="E144" s="120"/>
      <c r="F144" s="121"/>
      <c r="I144" s="62"/>
    </row>
    <row r="145" spans="2:9" ht="15.75" customHeight="1" x14ac:dyDescent="0.2">
      <c r="B145" s="68" t="s">
        <v>231</v>
      </c>
      <c r="C145" s="122" t="s">
        <v>232</v>
      </c>
      <c r="D145" s="122"/>
      <c r="E145" s="122"/>
      <c r="F145" s="123"/>
      <c r="I145" s="62"/>
    </row>
    <row r="146" spans="2:9" ht="32.25" customHeight="1" x14ac:dyDescent="0.2">
      <c r="B146" s="124"/>
      <c r="C146" s="125"/>
      <c r="D146" s="20" t="s">
        <v>233</v>
      </c>
      <c r="E146" s="20" t="s">
        <v>234</v>
      </c>
      <c r="F146" s="69" t="s">
        <v>235</v>
      </c>
    </row>
    <row r="147" spans="2:9" ht="15.75" customHeight="1" x14ac:dyDescent="0.2">
      <c r="B147" s="124"/>
      <c r="C147" s="125"/>
      <c r="D147" s="20" t="s">
        <v>236</v>
      </c>
      <c r="E147" s="20" t="s">
        <v>237</v>
      </c>
      <c r="F147" s="69" t="s">
        <v>237</v>
      </c>
    </row>
    <row r="148" spans="2:9" ht="16.5" thickBot="1" x14ac:dyDescent="0.25">
      <c r="B148" s="70"/>
      <c r="C148" s="71" t="s">
        <v>238</v>
      </c>
      <c r="D148" s="72">
        <f>SUM(F171)</f>
        <v>0</v>
      </c>
      <c r="E148" s="73">
        <f>IF(C145="áno",D148*0.2,0)</f>
        <v>0</v>
      </c>
      <c r="F148" s="74">
        <f>D148+E148</f>
        <v>0</v>
      </c>
    </row>
    <row r="149" spans="2:9" ht="15.75" customHeight="1" thickTop="1" x14ac:dyDescent="0.25">
      <c r="B149" s="75"/>
      <c r="C149" s="75"/>
      <c r="D149" s="75"/>
      <c r="E149" s="75"/>
      <c r="F149" s="75"/>
    </row>
    <row r="150" spans="2:9" ht="15.75" x14ac:dyDescent="0.25">
      <c r="B150" s="76" t="s">
        <v>230</v>
      </c>
      <c r="C150" s="109"/>
      <c r="D150" s="110"/>
      <c r="E150" s="77"/>
      <c r="F150" s="77"/>
    </row>
    <row r="151" spans="2:9" ht="15.75" x14ac:dyDescent="0.25">
      <c r="B151" s="78" t="s">
        <v>239</v>
      </c>
      <c r="C151" s="99"/>
      <c r="D151" s="100"/>
      <c r="E151" s="77"/>
      <c r="F151" s="77"/>
    </row>
    <row r="152" spans="2:9" ht="15.75" customHeight="1" x14ac:dyDescent="0.25">
      <c r="B152" s="76" t="s">
        <v>240</v>
      </c>
      <c r="C152" s="109"/>
      <c r="D152" s="110"/>
      <c r="E152" s="77"/>
      <c r="F152" s="77"/>
    </row>
    <row r="153" spans="2:9" ht="15.75" customHeight="1" x14ac:dyDescent="0.25">
      <c r="B153" s="79" t="s">
        <v>241</v>
      </c>
      <c r="C153" s="99"/>
      <c r="D153" s="100"/>
      <c r="E153" s="77"/>
      <c r="F153" s="77"/>
    </row>
    <row r="154" spans="2:9" ht="15.75" customHeight="1" x14ac:dyDescent="0.25">
      <c r="B154" s="79" t="s">
        <v>242</v>
      </c>
      <c r="C154" s="99"/>
      <c r="D154" s="100"/>
      <c r="E154" s="77"/>
      <c r="F154" s="77"/>
    </row>
    <row r="155" spans="2:9" ht="15.75" customHeight="1" x14ac:dyDescent="0.25">
      <c r="B155" s="79" t="s">
        <v>243</v>
      </c>
      <c r="C155" s="99"/>
      <c r="D155" s="100"/>
      <c r="E155" s="77"/>
      <c r="F155" s="77"/>
    </row>
    <row r="156" spans="2:9" ht="15.75" customHeight="1" x14ac:dyDescent="0.25">
      <c r="B156" s="79" t="s">
        <v>244</v>
      </c>
      <c r="C156" s="99"/>
      <c r="D156" s="100"/>
      <c r="E156" s="77"/>
      <c r="F156" s="77"/>
    </row>
    <row r="157" spans="2:9" ht="15.75" customHeight="1" x14ac:dyDescent="0.25">
      <c r="B157" s="79" t="s">
        <v>245</v>
      </c>
      <c r="C157" s="99"/>
      <c r="D157" s="100"/>
      <c r="E157" s="77"/>
      <c r="F157" s="77"/>
    </row>
    <row r="158" spans="2:9" ht="15.75" customHeight="1" x14ac:dyDescent="0.25">
      <c r="B158" s="79" t="s">
        <v>246</v>
      </c>
      <c r="C158" s="99"/>
      <c r="D158" s="100"/>
      <c r="E158" s="77"/>
      <c r="F158" s="77"/>
    </row>
    <row r="159" spans="2:9" ht="15.75" customHeight="1" x14ac:dyDescent="0.25">
      <c r="B159" s="79" t="s">
        <v>247</v>
      </c>
      <c r="C159" s="99"/>
      <c r="D159" s="100"/>
      <c r="E159" s="77"/>
      <c r="F159" s="77"/>
    </row>
    <row r="160" spans="2:9" ht="15.75" customHeight="1" x14ac:dyDescent="0.25">
      <c r="B160" s="76" t="s">
        <v>248</v>
      </c>
      <c r="C160" s="99"/>
      <c r="D160" s="100"/>
      <c r="E160" s="77"/>
      <c r="F160" s="77"/>
    </row>
    <row r="161" spans="2:7" ht="15.75" x14ac:dyDescent="0.25">
      <c r="B161" s="76" t="s">
        <v>249</v>
      </c>
      <c r="C161" s="109"/>
      <c r="D161" s="110"/>
      <c r="E161" s="77"/>
      <c r="F161" s="77"/>
    </row>
    <row r="162" spans="2:7" ht="15" x14ac:dyDescent="0.25">
      <c r="B162"/>
      <c r="C162"/>
      <c r="D162"/>
      <c r="E162"/>
      <c r="F162"/>
    </row>
    <row r="163" spans="2:7" ht="15" x14ac:dyDescent="0.25">
      <c r="B163"/>
      <c r="C163"/>
      <c r="D163"/>
      <c r="E163" s="80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/>
      <c r="D165"/>
      <c r="E165"/>
      <c r="F165"/>
    </row>
    <row r="166" spans="2:7" ht="27.75" customHeight="1" x14ac:dyDescent="0.25">
      <c r="B166"/>
      <c r="C166" s="111" t="s">
        <v>250</v>
      </c>
      <c r="D166" s="112"/>
      <c r="E166" s="81" t="s">
        <v>251</v>
      </c>
      <c r="F166" s="81" t="s">
        <v>252</v>
      </c>
      <c r="G166" s="81" t="s">
        <v>253</v>
      </c>
    </row>
    <row r="167" spans="2:7" ht="27.75" customHeight="1" x14ac:dyDescent="0.25">
      <c r="B167"/>
      <c r="C167" s="113" t="s">
        <v>254</v>
      </c>
      <c r="D167" s="114"/>
      <c r="E167" s="96">
        <f>SUBTOTAL(9,G8,G9,G10,G11,G12,G13,G14,G15,G18,G19,G20,G21,G22,G23,G24,G26,G29,G30,G31,G32,G33,G36,G37,G38,G39,G40,G42,G43,G44,G45,G46,G47,G48,G49,G50,G51,G52,G53,G56,G57,G59,G61,G63,G64,G66,G68,G76,G79,G82,G83,G84,G87,G89,G90,G92,G93,G96,G98,G100,G103,G105,G106,G107,G108,G109,G111,G112,G116,G117,G120,G118,G121,G122,G123,G124,G128,G129,G130,G131,G134,G135,G136,G139,G140)</f>
        <v>1641465.43</v>
      </c>
      <c r="F167" s="101"/>
      <c r="G167" s="82">
        <f>ROUND(F167/E167,3)</f>
        <v>0</v>
      </c>
    </row>
    <row r="168" spans="2:7" ht="27.75" customHeight="1" x14ac:dyDescent="0.25">
      <c r="B168"/>
      <c r="C168" s="115" t="s">
        <v>255</v>
      </c>
      <c r="D168" s="116"/>
      <c r="E168" s="96">
        <f>SUBTOTAL(9,G41,G54,G55,G58,G60,G62,G65,G67,G69,G70,G71,G72,G73,G74,G75,G77,G80,G85,G86,G91,G94,G97,G99,G101,G104,G110,G113,G114,G115,G125,G126,G127,G132,G133,G137,G138)</f>
        <v>233038.53000000006</v>
      </c>
      <c r="F168" s="101"/>
      <c r="G168" s="82">
        <f t="shared" ref="G168:G170" si="3">ROUND(F168/E168,3)</f>
        <v>0</v>
      </c>
    </row>
    <row r="169" spans="2:7" ht="27.75" customHeight="1" x14ac:dyDescent="0.25">
      <c r="B169"/>
      <c r="C169" s="103" t="s">
        <v>256</v>
      </c>
      <c r="D169" s="104"/>
      <c r="E169" s="96">
        <f>SUBTOTAL(9,G16,G17,G25,G27,G28,G34,G35,G78,G81,G88,G95,G102)</f>
        <v>0</v>
      </c>
      <c r="F169" s="101"/>
      <c r="G169" s="82" t="e">
        <f t="shared" si="3"/>
        <v>#DIV/0!</v>
      </c>
    </row>
    <row r="170" spans="2:7" ht="27.75" customHeight="1" x14ac:dyDescent="0.25">
      <c r="B170"/>
      <c r="C170" s="105" t="s">
        <v>257</v>
      </c>
      <c r="D170" s="106"/>
      <c r="E170" s="96">
        <f>SUBTOTAL(9,G119)</f>
        <v>0</v>
      </c>
      <c r="F170" s="101"/>
      <c r="G170" s="82" t="e">
        <f t="shared" si="3"/>
        <v>#DIV/0!</v>
      </c>
    </row>
    <row r="171" spans="2:7" ht="27.75" customHeight="1" x14ac:dyDescent="0.25">
      <c r="B171"/>
      <c r="C171" s="107" t="s">
        <v>228</v>
      </c>
      <c r="D171" s="108"/>
      <c r="E171" s="97">
        <f>SUM(E167:E170)</f>
        <v>1874503.96</v>
      </c>
      <c r="F171" s="97">
        <f>SUM(F167:F170)</f>
        <v>0</v>
      </c>
      <c r="G171" s="83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  <c r="D174"/>
      <c r="E174"/>
      <c r="F174"/>
    </row>
    <row r="175" spans="2:7" ht="15" x14ac:dyDescent="0.25">
      <c r="B175"/>
      <c r="C175"/>
    </row>
  </sheetData>
  <sheetProtection algorithmName="SHA-512" hashValue="I9NPO5jjV/cVvDPFV9KPhDRBBmJwchCQS+t3MbLW1liXzNe25yh3zRBfYSP06XDYPtrS4f/tAphgnc6FMJWn+A==" saltValue="7b9ogmxrrVm96ufZ8U2O3w==" spinCount="100000" sheet="1" objects="1" scenarios="1"/>
  <protectedRanges>
    <protectedRange sqref="F167:F170" name="Rozsah3"/>
    <protectedRange sqref="C150:D161" name="Rozsah2"/>
    <protectedRange sqref="C144:F145" name="Rozsah1"/>
  </protectedRanges>
  <mergeCells count="15">
    <mergeCell ref="A141:B141"/>
    <mergeCell ref="A142:G142"/>
    <mergeCell ref="C144:F144"/>
    <mergeCell ref="C145:F145"/>
    <mergeCell ref="B146:B147"/>
    <mergeCell ref="C146:C147"/>
    <mergeCell ref="C169:D169"/>
    <mergeCell ref="C170:D170"/>
    <mergeCell ref="C171:D171"/>
    <mergeCell ref="C150:D150"/>
    <mergeCell ref="C152:D152"/>
    <mergeCell ref="C161:D161"/>
    <mergeCell ref="C166:D166"/>
    <mergeCell ref="C167:D167"/>
    <mergeCell ref="C168:D168"/>
  </mergeCells>
  <pageMargins left="0.7" right="0.7" top="0.75" bottom="0.75" header="0.3" footer="0.3"/>
  <pageSetup scale="48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zoomScaleNormal="100" workbookViewId="0">
      <selection activeCell="E171" sqref="E171"/>
    </sheetView>
  </sheetViews>
  <sheetFormatPr defaultRowHeight="12.75" x14ac:dyDescent="0.2"/>
  <cols>
    <col min="1" max="1" width="4.85546875" style="1" customWidth="1"/>
    <col min="2" max="2" width="69.7109375" style="1" customWidth="1"/>
    <col min="3" max="3" width="48.7109375" style="1" customWidth="1"/>
    <col min="4" max="4" width="13.42578125" style="3" customWidth="1"/>
    <col min="5" max="5" width="14.5703125" style="1" customWidth="1"/>
    <col min="6" max="6" width="15.7109375" style="1" customWidth="1"/>
    <col min="7" max="7" width="18.7109375" style="1" customWidth="1"/>
    <col min="8" max="8" width="17" style="1" customWidth="1"/>
    <col min="9" max="253" width="9.140625" style="1"/>
    <col min="254" max="254" width="10.42578125" style="1" customWidth="1"/>
    <col min="255" max="255" width="57.7109375" style="1" customWidth="1"/>
    <col min="256" max="256" width="46.140625" style="1" customWidth="1"/>
    <col min="257" max="257" width="14" style="1" customWidth="1"/>
    <col min="258" max="258" width="9.140625" style="1"/>
    <col min="259" max="259" width="8.85546875" style="1" customWidth="1"/>
    <col min="260" max="260" width="11.140625" style="1" customWidth="1"/>
    <col min="261" max="261" width="10.7109375" style="1" customWidth="1"/>
    <col min="262" max="509" width="9.140625" style="1"/>
    <col min="510" max="510" width="10.42578125" style="1" customWidth="1"/>
    <col min="511" max="511" width="57.7109375" style="1" customWidth="1"/>
    <col min="512" max="512" width="46.140625" style="1" customWidth="1"/>
    <col min="513" max="513" width="14" style="1" customWidth="1"/>
    <col min="514" max="514" width="9.140625" style="1"/>
    <col min="515" max="515" width="8.85546875" style="1" customWidth="1"/>
    <col min="516" max="516" width="11.140625" style="1" customWidth="1"/>
    <col min="517" max="517" width="10.7109375" style="1" customWidth="1"/>
    <col min="518" max="765" width="9.140625" style="1"/>
    <col min="766" max="766" width="10.42578125" style="1" customWidth="1"/>
    <col min="767" max="767" width="57.7109375" style="1" customWidth="1"/>
    <col min="768" max="768" width="46.140625" style="1" customWidth="1"/>
    <col min="769" max="769" width="14" style="1" customWidth="1"/>
    <col min="770" max="770" width="9.140625" style="1"/>
    <col min="771" max="771" width="8.85546875" style="1" customWidth="1"/>
    <col min="772" max="772" width="11.140625" style="1" customWidth="1"/>
    <col min="773" max="773" width="10.7109375" style="1" customWidth="1"/>
    <col min="774" max="1021" width="9.140625" style="1"/>
    <col min="1022" max="1022" width="10.42578125" style="1" customWidth="1"/>
    <col min="1023" max="1023" width="57.7109375" style="1" customWidth="1"/>
    <col min="1024" max="1024" width="46.140625" style="1" customWidth="1"/>
    <col min="1025" max="1025" width="14" style="1" customWidth="1"/>
    <col min="1026" max="1026" width="9.140625" style="1"/>
    <col min="1027" max="1027" width="8.85546875" style="1" customWidth="1"/>
    <col min="1028" max="1028" width="11.140625" style="1" customWidth="1"/>
    <col min="1029" max="1029" width="10.7109375" style="1" customWidth="1"/>
    <col min="1030" max="1277" width="9.140625" style="1"/>
    <col min="1278" max="1278" width="10.42578125" style="1" customWidth="1"/>
    <col min="1279" max="1279" width="57.7109375" style="1" customWidth="1"/>
    <col min="1280" max="1280" width="46.140625" style="1" customWidth="1"/>
    <col min="1281" max="1281" width="14" style="1" customWidth="1"/>
    <col min="1282" max="1282" width="9.140625" style="1"/>
    <col min="1283" max="1283" width="8.85546875" style="1" customWidth="1"/>
    <col min="1284" max="1284" width="11.140625" style="1" customWidth="1"/>
    <col min="1285" max="1285" width="10.7109375" style="1" customWidth="1"/>
    <col min="1286" max="1533" width="9.140625" style="1"/>
    <col min="1534" max="1534" width="10.42578125" style="1" customWidth="1"/>
    <col min="1535" max="1535" width="57.7109375" style="1" customWidth="1"/>
    <col min="1536" max="1536" width="46.140625" style="1" customWidth="1"/>
    <col min="1537" max="1537" width="14" style="1" customWidth="1"/>
    <col min="1538" max="1538" width="9.140625" style="1"/>
    <col min="1539" max="1539" width="8.85546875" style="1" customWidth="1"/>
    <col min="1540" max="1540" width="11.140625" style="1" customWidth="1"/>
    <col min="1541" max="1541" width="10.7109375" style="1" customWidth="1"/>
    <col min="1542" max="1789" width="9.140625" style="1"/>
    <col min="1790" max="1790" width="10.42578125" style="1" customWidth="1"/>
    <col min="1791" max="1791" width="57.7109375" style="1" customWidth="1"/>
    <col min="1792" max="1792" width="46.140625" style="1" customWidth="1"/>
    <col min="1793" max="1793" width="14" style="1" customWidth="1"/>
    <col min="1794" max="1794" width="9.140625" style="1"/>
    <col min="1795" max="1795" width="8.85546875" style="1" customWidth="1"/>
    <col min="1796" max="1796" width="11.140625" style="1" customWidth="1"/>
    <col min="1797" max="1797" width="10.7109375" style="1" customWidth="1"/>
    <col min="1798" max="2045" width="9.140625" style="1"/>
    <col min="2046" max="2046" width="10.42578125" style="1" customWidth="1"/>
    <col min="2047" max="2047" width="57.7109375" style="1" customWidth="1"/>
    <col min="2048" max="2048" width="46.140625" style="1" customWidth="1"/>
    <col min="2049" max="2049" width="14" style="1" customWidth="1"/>
    <col min="2050" max="2050" width="9.140625" style="1"/>
    <col min="2051" max="2051" width="8.85546875" style="1" customWidth="1"/>
    <col min="2052" max="2052" width="11.140625" style="1" customWidth="1"/>
    <col min="2053" max="2053" width="10.7109375" style="1" customWidth="1"/>
    <col min="2054" max="2301" width="9.140625" style="1"/>
    <col min="2302" max="2302" width="10.42578125" style="1" customWidth="1"/>
    <col min="2303" max="2303" width="57.7109375" style="1" customWidth="1"/>
    <col min="2304" max="2304" width="46.140625" style="1" customWidth="1"/>
    <col min="2305" max="2305" width="14" style="1" customWidth="1"/>
    <col min="2306" max="2306" width="9.140625" style="1"/>
    <col min="2307" max="2307" width="8.85546875" style="1" customWidth="1"/>
    <col min="2308" max="2308" width="11.140625" style="1" customWidth="1"/>
    <col min="2309" max="2309" width="10.7109375" style="1" customWidth="1"/>
    <col min="2310" max="2557" width="9.140625" style="1"/>
    <col min="2558" max="2558" width="10.42578125" style="1" customWidth="1"/>
    <col min="2559" max="2559" width="57.7109375" style="1" customWidth="1"/>
    <col min="2560" max="2560" width="46.140625" style="1" customWidth="1"/>
    <col min="2561" max="2561" width="14" style="1" customWidth="1"/>
    <col min="2562" max="2562" width="9.140625" style="1"/>
    <col min="2563" max="2563" width="8.85546875" style="1" customWidth="1"/>
    <col min="2564" max="2564" width="11.140625" style="1" customWidth="1"/>
    <col min="2565" max="2565" width="10.7109375" style="1" customWidth="1"/>
    <col min="2566" max="2813" width="9.140625" style="1"/>
    <col min="2814" max="2814" width="10.42578125" style="1" customWidth="1"/>
    <col min="2815" max="2815" width="57.7109375" style="1" customWidth="1"/>
    <col min="2816" max="2816" width="46.140625" style="1" customWidth="1"/>
    <col min="2817" max="2817" width="14" style="1" customWidth="1"/>
    <col min="2818" max="2818" width="9.140625" style="1"/>
    <col min="2819" max="2819" width="8.85546875" style="1" customWidth="1"/>
    <col min="2820" max="2820" width="11.140625" style="1" customWidth="1"/>
    <col min="2821" max="2821" width="10.7109375" style="1" customWidth="1"/>
    <col min="2822" max="3069" width="9.140625" style="1"/>
    <col min="3070" max="3070" width="10.42578125" style="1" customWidth="1"/>
    <col min="3071" max="3071" width="57.7109375" style="1" customWidth="1"/>
    <col min="3072" max="3072" width="46.140625" style="1" customWidth="1"/>
    <col min="3073" max="3073" width="14" style="1" customWidth="1"/>
    <col min="3074" max="3074" width="9.140625" style="1"/>
    <col min="3075" max="3075" width="8.85546875" style="1" customWidth="1"/>
    <col min="3076" max="3076" width="11.140625" style="1" customWidth="1"/>
    <col min="3077" max="3077" width="10.7109375" style="1" customWidth="1"/>
    <col min="3078" max="3325" width="9.140625" style="1"/>
    <col min="3326" max="3326" width="10.42578125" style="1" customWidth="1"/>
    <col min="3327" max="3327" width="57.7109375" style="1" customWidth="1"/>
    <col min="3328" max="3328" width="46.140625" style="1" customWidth="1"/>
    <col min="3329" max="3329" width="14" style="1" customWidth="1"/>
    <col min="3330" max="3330" width="9.140625" style="1"/>
    <col min="3331" max="3331" width="8.85546875" style="1" customWidth="1"/>
    <col min="3332" max="3332" width="11.140625" style="1" customWidth="1"/>
    <col min="3333" max="3333" width="10.7109375" style="1" customWidth="1"/>
    <col min="3334" max="3581" width="9.140625" style="1"/>
    <col min="3582" max="3582" width="10.42578125" style="1" customWidth="1"/>
    <col min="3583" max="3583" width="57.7109375" style="1" customWidth="1"/>
    <col min="3584" max="3584" width="46.140625" style="1" customWidth="1"/>
    <col min="3585" max="3585" width="14" style="1" customWidth="1"/>
    <col min="3586" max="3586" width="9.140625" style="1"/>
    <col min="3587" max="3587" width="8.85546875" style="1" customWidth="1"/>
    <col min="3588" max="3588" width="11.140625" style="1" customWidth="1"/>
    <col min="3589" max="3589" width="10.7109375" style="1" customWidth="1"/>
    <col min="3590" max="3837" width="9.140625" style="1"/>
    <col min="3838" max="3838" width="10.42578125" style="1" customWidth="1"/>
    <col min="3839" max="3839" width="57.7109375" style="1" customWidth="1"/>
    <col min="3840" max="3840" width="46.140625" style="1" customWidth="1"/>
    <col min="3841" max="3841" width="14" style="1" customWidth="1"/>
    <col min="3842" max="3842" width="9.140625" style="1"/>
    <col min="3843" max="3843" width="8.85546875" style="1" customWidth="1"/>
    <col min="3844" max="3844" width="11.140625" style="1" customWidth="1"/>
    <col min="3845" max="3845" width="10.7109375" style="1" customWidth="1"/>
    <col min="3846" max="4093" width="9.140625" style="1"/>
    <col min="4094" max="4094" width="10.42578125" style="1" customWidth="1"/>
    <col min="4095" max="4095" width="57.7109375" style="1" customWidth="1"/>
    <col min="4096" max="4096" width="46.140625" style="1" customWidth="1"/>
    <col min="4097" max="4097" width="14" style="1" customWidth="1"/>
    <col min="4098" max="4098" width="9.140625" style="1"/>
    <col min="4099" max="4099" width="8.85546875" style="1" customWidth="1"/>
    <col min="4100" max="4100" width="11.140625" style="1" customWidth="1"/>
    <col min="4101" max="4101" width="10.7109375" style="1" customWidth="1"/>
    <col min="4102" max="4349" width="9.140625" style="1"/>
    <col min="4350" max="4350" width="10.42578125" style="1" customWidth="1"/>
    <col min="4351" max="4351" width="57.7109375" style="1" customWidth="1"/>
    <col min="4352" max="4352" width="46.140625" style="1" customWidth="1"/>
    <col min="4353" max="4353" width="14" style="1" customWidth="1"/>
    <col min="4354" max="4354" width="9.140625" style="1"/>
    <col min="4355" max="4355" width="8.85546875" style="1" customWidth="1"/>
    <col min="4356" max="4356" width="11.140625" style="1" customWidth="1"/>
    <col min="4357" max="4357" width="10.7109375" style="1" customWidth="1"/>
    <col min="4358" max="4605" width="9.140625" style="1"/>
    <col min="4606" max="4606" width="10.42578125" style="1" customWidth="1"/>
    <col min="4607" max="4607" width="57.7109375" style="1" customWidth="1"/>
    <col min="4608" max="4608" width="46.140625" style="1" customWidth="1"/>
    <col min="4609" max="4609" width="14" style="1" customWidth="1"/>
    <col min="4610" max="4610" width="9.140625" style="1"/>
    <col min="4611" max="4611" width="8.85546875" style="1" customWidth="1"/>
    <col min="4612" max="4612" width="11.140625" style="1" customWidth="1"/>
    <col min="4613" max="4613" width="10.7109375" style="1" customWidth="1"/>
    <col min="4614" max="4861" width="9.140625" style="1"/>
    <col min="4862" max="4862" width="10.42578125" style="1" customWidth="1"/>
    <col min="4863" max="4863" width="57.7109375" style="1" customWidth="1"/>
    <col min="4864" max="4864" width="46.140625" style="1" customWidth="1"/>
    <col min="4865" max="4865" width="14" style="1" customWidth="1"/>
    <col min="4866" max="4866" width="9.140625" style="1"/>
    <col min="4867" max="4867" width="8.85546875" style="1" customWidth="1"/>
    <col min="4868" max="4868" width="11.140625" style="1" customWidth="1"/>
    <col min="4869" max="4869" width="10.7109375" style="1" customWidth="1"/>
    <col min="4870" max="5117" width="9.140625" style="1"/>
    <col min="5118" max="5118" width="10.42578125" style="1" customWidth="1"/>
    <col min="5119" max="5119" width="57.7109375" style="1" customWidth="1"/>
    <col min="5120" max="5120" width="46.140625" style="1" customWidth="1"/>
    <col min="5121" max="5121" width="14" style="1" customWidth="1"/>
    <col min="5122" max="5122" width="9.140625" style="1"/>
    <col min="5123" max="5123" width="8.85546875" style="1" customWidth="1"/>
    <col min="5124" max="5124" width="11.140625" style="1" customWidth="1"/>
    <col min="5125" max="5125" width="10.7109375" style="1" customWidth="1"/>
    <col min="5126" max="5373" width="9.140625" style="1"/>
    <col min="5374" max="5374" width="10.42578125" style="1" customWidth="1"/>
    <col min="5375" max="5375" width="57.7109375" style="1" customWidth="1"/>
    <col min="5376" max="5376" width="46.140625" style="1" customWidth="1"/>
    <col min="5377" max="5377" width="14" style="1" customWidth="1"/>
    <col min="5378" max="5378" width="9.140625" style="1"/>
    <col min="5379" max="5379" width="8.85546875" style="1" customWidth="1"/>
    <col min="5380" max="5380" width="11.140625" style="1" customWidth="1"/>
    <col min="5381" max="5381" width="10.7109375" style="1" customWidth="1"/>
    <col min="5382" max="5629" width="9.140625" style="1"/>
    <col min="5630" max="5630" width="10.42578125" style="1" customWidth="1"/>
    <col min="5631" max="5631" width="57.7109375" style="1" customWidth="1"/>
    <col min="5632" max="5632" width="46.140625" style="1" customWidth="1"/>
    <col min="5633" max="5633" width="14" style="1" customWidth="1"/>
    <col min="5634" max="5634" width="9.140625" style="1"/>
    <col min="5635" max="5635" width="8.85546875" style="1" customWidth="1"/>
    <col min="5636" max="5636" width="11.140625" style="1" customWidth="1"/>
    <col min="5637" max="5637" width="10.7109375" style="1" customWidth="1"/>
    <col min="5638" max="5885" width="9.140625" style="1"/>
    <col min="5886" max="5886" width="10.42578125" style="1" customWidth="1"/>
    <col min="5887" max="5887" width="57.7109375" style="1" customWidth="1"/>
    <col min="5888" max="5888" width="46.140625" style="1" customWidth="1"/>
    <col min="5889" max="5889" width="14" style="1" customWidth="1"/>
    <col min="5890" max="5890" width="9.140625" style="1"/>
    <col min="5891" max="5891" width="8.85546875" style="1" customWidth="1"/>
    <col min="5892" max="5892" width="11.140625" style="1" customWidth="1"/>
    <col min="5893" max="5893" width="10.7109375" style="1" customWidth="1"/>
    <col min="5894" max="6141" width="9.140625" style="1"/>
    <col min="6142" max="6142" width="10.42578125" style="1" customWidth="1"/>
    <col min="6143" max="6143" width="57.7109375" style="1" customWidth="1"/>
    <col min="6144" max="6144" width="46.140625" style="1" customWidth="1"/>
    <col min="6145" max="6145" width="14" style="1" customWidth="1"/>
    <col min="6146" max="6146" width="9.140625" style="1"/>
    <col min="6147" max="6147" width="8.85546875" style="1" customWidth="1"/>
    <col min="6148" max="6148" width="11.140625" style="1" customWidth="1"/>
    <col min="6149" max="6149" width="10.7109375" style="1" customWidth="1"/>
    <col min="6150" max="6397" width="9.140625" style="1"/>
    <col min="6398" max="6398" width="10.42578125" style="1" customWidth="1"/>
    <col min="6399" max="6399" width="57.7109375" style="1" customWidth="1"/>
    <col min="6400" max="6400" width="46.140625" style="1" customWidth="1"/>
    <col min="6401" max="6401" width="14" style="1" customWidth="1"/>
    <col min="6402" max="6402" width="9.140625" style="1"/>
    <col min="6403" max="6403" width="8.85546875" style="1" customWidth="1"/>
    <col min="6404" max="6404" width="11.140625" style="1" customWidth="1"/>
    <col min="6405" max="6405" width="10.7109375" style="1" customWidth="1"/>
    <col min="6406" max="6653" width="9.140625" style="1"/>
    <col min="6654" max="6654" width="10.42578125" style="1" customWidth="1"/>
    <col min="6655" max="6655" width="57.7109375" style="1" customWidth="1"/>
    <col min="6656" max="6656" width="46.140625" style="1" customWidth="1"/>
    <col min="6657" max="6657" width="14" style="1" customWidth="1"/>
    <col min="6658" max="6658" width="9.140625" style="1"/>
    <col min="6659" max="6659" width="8.85546875" style="1" customWidth="1"/>
    <col min="6660" max="6660" width="11.140625" style="1" customWidth="1"/>
    <col min="6661" max="6661" width="10.7109375" style="1" customWidth="1"/>
    <col min="6662" max="6909" width="9.140625" style="1"/>
    <col min="6910" max="6910" width="10.42578125" style="1" customWidth="1"/>
    <col min="6911" max="6911" width="57.7109375" style="1" customWidth="1"/>
    <col min="6912" max="6912" width="46.140625" style="1" customWidth="1"/>
    <col min="6913" max="6913" width="14" style="1" customWidth="1"/>
    <col min="6914" max="6914" width="9.140625" style="1"/>
    <col min="6915" max="6915" width="8.85546875" style="1" customWidth="1"/>
    <col min="6916" max="6916" width="11.140625" style="1" customWidth="1"/>
    <col min="6917" max="6917" width="10.7109375" style="1" customWidth="1"/>
    <col min="6918" max="7165" width="9.140625" style="1"/>
    <col min="7166" max="7166" width="10.42578125" style="1" customWidth="1"/>
    <col min="7167" max="7167" width="57.7109375" style="1" customWidth="1"/>
    <col min="7168" max="7168" width="46.140625" style="1" customWidth="1"/>
    <col min="7169" max="7169" width="14" style="1" customWidth="1"/>
    <col min="7170" max="7170" width="9.140625" style="1"/>
    <col min="7171" max="7171" width="8.85546875" style="1" customWidth="1"/>
    <col min="7172" max="7172" width="11.140625" style="1" customWidth="1"/>
    <col min="7173" max="7173" width="10.7109375" style="1" customWidth="1"/>
    <col min="7174" max="7421" width="9.140625" style="1"/>
    <col min="7422" max="7422" width="10.42578125" style="1" customWidth="1"/>
    <col min="7423" max="7423" width="57.7109375" style="1" customWidth="1"/>
    <col min="7424" max="7424" width="46.140625" style="1" customWidth="1"/>
    <col min="7425" max="7425" width="14" style="1" customWidth="1"/>
    <col min="7426" max="7426" width="9.140625" style="1"/>
    <col min="7427" max="7427" width="8.85546875" style="1" customWidth="1"/>
    <col min="7428" max="7428" width="11.140625" style="1" customWidth="1"/>
    <col min="7429" max="7429" width="10.7109375" style="1" customWidth="1"/>
    <col min="7430" max="7677" width="9.140625" style="1"/>
    <col min="7678" max="7678" width="10.42578125" style="1" customWidth="1"/>
    <col min="7679" max="7679" width="57.7109375" style="1" customWidth="1"/>
    <col min="7680" max="7680" width="46.140625" style="1" customWidth="1"/>
    <col min="7681" max="7681" width="14" style="1" customWidth="1"/>
    <col min="7682" max="7682" width="9.140625" style="1"/>
    <col min="7683" max="7683" width="8.85546875" style="1" customWidth="1"/>
    <col min="7684" max="7684" width="11.140625" style="1" customWidth="1"/>
    <col min="7685" max="7685" width="10.7109375" style="1" customWidth="1"/>
    <col min="7686" max="7933" width="9.140625" style="1"/>
    <col min="7934" max="7934" width="10.42578125" style="1" customWidth="1"/>
    <col min="7935" max="7935" width="57.7109375" style="1" customWidth="1"/>
    <col min="7936" max="7936" width="46.140625" style="1" customWidth="1"/>
    <col min="7937" max="7937" width="14" style="1" customWidth="1"/>
    <col min="7938" max="7938" width="9.140625" style="1"/>
    <col min="7939" max="7939" width="8.85546875" style="1" customWidth="1"/>
    <col min="7940" max="7940" width="11.140625" style="1" customWidth="1"/>
    <col min="7941" max="7941" width="10.7109375" style="1" customWidth="1"/>
    <col min="7942" max="8189" width="9.140625" style="1"/>
    <col min="8190" max="8190" width="10.42578125" style="1" customWidth="1"/>
    <col min="8191" max="8191" width="57.7109375" style="1" customWidth="1"/>
    <col min="8192" max="8192" width="46.140625" style="1" customWidth="1"/>
    <col min="8193" max="8193" width="14" style="1" customWidth="1"/>
    <col min="8194" max="8194" width="9.140625" style="1"/>
    <col min="8195" max="8195" width="8.85546875" style="1" customWidth="1"/>
    <col min="8196" max="8196" width="11.140625" style="1" customWidth="1"/>
    <col min="8197" max="8197" width="10.7109375" style="1" customWidth="1"/>
    <col min="8198" max="8445" width="9.140625" style="1"/>
    <col min="8446" max="8446" width="10.42578125" style="1" customWidth="1"/>
    <col min="8447" max="8447" width="57.7109375" style="1" customWidth="1"/>
    <col min="8448" max="8448" width="46.140625" style="1" customWidth="1"/>
    <col min="8449" max="8449" width="14" style="1" customWidth="1"/>
    <col min="8450" max="8450" width="9.140625" style="1"/>
    <col min="8451" max="8451" width="8.85546875" style="1" customWidth="1"/>
    <col min="8452" max="8452" width="11.140625" style="1" customWidth="1"/>
    <col min="8453" max="8453" width="10.7109375" style="1" customWidth="1"/>
    <col min="8454" max="8701" width="9.140625" style="1"/>
    <col min="8702" max="8702" width="10.42578125" style="1" customWidth="1"/>
    <col min="8703" max="8703" width="57.7109375" style="1" customWidth="1"/>
    <col min="8704" max="8704" width="46.140625" style="1" customWidth="1"/>
    <col min="8705" max="8705" width="14" style="1" customWidth="1"/>
    <col min="8706" max="8706" width="9.140625" style="1"/>
    <col min="8707" max="8707" width="8.85546875" style="1" customWidth="1"/>
    <col min="8708" max="8708" width="11.140625" style="1" customWidth="1"/>
    <col min="8709" max="8709" width="10.7109375" style="1" customWidth="1"/>
    <col min="8710" max="8957" width="9.140625" style="1"/>
    <col min="8958" max="8958" width="10.42578125" style="1" customWidth="1"/>
    <col min="8959" max="8959" width="57.7109375" style="1" customWidth="1"/>
    <col min="8960" max="8960" width="46.140625" style="1" customWidth="1"/>
    <col min="8961" max="8961" width="14" style="1" customWidth="1"/>
    <col min="8962" max="8962" width="9.140625" style="1"/>
    <col min="8963" max="8963" width="8.85546875" style="1" customWidth="1"/>
    <col min="8964" max="8964" width="11.140625" style="1" customWidth="1"/>
    <col min="8965" max="8965" width="10.7109375" style="1" customWidth="1"/>
    <col min="8966" max="9213" width="9.140625" style="1"/>
    <col min="9214" max="9214" width="10.42578125" style="1" customWidth="1"/>
    <col min="9215" max="9215" width="57.7109375" style="1" customWidth="1"/>
    <col min="9216" max="9216" width="46.140625" style="1" customWidth="1"/>
    <col min="9217" max="9217" width="14" style="1" customWidth="1"/>
    <col min="9218" max="9218" width="9.140625" style="1"/>
    <col min="9219" max="9219" width="8.85546875" style="1" customWidth="1"/>
    <col min="9220" max="9220" width="11.140625" style="1" customWidth="1"/>
    <col min="9221" max="9221" width="10.7109375" style="1" customWidth="1"/>
    <col min="9222" max="9469" width="9.140625" style="1"/>
    <col min="9470" max="9470" width="10.42578125" style="1" customWidth="1"/>
    <col min="9471" max="9471" width="57.7109375" style="1" customWidth="1"/>
    <col min="9472" max="9472" width="46.140625" style="1" customWidth="1"/>
    <col min="9473" max="9473" width="14" style="1" customWidth="1"/>
    <col min="9474" max="9474" width="9.140625" style="1"/>
    <col min="9475" max="9475" width="8.85546875" style="1" customWidth="1"/>
    <col min="9476" max="9476" width="11.140625" style="1" customWidth="1"/>
    <col min="9477" max="9477" width="10.7109375" style="1" customWidth="1"/>
    <col min="9478" max="9725" width="9.140625" style="1"/>
    <col min="9726" max="9726" width="10.42578125" style="1" customWidth="1"/>
    <col min="9727" max="9727" width="57.7109375" style="1" customWidth="1"/>
    <col min="9728" max="9728" width="46.140625" style="1" customWidth="1"/>
    <col min="9729" max="9729" width="14" style="1" customWidth="1"/>
    <col min="9730" max="9730" width="9.140625" style="1"/>
    <col min="9731" max="9731" width="8.85546875" style="1" customWidth="1"/>
    <col min="9732" max="9732" width="11.140625" style="1" customWidth="1"/>
    <col min="9733" max="9733" width="10.7109375" style="1" customWidth="1"/>
    <col min="9734" max="9981" width="9.140625" style="1"/>
    <col min="9982" max="9982" width="10.42578125" style="1" customWidth="1"/>
    <col min="9983" max="9983" width="57.7109375" style="1" customWidth="1"/>
    <col min="9984" max="9984" width="46.140625" style="1" customWidth="1"/>
    <col min="9985" max="9985" width="14" style="1" customWidth="1"/>
    <col min="9986" max="9986" width="9.140625" style="1"/>
    <col min="9987" max="9987" width="8.85546875" style="1" customWidth="1"/>
    <col min="9988" max="9988" width="11.140625" style="1" customWidth="1"/>
    <col min="9989" max="9989" width="10.7109375" style="1" customWidth="1"/>
    <col min="9990" max="10237" width="9.140625" style="1"/>
    <col min="10238" max="10238" width="10.42578125" style="1" customWidth="1"/>
    <col min="10239" max="10239" width="57.7109375" style="1" customWidth="1"/>
    <col min="10240" max="10240" width="46.140625" style="1" customWidth="1"/>
    <col min="10241" max="10241" width="14" style="1" customWidth="1"/>
    <col min="10242" max="10242" width="9.140625" style="1"/>
    <col min="10243" max="10243" width="8.85546875" style="1" customWidth="1"/>
    <col min="10244" max="10244" width="11.140625" style="1" customWidth="1"/>
    <col min="10245" max="10245" width="10.7109375" style="1" customWidth="1"/>
    <col min="10246" max="10493" width="9.140625" style="1"/>
    <col min="10494" max="10494" width="10.42578125" style="1" customWidth="1"/>
    <col min="10495" max="10495" width="57.7109375" style="1" customWidth="1"/>
    <col min="10496" max="10496" width="46.140625" style="1" customWidth="1"/>
    <col min="10497" max="10497" width="14" style="1" customWidth="1"/>
    <col min="10498" max="10498" width="9.140625" style="1"/>
    <col min="10499" max="10499" width="8.85546875" style="1" customWidth="1"/>
    <col min="10500" max="10500" width="11.140625" style="1" customWidth="1"/>
    <col min="10501" max="10501" width="10.7109375" style="1" customWidth="1"/>
    <col min="10502" max="10749" width="9.140625" style="1"/>
    <col min="10750" max="10750" width="10.42578125" style="1" customWidth="1"/>
    <col min="10751" max="10751" width="57.7109375" style="1" customWidth="1"/>
    <col min="10752" max="10752" width="46.140625" style="1" customWidth="1"/>
    <col min="10753" max="10753" width="14" style="1" customWidth="1"/>
    <col min="10754" max="10754" width="9.140625" style="1"/>
    <col min="10755" max="10755" width="8.85546875" style="1" customWidth="1"/>
    <col min="10756" max="10756" width="11.140625" style="1" customWidth="1"/>
    <col min="10757" max="10757" width="10.7109375" style="1" customWidth="1"/>
    <col min="10758" max="11005" width="9.140625" style="1"/>
    <col min="11006" max="11006" width="10.42578125" style="1" customWidth="1"/>
    <col min="11007" max="11007" width="57.7109375" style="1" customWidth="1"/>
    <col min="11008" max="11008" width="46.140625" style="1" customWidth="1"/>
    <col min="11009" max="11009" width="14" style="1" customWidth="1"/>
    <col min="11010" max="11010" width="9.140625" style="1"/>
    <col min="11011" max="11011" width="8.85546875" style="1" customWidth="1"/>
    <col min="11012" max="11012" width="11.140625" style="1" customWidth="1"/>
    <col min="11013" max="11013" width="10.7109375" style="1" customWidth="1"/>
    <col min="11014" max="11261" width="9.140625" style="1"/>
    <col min="11262" max="11262" width="10.42578125" style="1" customWidth="1"/>
    <col min="11263" max="11263" width="57.7109375" style="1" customWidth="1"/>
    <col min="11264" max="11264" width="46.140625" style="1" customWidth="1"/>
    <col min="11265" max="11265" width="14" style="1" customWidth="1"/>
    <col min="11266" max="11266" width="9.140625" style="1"/>
    <col min="11267" max="11267" width="8.85546875" style="1" customWidth="1"/>
    <col min="11268" max="11268" width="11.140625" style="1" customWidth="1"/>
    <col min="11269" max="11269" width="10.7109375" style="1" customWidth="1"/>
    <col min="11270" max="11517" width="9.140625" style="1"/>
    <col min="11518" max="11518" width="10.42578125" style="1" customWidth="1"/>
    <col min="11519" max="11519" width="57.7109375" style="1" customWidth="1"/>
    <col min="11520" max="11520" width="46.140625" style="1" customWidth="1"/>
    <col min="11521" max="11521" width="14" style="1" customWidth="1"/>
    <col min="11522" max="11522" width="9.140625" style="1"/>
    <col min="11523" max="11523" width="8.85546875" style="1" customWidth="1"/>
    <col min="11524" max="11524" width="11.140625" style="1" customWidth="1"/>
    <col min="11525" max="11525" width="10.7109375" style="1" customWidth="1"/>
    <col min="11526" max="11773" width="9.140625" style="1"/>
    <col min="11774" max="11774" width="10.42578125" style="1" customWidth="1"/>
    <col min="11775" max="11775" width="57.7109375" style="1" customWidth="1"/>
    <col min="11776" max="11776" width="46.140625" style="1" customWidth="1"/>
    <col min="11777" max="11777" width="14" style="1" customWidth="1"/>
    <col min="11778" max="11778" width="9.140625" style="1"/>
    <col min="11779" max="11779" width="8.85546875" style="1" customWidth="1"/>
    <col min="11780" max="11780" width="11.140625" style="1" customWidth="1"/>
    <col min="11781" max="11781" width="10.7109375" style="1" customWidth="1"/>
    <col min="11782" max="12029" width="9.140625" style="1"/>
    <col min="12030" max="12030" width="10.42578125" style="1" customWidth="1"/>
    <col min="12031" max="12031" width="57.7109375" style="1" customWidth="1"/>
    <col min="12032" max="12032" width="46.140625" style="1" customWidth="1"/>
    <col min="12033" max="12033" width="14" style="1" customWidth="1"/>
    <col min="12034" max="12034" width="9.140625" style="1"/>
    <col min="12035" max="12035" width="8.85546875" style="1" customWidth="1"/>
    <col min="12036" max="12036" width="11.140625" style="1" customWidth="1"/>
    <col min="12037" max="12037" width="10.7109375" style="1" customWidth="1"/>
    <col min="12038" max="12285" width="9.140625" style="1"/>
    <col min="12286" max="12286" width="10.42578125" style="1" customWidth="1"/>
    <col min="12287" max="12287" width="57.7109375" style="1" customWidth="1"/>
    <col min="12288" max="12288" width="46.140625" style="1" customWidth="1"/>
    <col min="12289" max="12289" width="14" style="1" customWidth="1"/>
    <col min="12290" max="12290" width="9.140625" style="1"/>
    <col min="12291" max="12291" width="8.85546875" style="1" customWidth="1"/>
    <col min="12292" max="12292" width="11.140625" style="1" customWidth="1"/>
    <col min="12293" max="12293" width="10.7109375" style="1" customWidth="1"/>
    <col min="12294" max="12541" width="9.140625" style="1"/>
    <col min="12542" max="12542" width="10.42578125" style="1" customWidth="1"/>
    <col min="12543" max="12543" width="57.7109375" style="1" customWidth="1"/>
    <col min="12544" max="12544" width="46.140625" style="1" customWidth="1"/>
    <col min="12545" max="12545" width="14" style="1" customWidth="1"/>
    <col min="12546" max="12546" width="9.140625" style="1"/>
    <col min="12547" max="12547" width="8.85546875" style="1" customWidth="1"/>
    <col min="12548" max="12548" width="11.140625" style="1" customWidth="1"/>
    <col min="12549" max="12549" width="10.7109375" style="1" customWidth="1"/>
    <col min="12550" max="12797" width="9.140625" style="1"/>
    <col min="12798" max="12798" width="10.42578125" style="1" customWidth="1"/>
    <col min="12799" max="12799" width="57.7109375" style="1" customWidth="1"/>
    <col min="12800" max="12800" width="46.140625" style="1" customWidth="1"/>
    <col min="12801" max="12801" width="14" style="1" customWidth="1"/>
    <col min="12802" max="12802" width="9.140625" style="1"/>
    <col min="12803" max="12803" width="8.85546875" style="1" customWidth="1"/>
    <col min="12804" max="12804" width="11.140625" style="1" customWidth="1"/>
    <col min="12805" max="12805" width="10.7109375" style="1" customWidth="1"/>
    <col min="12806" max="13053" width="9.140625" style="1"/>
    <col min="13054" max="13054" width="10.42578125" style="1" customWidth="1"/>
    <col min="13055" max="13055" width="57.7109375" style="1" customWidth="1"/>
    <col min="13056" max="13056" width="46.140625" style="1" customWidth="1"/>
    <col min="13057" max="13057" width="14" style="1" customWidth="1"/>
    <col min="13058" max="13058" width="9.140625" style="1"/>
    <col min="13059" max="13059" width="8.85546875" style="1" customWidth="1"/>
    <col min="13060" max="13060" width="11.140625" style="1" customWidth="1"/>
    <col min="13061" max="13061" width="10.7109375" style="1" customWidth="1"/>
    <col min="13062" max="13309" width="9.140625" style="1"/>
    <col min="13310" max="13310" width="10.42578125" style="1" customWidth="1"/>
    <col min="13311" max="13311" width="57.7109375" style="1" customWidth="1"/>
    <col min="13312" max="13312" width="46.140625" style="1" customWidth="1"/>
    <col min="13313" max="13313" width="14" style="1" customWidth="1"/>
    <col min="13314" max="13314" width="9.140625" style="1"/>
    <col min="13315" max="13315" width="8.85546875" style="1" customWidth="1"/>
    <col min="13316" max="13316" width="11.140625" style="1" customWidth="1"/>
    <col min="13317" max="13317" width="10.7109375" style="1" customWidth="1"/>
    <col min="13318" max="13565" width="9.140625" style="1"/>
    <col min="13566" max="13566" width="10.42578125" style="1" customWidth="1"/>
    <col min="13567" max="13567" width="57.7109375" style="1" customWidth="1"/>
    <col min="13568" max="13568" width="46.140625" style="1" customWidth="1"/>
    <col min="13569" max="13569" width="14" style="1" customWidth="1"/>
    <col min="13570" max="13570" width="9.140625" style="1"/>
    <col min="13571" max="13571" width="8.85546875" style="1" customWidth="1"/>
    <col min="13572" max="13572" width="11.140625" style="1" customWidth="1"/>
    <col min="13573" max="13573" width="10.7109375" style="1" customWidth="1"/>
    <col min="13574" max="13821" width="9.140625" style="1"/>
    <col min="13822" max="13822" width="10.42578125" style="1" customWidth="1"/>
    <col min="13823" max="13823" width="57.7109375" style="1" customWidth="1"/>
    <col min="13824" max="13824" width="46.140625" style="1" customWidth="1"/>
    <col min="13825" max="13825" width="14" style="1" customWidth="1"/>
    <col min="13826" max="13826" width="9.140625" style="1"/>
    <col min="13827" max="13827" width="8.85546875" style="1" customWidth="1"/>
    <col min="13828" max="13828" width="11.140625" style="1" customWidth="1"/>
    <col min="13829" max="13829" width="10.7109375" style="1" customWidth="1"/>
    <col min="13830" max="14077" width="9.140625" style="1"/>
    <col min="14078" max="14078" width="10.42578125" style="1" customWidth="1"/>
    <col min="14079" max="14079" width="57.7109375" style="1" customWidth="1"/>
    <col min="14080" max="14080" width="46.140625" style="1" customWidth="1"/>
    <col min="14081" max="14081" width="14" style="1" customWidth="1"/>
    <col min="14082" max="14082" width="9.140625" style="1"/>
    <col min="14083" max="14083" width="8.85546875" style="1" customWidth="1"/>
    <col min="14084" max="14084" width="11.140625" style="1" customWidth="1"/>
    <col min="14085" max="14085" width="10.7109375" style="1" customWidth="1"/>
    <col min="14086" max="14333" width="9.140625" style="1"/>
    <col min="14334" max="14334" width="10.42578125" style="1" customWidth="1"/>
    <col min="14335" max="14335" width="57.7109375" style="1" customWidth="1"/>
    <col min="14336" max="14336" width="46.140625" style="1" customWidth="1"/>
    <col min="14337" max="14337" width="14" style="1" customWidth="1"/>
    <col min="14338" max="14338" width="9.140625" style="1"/>
    <col min="14339" max="14339" width="8.85546875" style="1" customWidth="1"/>
    <col min="14340" max="14340" width="11.140625" style="1" customWidth="1"/>
    <col min="14341" max="14341" width="10.7109375" style="1" customWidth="1"/>
    <col min="14342" max="14589" width="9.140625" style="1"/>
    <col min="14590" max="14590" width="10.42578125" style="1" customWidth="1"/>
    <col min="14591" max="14591" width="57.7109375" style="1" customWidth="1"/>
    <col min="14592" max="14592" width="46.140625" style="1" customWidth="1"/>
    <col min="14593" max="14593" width="14" style="1" customWidth="1"/>
    <col min="14594" max="14594" width="9.140625" style="1"/>
    <col min="14595" max="14595" width="8.85546875" style="1" customWidth="1"/>
    <col min="14596" max="14596" width="11.140625" style="1" customWidth="1"/>
    <col min="14597" max="14597" width="10.7109375" style="1" customWidth="1"/>
    <col min="14598" max="14845" width="9.140625" style="1"/>
    <col min="14846" max="14846" width="10.42578125" style="1" customWidth="1"/>
    <col min="14847" max="14847" width="57.7109375" style="1" customWidth="1"/>
    <col min="14848" max="14848" width="46.140625" style="1" customWidth="1"/>
    <col min="14849" max="14849" width="14" style="1" customWidth="1"/>
    <col min="14850" max="14850" width="9.140625" style="1"/>
    <col min="14851" max="14851" width="8.85546875" style="1" customWidth="1"/>
    <col min="14852" max="14852" width="11.140625" style="1" customWidth="1"/>
    <col min="14853" max="14853" width="10.7109375" style="1" customWidth="1"/>
    <col min="14854" max="15101" width="9.140625" style="1"/>
    <col min="15102" max="15102" width="10.42578125" style="1" customWidth="1"/>
    <col min="15103" max="15103" width="57.7109375" style="1" customWidth="1"/>
    <col min="15104" max="15104" width="46.140625" style="1" customWidth="1"/>
    <col min="15105" max="15105" width="14" style="1" customWidth="1"/>
    <col min="15106" max="15106" width="9.140625" style="1"/>
    <col min="15107" max="15107" width="8.85546875" style="1" customWidth="1"/>
    <col min="15108" max="15108" width="11.140625" style="1" customWidth="1"/>
    <col min="15109" max="15109" width="10.7109375" style="1" customWidth="1"/>
    <col min="15110" max="15357" width="9.140625" style="1"/>
    <col min="15358" max="15358" width="10.42578125" style="1" customWidth="1"/>
    <col min="15359" max="15359" width="57.7109375" style="1" customWidth="1"/>
    <col min="15360" max="15360" width="46.140625" style="1" customWidth="1"/>
    <col min="15361" max="15361" width="14" style="1" customWidth="1"/>
    <col min="15362" max="15362" width="9.140625" style="1"/>
    <col min="15363" max="15363" width="8.85546875" style="1" customWidth="1"/>
    <col min="15364" max="15364" width="11.140625" style="1" customWidth="1"/>
    <col min="15365" max="15365" width="10.7109375" style="1" customWidth="1"/>
    <col min="15366" max="15613" width="9.140625" style="1"/>
    <col min="15614" max="15614" width="10.42578125" style="1" customWidth="1"/>
    <col min="15615" max="15615" width="57.7109375" style="1" customWidth="1"/>
    <col min="15616" max="15616" width="46.140625" style="1" customWidth="1"/>
    <col min="15617" max="15617" width="14" style="1" customWidth="1"/>
    <col min="15618" max="15618" width="9.140625" style="1"/>
    <col min="15619" max="15619" width="8.85546875" style="1" customWidth="1"/>
    <col min="15620" max="15620" width="11.140625" style="1" customWidth="1"/>
    <col min="15621" max="15621" width="10.7109375" style="1" customWidth="1"/>
    <col min="15622" max="15869" width="9.140625" style="1"/>
    <col min="15870" max="15870" width="10.42578125" style="1" customWidth="1"/>
    <col min="15871" max="15871" width="57.7109375" style="1" customWidth="1"/>
    <col min="15872" max="15872" width="46.140625" style="1" customWidth="1"/>
    <col min="15873" max="15873" width="14" style="1" customWidth="1"/>
    <col min="15874" max="15874" width="9.140625" style="1"/>
    <col min="15875" max="15875" width="8.85546875" style="1" customWidth="1"/>
    <col min="15876" max="15876" width="11.140625" style="1" customWidth="1"/>
    <col min="15877" max="15877" width="10.7109375" style="1" customWidth="1"/>
    <col min="15878" max="16125" width="9.140625" style="1"/>
    <col min="16126" max="16126" width="10.42578125" style="1" customWidth="1"/>
    <col min="16127" max="16127" width="57.7109375" style="1" customWidth="1"/>
    <col min="16128" max="16128" width="46.140625" style="1" customWidth="1"/>
    <col min="16129" max="16129" width="14" style="1" customWidth="1"/>
    <col min="16130" max="16130" width="9.140625" style="1"/>
    <col min="16131" max="16131" width="8.85546875" style="1" customWidth="1"/>
    <col min="16132" max="16132" width="11.140625" style="1" customWidth="1"/>
    <col min="16133" max="16133" width="10.7109375" style="1" customWidth="1"/>
    <col min="16134" max="16384" width="9.140625" style="1"/>
  </cols>
  <sheetData>
    <row r="1" spans="1:7" s="4" customFormat="1" ht="18" x14ac:dyDescent="0.25">
      <c r="A1" s="98" t="s">
        <v>0</v>
      </c>
      <c r="D1" s="5"/>
      <c r="G1" s="6" t="s">
        <v>1</v>
      </c>
    </row>
    <row r="2" spans="1:7" s="4" customFormat="1" ht="12" customHeight="1" x14ac:dyDescent="0.25">
      <c r="D2" s="5"/>
    </row>
    <row r="3" spans="1:7" s="11" customFormat="1" ht="16.5" customHeight="1" x14ac:dyDescent="0.25">
      <c r="A3" s="8" t="s">
        <v>275</v>
      </c>
      <c r="B3" s="8"/>
      <c r="C3" s="8"/>
      <c r="D3" s="9"/>
      <c r="E3" s="8"/>
      <c r="F3" s="8"/>
      <c r="G3" s="8"/>
    </row>
    <row r="4" spans="1:7" s="4" customFormat="1" ht="18.75" customHeight="1" x14ac:dyDescent="0.25">
      <c r="A4" s="8" t="s">
        <v>295</v>
      </c>
      <c r="B4" s="8"/>
      <c r="C4" s="8"/>
      <c r="D4" s="12"/>
      <c r="E4" s="8"/>
      <c r="F4" s="8"/>
      <c r="G4" s="8"/>
    </row>
    <row r="5" spans="1:7" s="4" customFormat="1" ht="18.75" customHeight="1" x14ac:dyDescent="0.25">
      <c r="A5" s="8" t="s">
        <v>294</v>
      </c>
      <c r="B5" s="8"/>
      <c r="C5" s="8"/>
      <c r="D5" s="12"/>
      <c r="E5" s="8"/>
      <c r="F5" s="8"/>
      <c r="G5" s="8"/>
    </row>
    <row r="6" spans="1:7" s="11" customFormat="1" ht="18" customHeight="1" x14ac:dyDescent="0.25">
      <c r="A6" s="13" t="s">
        <v>2</v>
      </c>
      <c r="B6" s="8"/>
      <c r="C6" s="8"/>
      <c r="D6" s="9"/>
      <c r="E6" s="8"/>
      <c r="F6" s="8"/>
      <c r="G6" s="8"/>
    </row>
    <row r="7" spans="1:7" s="19" customFormat="1" ht="94.5" x14ac:dyDescent="0.2">
      <c r="A7" s="14" t="s">
        <v>3</v>
      </c>
      <c r="B7" s="15" t="s">
        <v>4</v>
      </c>
      <c r="C7" s="15" t="s">
        <v>5</v>
      </c>
      <c r="D7" s="16" t="s">
        <v>6</v>
      </c>
      <c r="E7" s="17" t="s">
        <v>7</v>
      </c>
      <c r="F7" s="17" t="s">
        <v>8</v>
      </c>
      <c r="G7" s="18" t="s">
        <v>9</v>
      </c>
    </row>
    <row r="8" spans="1:7" ht="28.5" customHeight="1" x14ac:dyDescent="0.25">
      <c r="A8" s="20">
        <v>1</v>
      </c>
      <c r="B8" s="102" t="s">
        <v>10</v>
      </c>
      <c r="C8" s="22" t="s">
        <v>11</v>
      </c>
      <c r="D8" s="23" t="s">
        <v>12</v>
      </c>
      <c r="E8" s="24">
        <v>450.79999999999995</v>
      </c>
      <c r="F8" s="25">
        <v>41.151000000000003</v>
      </c>
      <c r="G8" s="26">
        <f t="shared" ref="G8:G71" si="0">F8*E8</f>
        <v>18550.870800000001</v>
      </c>
    </row>
    <row r="9" spans="1:7" ht="28.5" customHeight="1" x14ac:dyDescent="0.25">
      <c r="A9" s="20">
        <v>2</v>
      </c>
      <c r="B9" s="21" t="s">
        <v>13</v>
      </c>
      <c r="C9" s="22" t="s">
        <v>14</v>
      </c>
      <c r="D9" s="23" t="s">
        <v>12</v>
      </c>
      <c r="E9" s="24">
        <v>331.19999999999993</v>
      </c>
      <c r="F9" s="25">
        <v>37.235999999999997</v>
      </c>
      <c r="G9" s="26">
        <f t="shared" si="0"/>
        <v>12332.563199999997</v>
      </c>
    </row>
    <row r="10" spans="1:7" ht="28.5" customHeight="1" x14ac:dyDescent="0.25">
      <c r="A10" s="20">
        <v>3</v>
      </c>
      <c r="B10" s="21" t="s">
        <v>15</v>
      </c>
      <c r="C10" s="22" t="s">
        <v>16</v>
      </c>
      <c r="D10" s="23" t="s">
        <v>12</v>
      </c>
      <c r="E10" s="24">
        <v>0</v>
      </c>
      <c r="F10" s="25">
        <v>0</v>
      </c>
      <c r="G10" s="26">
        <f t="shared" si="0"/>
        <v>0</v>
      </c>
    </row>
    <row r="11" spans="1:7" ht="28.5" customHeight="1" x14ac:dyDescent="0.25">
      <c r="A11" s="20">
        <v>4</v>
      </c>
      <c r="B11" s="21" t="s">
        <v>17</v>
      </c>
      <c r="C11" s="22" t="s">
        <v>18</v>
      </c>
      <c r="D11" s="23" t="s">
        <v>12</v>
      </c>
      <c r="E11" s="24">
        <v>0</v>
      </c>
      <c r="F11" s="25">
        <v>0</v>
      </c>
      <c r="G11" s="26">
        <f t="shared" si="0"/>
        <v>0</v>
      </c>
    </row>
    <row r="12" spans="1:7" ht="28.5" customHeight="1" x14ac:dyDescent="0.25">
      <c r="A12" s="20">
        <v>5</v>
      </c>
      <c r="B12" s="21" t="s">
        <v>19</v>
      </c>
      <c r="C12" s="22" t="s">
        <v>20</v>
      </c>
      <c r="D12" s="23" t="s">
        <v>12</v>
      </c>
      <c r="E12" s="24">
        <v>0</v>
      </c>
      <c r="F12" s="25">
        <v>0</v>
      </c>
      <c r="G12" s="26">
        <f t="shared" si="0"/>
        <v>0</v>
      </c>
    </row>
    <row r="13" spans="1:7" ht="28.5" customHeight="1" x14ac:dyDescent="0.25">
      <c r="A13" s="20">
        <v>6</v>
      </c>
      <c r="B13" s="21" t="s">
        <v>21</v>
      </c>
      <c r="C13" s="22" t="s">
        <v>22</v>
      </c>
      <c r="D13" s="23" t="s">
        <v>12</v>
      </c>
      <c r="E13" s="24">
        <v>0</v>
      </c>
      <c r="F13" s="25">
        <v>0</v>
      </c>
      <c r="G13" s="26">
        <f t="shared" si="0"/>
        <v>0</v>
      </c>
    </row>
    <row r="14" spans="1:7" ht="28.5" customHeight="1" x14ac:dyDescent="0.25">
      <c r="A14" s="20">
        <v>7</v>
      </c>
      <c r="B14" s="21" t="s">
        <v>23</v>
      </c>
      <c r="C14" s="22" t="s">
        <v>24</v>
      </c>
      <c r="D14" s="23" t="s">
        <v>25</v>
      </c>
      <c r="E14" s="24">
        <v>0</v>
      </c>
      <c r="F14" s="25">
        <v>0</v>
      </c>
      <c r="G14" s="26">
        <f t="shared" si="0"/>
        <v>0</v>
      </c>
    </row>
    <row r="15" spans="1:7" ht="28.5" customHeight="1" x14ac:dyDescent="0.25">
      <c r="A15" s="20">
        <v>8</v>
      </c>
      <c r="B15" s="21" t="s">
        <v>26</v>
      </c>
      <c r="C15" s="28" t="s">
        <v>27</v>
      </c>
      <c r="D15" s="23" t="s">
        <v>12</v>
      </c>
      <c r="E15" s="24">
        <v>0</v>
      </c>
      <c r="F15" s="25">
        <v>0</v>
      </c>
      <c r="G15" s="26">
        <f t="shared" si="0"/>
        <v>0</v>
      </c>
    </row>
    <row r="16" spans="1:7" ht="28.5" customHeight="1" x14ac:dyDescent="0.25">
      <c r="A16" s="20" t="s">
        <v>28</v>
      </c>
      <c r="B16" s="29" t="s">
        <v>29</v>
      </c>
      <c r="C16" s="28" t="s">
        <v>30</v>
      </c>
      <c r="D16" s="23" t="s">
        <v>12</v>
      </c>
      <c r="E16" s="24">
        <v>0</v>
      </c>
      <c r="F16" s="25">
        <v>0</v>
      </c>
      <c r="G16" s="26">
        <f t="shared" si="0"/>
        <v>0</v>
      </c>
    </row>
    <row r="17" spans="1:7" ht="28.5" customHeight="1" x14ac:dyDescent="0.25">
      <c r="A17" s="20" t="s">
        <v>31</v>
      </c>
      <c r="B17" s="29" t="s">
        <v>29</v>
      </c>
      <c r="C17" s="28" t="s">
        <v>32</v>
      </c>
      <c r="D17" s="23" t="s">
        <v>12</v>
      </c>
      <c r="E17" s="24">
        <v>0</v>
      </c>
      <c r="F17" s="25">
        <v>0</v>
      </c>
      <c r="G17" s="26">
        <f t="shared" si="0"/>
        <v>0</v>
      </c>
    </row>
    <row r="18" spans="1:7" ht="28.5" customHeight="1" x14ac:dyDescent="0.25">
      <c r="A18" s="20" t="s">
        <v>33</v>
      </c>
      <c r="B18" s="21" t="s">
        <v>34</v>
      </c>
      <c r="C18" s="28" t="s">
        <v>30</v>
      </c>
      <c r="D18" s="23" t="s">
        <v>12</v>
      </c>
      <c r="E18" s="24">
        <v>0</v>
      </c>
      <c r="F18" s="25">
        <v>0</v>
      </c>
      <c r="G18" s="26">
        <f t="shared" si="0"/>
        <v>0</v>
      </c>
    </row>
    <row r="19" spans="1:7" ht="28.5" customHeight="1" x14ac:dyDescent="0.25">
      <c r="A19" s="20" t="s">
        <v>35</v>
      </c>
      <c r="B19" s="21" t="s">
        <v>34</v>
      </c>
      <c r="C19" s="28" t="s">
        <v>32</v>
      </c>
      <c r="D19" s="23" t="s">
        <v>12</v>
      </c>
      <c r="E19" s="24">
        <v>0</v>
      </c>
      <c r="F19" s="25">
        <v>0</v>
      </c>
      <c r="G19" s="26">
        <f t="shared" si="0"/>
        <v>0</v>
      </c>
    </row>
    <row r="20" spans="1:7" ht="28.5" customHeight="1" x14ac:dyDescent="0.25">
      <c r="A20" s="20">
        <v>11</v>
      </c>
      <c r="B20" s="21" t="s">
        <v>36</v>
      </c>
      <c r="C20" s="28" t="s">
        <v>37</v>
      </c>
      <c r="D20" s="23" t="s">
        <v>25</v>
      </c>
      <c r="E20" s="24">
        <v>0</v>
      </c>
      <c r="F20" s="25">
        <v>0</v>
      </c>
      <c r="G20" s="26">
        <f t="shared" si="0"/>
        <v>0</v>
      </c>
    </row>
    <row r="21" spans="1:7" ht="28.5" customHeight="1" x14ac:dyDescent="0.25">
      <c r="A21" s="20">
        <v>12</v>
      </c>
      <c r="B21" s="21" t="s">
        <v>38</v>
      </c>
      <c r="C21" s="22" t="s">
        <v>39</v>
      </c>
      <c r="D21" s="23" t="s">
        <v>25</v>
      </c>
      <c r="E21" s="24">
        <v>0</v>
      </c>
      <c r="F21" s="25">
        <v>0</v>
      </c>
      <c r="G21" s="26">
        <f t="shared" si="0"/>
        <v>0</v>
      </c>
    </row>
    <row r="22" spans="1:7" ht="28.5" customHeight="1" x14ac:dyDescent="0.25">
      <c r="A22" s="20">
        <v>13</v>
      </c>
      <c r="B22" s="21" t="s">
        <v>40</v>
      </c>
      <c r="C22" s="22" t="s">
        <v>41</v>
      </c>
      <c r="D22" s="23" t="s">
        <v>25</v>
      </c>
      <c r="E22" s="24">
        <v>0</v>
      </c>
      <c r="F22" s="25">
        <v>0</v>
      </c>
      <c r="G22" s="26">
        <f t="shared" si="0"/>
        <v>0</v>
      </c>
    </row>
    <row r="23" spans="1:7" ht="28.5" customHeight="1" x14ac:dyDescent="0.25">
      <c r="A23" s="20">
        <v>14</v>
      </c>
      <c r="B23" s="21" t="s">
        <v>42</v>
      </c>
      <c r="C23" s="22" t="s">
        <v>43</v>
      </c>
      <c r="D23" s="23" t="s">
        <v>44</v>
      </c>
      <c r="E23" s="24">
        <v>69</v>
      </c>
      <c r="F23" s="25">
        <v>8.6999999999999993</v>
      </c>
      <c r="G23" s="26">
        <f t="shared" si="0"/>
        <v>600.29999999999995</v>
      </c>
    </row>
    <row r="24" spans="1:7" ht="28.5" customHeight="1" x14ac:dyDescent="0.25">
      <c r="A24" s="20">
        <v>15</v>
      </c>
      <c r="B24" s="21" t="s">
        <v>45</v>
      </c>
      <c r="C24" s="22" t="s">
        <v>43</v>
      </c>
      <c r="D24" s="23" t="s">
        <v>44</v>
      </c>
      <c r="E24" s="24">
        <v>101.19999999999999</v>
      </c>
      <c r="F24" s="25">
        <v>8.6999999999999993</v>
      </c>
      <c r="G24" s="26">
        <f t="shared" si="0"/>
        <v>880.43999999999983</v>
      </c>
    </row>
    <row r="25" spans="1:7" ht="28.5" customHeight="1" x14ac:dyDescent="0.25">
      <c r="A25" s="20">
        <v>16</v>
      </c>
      <c r="B25" s="30" t="s">
        <v>46</v>
      </c>
      <c r="C25" s="22" t="s">
        <v>47</v>
      </c>
      <c r="D25" s="23" t="s">
        <v>48</v>
      </c>
      <c r="E25" s="24">
        <v>0</v>
      </c>
      <c r="F25" s="25">
        <v>0</v>
      </c>
      <c r="G25" s="26">
        <f t="shared" si="0"/>
        <v>0</v>
      </c>
    </row>
    <row r="26" spans="1:7" ht="28.5" customHeight="1" x14ac:dyDescent="0.25">
      <c r="A26" s="31">
        <v>17</v>
      </c>
      <c r="B26" s="21" t="s">
        <v>49</v>
      </c>
      <c r="C26" s="32" t="s">
        <v>50</v>
      </c>
      <c r="D26" s="23" t="s">
        <v>25</v>
      </c>
      <c r="E26" s="24">
        <v>48.300000000000004</v>
      </c>
      <c r="F26" s="25">
        <v>43.327500000000001</v>
      </c>
      <c r="G26" s="26">
        <f t="shared" si="0"/>
        <v>2092.7182500000004</v>
      </c>
    </row>
    <row r="27" spans="1:7" ht="28.5" customHeight="1" x14ac:dyDescent="0.25">
      <c r="A27" s="31">
        <v>18</v>
      </c>
      <c r="B27" s="29" t="s">
        <v>51</v>
      </c>
      <c r="C27" s="32" t="s">
        <v>52</v>
      </c>
      <c r="D27" s="23" t="s">
        <v>48</v>
      </c>
      <c r="E27" s="24">
        <v>0</v>
      </c>
      <c r="F27" s="25">
        <v>0</v>
      </c>
      <c r="G27" s="26">
        <f t="shared" si="0"/>
        <v>0</v>
      </c>
    </row>
    <row r="28" spans="1:7" ht="28.5" customHeight="1" x14ac:dyDescent="0.25">
      <c r="A28" s="31">
        <v>19</v>
      </c>
      <c r="B28" s="29" t="s">
        <v>53</v>
      </c>
      <c r="C28" s="33" t="s">
        <v>54</v>
      </c>
      <c r="D28" s="23" t="s">
        <v>48</v>
      </c>
      <c r="E28" s="24">
        <v>0</v>
      </c>
      <c r="F28" s="25">
        <v>0</v>
      </c>
      <c r="G28" s="26">
        <f t="shared" si="0"/>
        <v>0</v>
      </c>
    </row>
    <row r="29" spans="1:7" ht="28.5" customHeight="1" x14ac:dyDescent="0.25">
      <c r="A29" s="31">
        <v>20</v>
      </c>
      <c r="B29" s="21" t="s">
        <v>55</v>
      </c>
      <c r="C29" s="32" t="s">
        <v>56</v>
      </c>
      <c r="D29" s="23" t="s">
        <v>57</v>
      </c>
      <c r="E29" s="24">
        <v>34500</v>
      </c>
      <c r="F29" s="25">
        <v>7.911999999999999</v>
      </c>
      <c r="G29" s="26">
        <f t="shared" si="0"/>
        <v>272963.99999999994</v>
      </c>
    </row>
    <row r="30" spans="1:7" ht="28.5" customHeight="1" x14ac:dyDescent="0.25">
      <c r="A30" s="31">
        <v>21</v>
      </c>
      <c r="B30" s="21" t="s">
        <v>58</v>
      </c>
      <c r="C30" s="32" t="s">
        <v>56</v>
      </c>
      <c r="D30" s="23" t="s">
        <v>57</v>
      </c>
      <c r="E30" s="24">
        <v>6900</v>
      </c>
      <c r="F30" s="25">
        <v>8.5559999999999992</v>
      </c>
      <c r="G30" s="26">
        <f t="shared" si="0"/>
        <v>59036.399999999994</v>
      </c>
    </row>
    <row r="31" spans="1:7" ht="28.5" customHeight="1" x14ac:dyDescent="0.25">
      <c r="A31" s="20">
        <v>22</v>
      </c>
      <c r="B31" s="34" t="s">
        <v>59</v>
      </c>
      <c r="C31" s="32" t="s">
        <v>56</v>
      </c>
      <c r="D31" s="23" t="s">
        <v>57</v>
      </c>
      <c r="E31" s="24">
        <v>0</v>
      </c>
      <c r="F31" s="25">
        <v>0</v>
      </c>
      <c r="G31" s="26">
        <f t="shared" si="0"/>
        <v>0</v>
      </c>
    </row>
    <row r="32" spans="1:7" ht="28.5" customHeight="1" x14ac:dyDescent="0.25">
      <c r="A32" s="31">
        <v>23</v>
      </c>
      <c r="B32" s="21" t="s">
        <v>60</v>
      </c>
      <c r="C32" s="32" t="s">
        <v>56</v>
      </c>
      <c r="D32" s="23" t="s">
        <v>57</v>
      </c>
      <c r="E32" s="24">
        <v>0</v>
      </c>
      <c r="F32" s="25">
        <v>0</v>
      </c>
      <c r="G32" s="26">
        <f t="shared" si="0"/>
        <v>0</v>
      </c>
    </row>
    <row r="33" spans="1:7" ht="28.5" customHeight="1" x14ac:dyDescent="0.25">
      <c r="A33" s="31">
        <v>24</v>
      </c>
      <c r="B33" s="21" t="s">
        <v>61</v>
      </c>
      <c r="C33" s="33" t="s">
        <v>37</v>
      </c>
      <c r="D33" s="23" t="s">
        <v>25</v>
      </c>
      <c r="E33" s="24">
        <v>0</v>
      </c>
      <c r="F33" s="25">
        <v>0</v>
      </c>
      <c r="G33" s="26">
        <f t="shared" si="0"/>
        <v>0</v>
      </c>
    </row>
    <row r="34" spans="1:7" ht="28.5" customHeight="1" x14ac:dyDescent="0.25">
      <c r="A34" s="31">
        <v>25</v>
      </c>
      <c r="B34" s="29" t="s">
        <v>62</v>
      </c>
      <c r="C34" s="32" t="s">
        <v>52</v>
      </c>
      <c r="D34" s="23" t="s">
        <v>48</v>
      </c>
      <c r="E34" s="24">
        <v>0</v>
      </c>
      <c r="F34" s="25">
        <v>0</v>
      </c>
      <c r="G34" s="26">
        <f t="shared" si="0"/>
        <v>0</v>
      </c>
    </row>
    <row r="35" spans="1:7" ht="28.5" customHeight="1" x14ac:dyDescent="0.25">
      <c r="A35" s="31">
        <v>26</v>
      </c>
      <c r="B35" s="29" t="s">
        <v>63</v>
      </c>
      <c r="C35" s="32" t="s">
        <v>52</v>
      </c>
      <c r="D35" s="23" t="s">
        <v>48</v>
      </c>
      <c r="E35" s="24">
        <v>0</v>
      </c>
      <c r="F35" s="25">
        <v>0</v>
      </c>
      <c r="G35" s="26">
        <f t="shared" si="0"/>
        <v>0</v>
      </c>
    </row>
    <row r="36" spans="1:7" ht="28.5" customHeight="1" x14ac:dyDescent="0.25">
      <c r="A36" s="31">
        <v>27</v>
      </c>
      <c r="B36" s="21" t="s">
        <v>64</v>
      </c>
      <c r="C36" s="33" t="s">
        <v>259</v>
      </c>
      <c r="D36" s="23" t="s">
        <v>25</v>
      </c>
      <c r="E36" s="24">
        <v>4435.7340000000004</v>
      </c>
      <c r="F36" s="25">
        <v>7.7910000000000004</v>
      </c>
      <c r="G36" s="26">
        <f t="shared" si="0"/>
        <v>34558.803594000005</v>
      </c>
    </row>
    <row r="37" spans="1:7" ht="28.5" customHeight="1" x14ac:dyDescent="0.25">
      <c r="A37" s="31">
        <v>28</v>
      </c>
      <c r="B37" s="21" t="s">
        <v>66</v>
      </c>
      <c r="C37" s="33" t="s">
        <v>67</v>
      </c>
      <c r="D37" s="23" t="s">
        <v>68</v>
      </c>
      <c r="E37" s="24">
        <v>0</v>
      </c>
      <c r="F37" s="25">
        <v>0</v>
      </c>
      <c r="G37" s="26">
        <f t="shared" si="0"/>
        <v>0</v>
      </c>
    </row>
    <row r="38" spans="1:7" ht="28.5" customHeight="1" x14ac:dyDescent="0.25">
      <c r="A38" s="31">
        <v>29</v>
      </c>
      <c r="B38" s="21" t="s">
        <v>69</v>
      </c>
      <c r="C38" s="33" t="s">
        <v>70</v>
      </c>
      <c r="D38" s="23" t="s">
        <v>68</v>
      </c>
      <c r="E38" s="24">
        <v>0</v>
      </c>
      <c r="F38" s="25">
        <v>0</v>
      </c>
      <c r="G38" s="26">
        <f t="shared" si="0"/>
        <v>0</v>
      </c>
    </row>
    <row r="39" spans="1:7" ht="28.5" customHeight="1" x14ac:dyDescent="0.25">
      <c r="A39" s="31">
        <v>30</v>
      </c>
      <c r="B39" s="21" t="s">
        <v>71</v>
      </c>
      <c r="C39" s="33" t="s">
        <v>72</v>
      </c>
      <c r="D39" s="23" t="s">
        <v>25</v>
      </c>
      <c r="E39" s="24">
        <v>0</v>
      </c>
      <c r="F39" s="25">
        <v>0</v>
      </c>
      <c r="G39" s="26">
        <f t="shared" si="0"/>
        <v>0</v>
      </c>
    </row>
    <row r="40" spans="1:7" ht="28.5" customHeight="1" x14ac:dyDescent="0.25">
      <c r="A40" s="20" t="s">
        <v>73</v>
      </c>
      <c r="B40" s="21" t="s">
        <v>74</v>
      </c>
      <c r="C40" s="28" t="s">
        <v>75</v>
      </c>
      <c r="D40" s="23" t="s">
        <v>68</v>
      </c>
      <c r="E40" s="24">
        <v>0</v>
      </c>
      <c r="F40" s="25">
        <v>0</v>
      </c>
      <c r="G40" s="26">
        <f t="shared" si="0"/>
        <v>0</v>
      </c>
    </row>
    <row r="41" spans="1:7" ht="28.5" customHeight="1" x14ac:dyDescent="0.25">
      <c r="A41" s="20" t="s">
        <v>76</v>
      </c>
      <c r="B41" s="35" t="s">
        <v>74</v>
      </c>
      <c r="C41" s="28" t="s">
        <v>77</v>
      </c>
      <c r="D41" s="23" t="s">
        <v>68</v>
      </c>
      <c r="E41" s="24">
        <v>0</v>
      </c>
      <c r="F41" s="25">
        <v>0</v>
      </c>
      <c r="G41" s="26">
        <f t="shared" si="0"/>
        <v>0</v>
      </c>
    </row>
    <row r="42" spans="1:7" ht="28.5" customHeight="1" x14ac:dyDescent="0.25">
      <c r="A42" s="20">
        <v>32</v>
      </c>
      <c r="B42" s="21" t="s">
        <v>78</v>
      </c>
      <c r="C42" s="28" t="s">
        <v>79</v>
      </c>
      <c r="D42" s="23" t="s">
        <v>12</v>
      </c>
      <c r="E42" s="24">
        <v>0</v>
      </c>
      <c r="F42" s="25">
        <v>0</v>
      </c>
      <c r="G42" s="26">
        <f t="shared" si="0"/>
        <v>0</v>
      </c>
    </row>
    <row r="43" spans="1:7" ht="28.5" customHeight="1" x14ac:dyDescent="0.25">
      <c r="A43" s="20">
        <v>33</v>
      </c>
      <c r="B43" s="21" t="s">
        <v>80</v>
      </c>
      <c r="C43" s="28" t="s">
        <v>81</v>
      </c>
      <c r="D43" s="23" t="s">
        <v>12</v>
      </c>
      <c r="E43" s="24">
        <v>0</v>
      </c>
      <c r="F43" s="25">
        <v>0</v>
      </c>
      <c r="G43" s="26">
        <f t="shared" si="0"/>
        <v>0</v>
      </c>
    </row>
    <row r="44" spans="1:7" ht="28.5" customHeight="1" x14ac:dyDescent="0.25">
      <c r="A44" s="20">
        <v>34</v>
      </c>
      <c r="B44" s="21" t="s">
        <v>82</v>
      </c>
      <c r="C44" s="28" t="s">
        <v>81</v>
      </c>
      <c r="D44" s="23" t="s">
        <v>12</v>
      </c>
      <c r="E44" s="24">
        <v>0</v>
      </c>
      <c r="F44" s="25">
        <v>0</v>
      </c>
      <c r="G44" s="26">
        <f t="shared" si="0"/>
        <v>0</v>
      </c>
    </row>
    <row r="45" spans="1:7" ht="28.5" customHeight="1" x14ac:dyDescent="0.25">
      <c r="A45" s="20">
        <v>35</v>
      </c>
      <c r="B45" s="21" t="s">
        <v>83</v>
      </c>
      <c r="C45" s="28" t="s">
        <v>81</v>
      </c>
      <c r="D45" s="23" t="s">
        <v>12</v>
      </c>
      <c r="E45" s="24">
        <v>4016.6279999999992</v>
      </c>
      <c r="F45" s="25">
        <v>5.4855</v>
      </c>
      <c r="G45" s="26">
        <f t="shared" si="0"/>
        <v>22033.212893999997</v>
      </c>
    </row>
    <row r="46" spans="1:7" ht="28.5" customHeight="1" x14ac:dyDescent="0.25">
      <c r="A46" s="20">
        <v>36</v>
      </c>
      <c r="B46" s="21" t="s">
        <v>84</v>
      </c>
      <c r="C46" s="28" t="s">
        <v>85</v>
      </c>
      <c r="D46" s="23" t="s">
        <v>12</v>
      </c>
      <c r="E46" s="24">
        <v>0</v>
      </c>
      <c r="F46" s="25">
        <v>0</v>
      </c>
      <c r="G46" s="26">
        <f t="shared" si="0"/>
        <v>0</v>
      </c>
    </row>
    <row r="47" spans="1:7" ht="48" customHeight="1" x14ac:dyDescent="0.25">
      <c r="A47" s="20">
        <v>37</v>
      </c>
      <c r="B47" s="21" t="s">
        <v>86</v>
      </c>
      <c r="C47" s="28" t="s">
        <v>87</v>
      </c>
      <c r="D47" s="23" t="s">
        <v>88</v>
      </c>
      <c r="E47" s="24">
        <v>0</v>
      </c>
      <c r="F47" s="25">
        <v>0</v>
      </c>
      <c r="G47" s="26">
        <f t="shared" si="0"/>
        <v>0</v>
      </c>
    </row>
    <row r="48" spans="1:7" ht="28.5" customHeight="1" x14ac:dyDescent="0.25">
      <c r="A48" s="20">
        <v>38</v>
      </c>
      <c r="B48" s="21" t="s">
        <v>89</v>
      </c>
      <c r="C48" s="28" t="s">
        <v>90</v>
      </c>
      <c r="D48" s="23" t="s">
        <v>88</v>
      </c>
      <c r="E48" s="24">
        <v>0</v>
      </c>
      <c r="F48" s="25">
        <v>0</v>
      </c>
      <c r="G48" s="26">
        <f t="shared" si="0"/>
        <v>0</v>
      </c>
    </row>
    <row r="49" spans="1:7" ht="28.5" customHeight="1" x14ac:dyDescent="0.25">
      <c r="A49" s="20">
        <v>39</v>
      </c>
      <c r="B49" s="21" t="s">
        <v>91</v>
      </c>
      <c r="C49" s="28" t="s">
        <v>92</v>
      </c>
      <c r="D49" s="23" t="s">
        <v>88</v>
      </c>
      <c r="E49" s="24">
        <v>0</v>
      </c>
      <c r="F49" s="25">
        <v>0</v>
      </c>
      <c r="G49" s="26">
        <f t="shared" si="0"/>
        <v>0</v>
      </c>
    </row>
    <row r="50" spans="1:7" ht="28.5" customHeight="1" x14ac:dyDescent="0.25">
      <c r="A50" s="20">
        <v>40</v>
      </c>
      <c r="B50" s="21" t="s">
        <v>93</v>
      </c>
      <c r="C50" s="22" t="s">
        <v>43</v>
      </c>
      <c r="D50" s="23" t="s">
        <v>44</v>
      </c>
      <c r="E50" s="24">
        <v>0</v>
      </c>
      <c r="F50" s="25">
        <v>0</v>
      </c>
      <c r="G50" s="26">
        <f t="shared" si="0"/>
        <v>0</v>
      </c>
    </row>
    <row r="51" spans="1:7" ht="28.5" customHeight="1" x14ac:dyDescent="0.25">
      <c r="A51" s="20">
        <v>41</v>
      </c>
      <c r="B51" s="21" t="s">
        <v>94</v>
      </c>
      <c r="C51" s="22" t="s">
        <v>43</v>
      </c>
      <c r="D51" s="23" t="s">
        <v>44</v>
      </c>
      <c r="E51" s="24">
        <v>0</v>
      </c>
      <c r="F51" s="25">
        <v>0</v>
      </c>
      <c r="G51" s="26">
        <f t="shared" si="0"/>
        <v>0</v>
      </c>
    </row>
    <row r="52" spans="1:7" ht="28.5" customHeight="1" x14ac:dyDescent="0.25">
      <c r="A52" s="20">
        <v>42</v>
      </c>
      <c r="B52" s="21" t="s">
        <v>95</v>
      </c>
      <c r="C52" s="22" t="s">
        <v>43</v>
      </c>
      <c r="D52" s="23" t="s">
        <v>44</v>
      </c>
      <c r="E52" s="24">
        <v>0</v>
      </c>
      <c r="F52" s="25">
        <v>0</v>
      </c>
      <c r="G52" s="26">
        <f t="shared" si="0"/>
        <v>0</v>
      </c>
    </row>
    <row r="53" spans="1:7" ht="28.5" customHeight="1" x14ac:dyDescent="0.25">
      <c r="A53" s="20" t="s">
        <v>96</v>
      </c>
      <c r="B53" s="21" t="s">
        <v>97</v>
      </c>
      <c r="C53" s="28" t="s">
        <v>98</v>
      </c>
      <c r="D53" s="23" t="s">
        <v>99</v>
      </c>
      <c r="E53" s="24">
        <v>0</v>
      </c>
      <c r="F53" s="25">
        <v>0</v>
      </c>
      <c r="G53" s="26">
        <f t="shared" si="0"/>
        <v>0</v>
      </c>
    </row>
    <row r="54" spans="1:7" ht="28.5" customHeight="1" x14ac:dyDescent="0.25">
      <c r="A54" s="20" t="s">
        <v>100</v>
      </c>
      <c r="B54" s="35" t="s">
        <v>101</v>
      </c>
      <c r="C54" s="28" t="s">
        <v>98</v>
      </c>
      <c r="D54" s="23" t="s">
        <v>99</v>
      </c>
      <c r="E54" s="24">
        <v>0</v>
      </c>
      <c r="F54" s="25">
        <v>0</v>
      </c>
      <c r="G54" s="26">
        <f t="shared" si="0"/>
        <v>0</v>
      </c>
    </row>
    <row r="55" spans="1:7" ht="28.5" customHeight="1" x14ac:dyDescent="0.25">
      <c r="A55" s="20">
        <v>44</v>
      </c>
      <c r="B55" s="35" t="s">
        <v>102</v>
      </c>
      <c r="C55" s="28" t="s">
        <v>98</v>
      </c>
      <c r="D55" s="23" t="s">
        <v>99</v>
      </c>
      <c r="E55" s="24">
        <v>0</v>
      </c>
      <c r="F55" s="25">
        <v>0</v>
      </c>
      <c r="G55" s="26">
        <f t="shared" si="0"/>
        <v>0</v>
      </c>
    </row>
    <row r="56" spans="1:7" ht="28.5" customHeight="1" x14ac:dyDescent="0.25">
      <c r="A56" s="20">
        <v>45</v>
      </c>
      <c r="B56" s="21" t="s">
        <v>103</v>
      </c>
      <c r="C56" s="28" t="s">
        <v>98</v>
      </c>
      <c r="D56" s="23" t="s">
        <v>68</v>
      </c>
      <c r="E56" s="24">
        <v>0</v>
      </c>
      <c r="F56" s="25">
        <v>0</v>
      </c>
      <c r="G56" s="26">
        <f t="shared" si="0"/>
        <v>0</v>
      </c>
    </row>
    <row r="57" spans="1:7" ht="28.5" customHeight="1" x14ac:dyDescent="0.25">
      <c r="A57" s="20" t="s">
        <v>104</v>
      </c>
      <c r="B57" s="21" t="s">
        <v>105</v>
      </c>
      <c r="C57" s="28" t="s">
        <v>98</v>
      </c>
      <c r="D57" s="23" t="s">
        <v>99</v>
      </c>
      <c r="E57" s="24">
        <v>0</v>
      </c>
      <c r="F57" s="25">
        <v>0</v>
      </c>
      <c r="G57" s="26">
        <f t="shared" si="0"/>
        <v>0</v>
      </c>
    </row>
    <row r="58" spans="1:7" ht="28.5" customHeight="1" x14ac:dyDescent="0.25">
      <c r="A58" s="20" t="s">
        <v>106</v>
      </c>
      <c r="B58" s="35" t="s">
        <v>107</v>
      </c>
      <c r="C58" s="28" t="s">
        <v>98</v>
      </c>
      <c r="D58" s="23" t="s">
        <v>99</v>
      </c>
      <c r="E58" s="24">
        <v>0</v>
      </c>
      <c r="F58" s="25">
        <v>0</v>
      </c>
      <c r="G58" s="26">
        <f t="shared" si="0"/>
        <v>0</v>
      </c>
    </row>
    <row r="59" spans="1:7" ht="28.5" customHeight="1" x14ac:dyDescent="0.25">
      <c r="A59" s="20" t="s">
        <v>108</v>
      </c>
      <c r="B59" s="21" t="s">
        <v>109</v>
      </c>
      <c r="C59" s="28" t="s">
        <v>98</v>
      </c>
      <c r="D59" s="23" t="s">
        <v>99</v>
      </c>
      <c r="E59" s="24">
        <v>0</v>
      </c>
      <c r="F59" s="25">
        <v>0</v>
      </c>
      <c r="G59" s="26">
        <f t="shared" si="0"/>
        <v>0</v>
      </c>
    </row>
    <row r="60" spans="1:7" ht="28.5" customHeight="1" x14ac:dyDescent="0.25">
      <c r="A60" s="20" t="s">
        <v>110</v>
      </c>
      <c r="B60" s="35" t="s">
        <v>111</v>
      </c>
      <c r="C60" s="28" t="s">
        <v>98</v>
      </c>
      <c r="D60" s="23" t="s">
        <v>99</v>
      </c>
      <c r="E60" s="24">
        <v>0</v>
      </c>
      <c r="F60" s="25">
        <v>0</v>
      </c>
      <c r="G60" s="26">
        <f t="shared" si="0"/>
        <v>0</v>
      </c>
    </row>
    <row r="61" spans="1:7" ht="28.5" customHeight="1" x14ac:dyDescent="0.25">
      <c r="A61" s="20" t="s">
        <v>112</v>
      </c>
      <c r="B61" s="21" t="s">
        <v>113</v>
      </c>
      <c r="C61" s="28" t="s">
        <v>98</v>
      </c>
      <c r="D61" s="23" t="s">
        <v>99</v>
      </c>
      <c r="E61" s="24">
        <v>0</v>
      </c>
      <c r="F61" s="25">
        <v>0</v>
      </c>
      <c r="G61" s="26">
        <f t="shared" si="0"/>
        <v>0</v>
      </c>
    </row>
    <row r="62" spans="1:7" ht="28.5" customHeight="1" x14ac:dyDescent="0.25">
      <c r="A62" s="20" t="s">
        <v>114</v>
      </c>
      <c r="B62" s="35" t="s">
        <v>115</v>
      </c>
      <c r="C62" s="28" t="s">
        <v>98</v>
      </c>
      <c r="D62" s="23" t="s">
        <v>99</v>
      </c>
      <c r="E62" s="24">
        <v>0</v>
      </c>
      <c r="F62" s="25">
        <v>0</v>
      </c>
      <c r="G62" s="26">
        <f t="shared" si="0"/>
        <v>0</v>
      </c>
    </row>
    <row r="63" spans="1:7" ht="28.5" customHeight="1" x14ac:dyDescent="0.25">
      <c r="A63" s="20">
        <v>49</v>
      </c>
      <c r="B63" s="21" t="s">
        <v>116</v>
      </c>
      <c r="C63" s="28" t="s">
        <v>98</v>
      </c>
      <c r="D63" s="23" t="s">
        <v>68</v>
      </c>
      <c r="E63" s="24">
        <v>0</v>
      </c>
      <c r="F63" s="25">
        <v>0</v>
      </c>
      <c r="G63" s="26">
        <f t="shared" si="0"/>
        <v>0</v>
      </c>
    </row>
    <row r="64" spans="1:7" ht="28.5" customHeight="1" x14ac:dyDescent="0.25">
      <c r="A64" s="20" t="s">
        <v>117</v>
      </c>
      <c r="B64" s="21" t="s">
        <v>118</v>
      </c>
      <c r="C64" s="28" t="s">
        <v>81</v>
      </c>
      <c r="D64" s="23" t="s">
        <v>99</v>
      </c>
      <c r="E64" s="24">
        <v>0</v>
      </c>
      <c r="F64" s="25">
        <v>0</v>
      </c>
      <c r="G64" s="26">
        <f t="shared" si="0"/>
        <v>0</v>
      </c>
    </row>
    <row r="65" spans="1:7" ht="28.5" customHeight="1" x14ac:dyDescent="0.25">
      <c r="A65" s="20" t="s">
        <v>119</v>
      </c>
      <c r="B65" s="35" t="s">
        <v>120</v>
      </c>
      <c r="C65" s="28" t="s">
        <v>81</v>
      </c>
      <c r="D65" s="23" t="s">
        <v>99</v>
      </c>
      <c r="E65" s="24">
        <v>1176.0359999999998</v>
      </c>
      <c r="F65" s="25">
        <v>7.2959999999999994</v>
      </c>
      <c r="G65" s="26">
        <f t="shared" si="0"/>
        <v>8580.3586559999985</v>
      </c>
    </row>
    <row r="66" spans="1:7" ht="28.5" customHeight="1" x14ac:dyDescent="0.25">
      <c r="A66" s="20" t="s">
        <v>121</v>
      </c>
      <c r="B66" s="21" t="s">
        <v>122</v>
      </c>
      <c r="C66" s="28" t="s">
        <v>81</v>
      </c>
      <c r="D66" s="23" t="s">
        <v>99</v>
      </c>
      <c r="E66" s="24">
        <v>0</v>
      </c>
      <c r="F66" s="25">
        <v>0</v>
      </c>
      <c r="G66" s="26">
        <f t="shared" si="0"/>
        <v>0</v>
      </c>
    </row>
    <row r="67" spans="1:7" ht="28.5" customHeight="1" x14ac:dyDescent="0.25">
      <c r="A67" s="20" t="s">
        <v>123</v>
      </c>
      <c r="B67" s="35" t="s">
        <v>124</v>
      </c>
      <c r="C67" s="28" t="s">
        <v>81</v>
      </c>
      <c r="D67" s="23" t="s">
        <v>99</v>
      </c>
      <c r="E67" s="24">
        <v>0</v>
      </c>
      <c r="F67" s="25">
        <v>0</v>
      </c>
      <c r="G67" s="26">
        <f t="shared" si="0"/>
        <v>0</v>
      </c>
    </row>
    <row r="68" spans="1:7" ht="28.5" customHeight="1" x14ac:dyDescent="0.25">
      <c r="A68" s="20" t="s">
        <v>125</v>
      </c>
      <c r="B68" s="21" t="s">
        <v>126</v>
      </c>
      <c r="C68" s="28" t="s">
        <v>81</v>
      </c>
      <c r="D68" s="23" t="s">
        <v>99</v>
      </c>
      <c r="E68" s="24">
        <v>0</v>
      </c>
      <c r="F68" s="25">
        <v>0</v>
      </c>
      <c r="G68" s="26">
        <f t="shared" si="0"/>
        <v>0</v>
      </c>
    </row>
    <row r="69" spans="1:7" ht="28.5" customHeight="1" x14ac:dyDescent="0.25">
      <c r="A69" s="20" t="s">
        <v>127</v>
      </c>
      <c r="B69" s="35" t="s">
        <v>128</v>
      </c>
      <c r="C69" s="28" t="s">
        <v>81</v>
      </c>
      <c r="D69" s="23" t="s">
        <v>99</v>
      </c>
      <c r="E69" s="24">
        <v>4650.7379999999994</v>
      </c>
      <c r="F69" s="25">
        <v>6.048</v>
      </c>
      <c r="G69" s="26">
        <f t="shared" si="0"/>
        <v>28127.663423999995</v>
      </c>
    </row>
    <row r="70" spans="1:7" ht="28.5" customHeight="1" x14ac:dyDescent="0.25">
      <c r="A70" s="20">
        <v>53</v>
      </c>
      <c r="B70" s="35" t="s">
        <v>260</v>
      </c>
      <c r="C70" s="28" t="s">
        <v>81</v>
      </c>
      <c r="D70" s="23" t="s">
        <v>99</v>
      </c>
      <c r="E70" s="24">
        <v>1145.354</v>
      </c>
      <c r="F70" s="25">
        <v>8.8554999999999993</v>
      </c>
      <c r="G70" s="26">
        <f t="shared" si="0"/>
        <v>10142.682347</v>
      </c>
    </row>
    <row r="71" spans="1:7" ht="28.5" customHeight="1" x14ac:dyDescent="0.25">
      <c r="A71" s="20">
        <v>54</v>
      </c>
      <c r="B71" s="35" t="s">
        <v>261</v>
      </c>
      <c r="C71" s="28" t="s">
        <v>81</v>
      </c>
      <c r="D71" s="23" t="s">
        <v>99</v>
      </c>
      <c r="E71" s="24">
        <v>7854.5919999999987</v>
      </c>
      <c r="F71" s="25">
        <v>11.342999999999998</v>
      </c>
      <c r="G71" s="26">
        <f t="shared" si="0"/>
        <v>89094.637055999978</v>
      </c>
    </row>
    <row r="72" spans="1:7" ht="28.5" customHeight="1" x14ac:dyDescent="0.25">
      <c r="A72" s="20">
        <v>55</v>
      </c>
      <c r="B72" s="35" t="s">
        <v>262</v>
      </c>
      <c r="C72" s="28" t="s">
        <v>81</v>
      </c>
      <c r="D72" s="23" t="s">
        <v>99</v>
      </c>
      <c r="E72" s="24">
        <v>2684.1459999999997</v>
      </c>
      <c r="F72" s="25">
        <v>15.0245</v>
      </c>
      <c r="G72" s="26">
        <f t="shared" ref="G72:G135" si="1">F72*E72</f>
        <v>40327.951576999993</v>
      </c>
    </row>
    <row r="73" spans="1:7" ht="28.5" customHeight="1" x14ac:dyDescent="0.25">
      <c r="A73" s="20">
        <v>56</v>
      </c>
      <c r="B73" s="35" t="s">
        <v>132</v>
      </c>
      <c r="C73" s="28" t="s">
        <v>81</v>
      </c>
      <c r="D73" s="23" t="s">
        <v>99</v>
      </c>
      <c r="E73" s="24">
        <v>113.02199999999999</v>
      </c>
      <c r="F73" s="25">
        <v>6.2684999999999995</v>
      </c>
      <c r="G73" s="26">
        <f t="shared" si="1"/>
        <v>708.47840699999995</v>
      </c>
    </row>
    <row r="74" spans="1:7" ht="28.5" customHeight="1" x14ac:dyDescent="0.25">
      <c r="A74" s="20">
        <v>57</v>
      </c>
      <c r="B74" s="35" t="s">
        <v>133</v>
      </c>
      <c r="C74" s="28" t="s">
        <v>81</v>
      </c>
      <c r="D74" s="23" t="s">
        <v>99</v>
      </c>
      <c r="E74" s="24">
        <v>479.41199999999992</v>
      </c>
      <c r="F74" s="25">
        <v>7.0644999999999989</v>
      </c>
      <c r="G74" s="26">
        <f t="shared" si="1"/>
        <v>3386.8060739999987</v>
      </c>
    </row>
    <row r="75" spans="1:7" ht="28.5" customHeight="1" x14ac:dyDescent="0.25">
      <c r="A75" s="20">
        <v>58</v>
      </c>
      <c r="B75" s="35" t="s">
        <v>134</v>
      </c>
      <c r="C75" s="28" t="s">
        <v>81</v>
      </c>
      <c r="D75" s="23" t="s">
        <v>99</v>
      </c>
      <c r="E75" s="24">
        <v>142.96799999999999</v>
      </c>
      <c r="F75" s="25">
        <v>7.0644999999999989</v>
      </c>
      <c r="G75" s="26">
        <f t="shared" si="1"/>
        <v>1009.9974359999998</v>
      </c>
    </row>
    <row r="76" spans="1:7" ht="28.5" customHeight="1" x14ac:dyDescent="0.25">
      <c r="A76" s="36">
        <v>69</v>
      </c>
      <c r="B76" s="21" t="s">
        <v>135</v>
      </c>
      <c r="C76" s="28" t="s">
        <v>136</v>
      </c>
      <c r="D76" s="23" t="s">
        <v>68</v>
      </c>
      <c r="E76" s="24">
        <v>0</v>
      </c>
      <c r="F76" s="25">
        <v>0</v>
      </c>
      <c r="G76" s="26">
        <f t="shared" si="1"/>
        <v>0</v>
      </c>
    </row>
    <row r="77" spans="1:7" ht="28.5" customHeight="1" x14ac:dyDescent="0.25">
      <c r="A77" s="36">
        <v>70</v>
      </c>
      <c r="B77" s="37" t="s">
        <v>137</v>
      </c>
      <c r="C77" s="28" t="s">
        <v>136</v>
      </c>
      <c r="D77" s="23" t="s">
        <v>68</v>
      </c>
      <c r="E77" s="24">
        <v>0</v>
      </c>
      <c r="F77" s="25">
        <v>0</v>
      </c>
      <c r="G77" s="26">
        <f t="shared" si="1"/>
        <v>0</v>
      </c>
    </row>
    <row r="78" spans="1:7" ht="28.5" customHeight="1" x14ac:dyDescent="0.25">
      <c r="A78" s="36">
        <v>71</v>
      </c>
      <c r="B78" s="38" t="s">
        <v>138</v>
      </c>
      <c r="C78" s="22" t="s">
        <v>52</v>
      </c>
      <c r="D78" s="23" t="s">
        <v>48</v>
      </c>
      <c r="E78" s="24">
        <v>0</v>
      </c>
      <c r="F78" s="25">
        <v>0</v>
      </c>
      <c r="G78" s="26">
        <f t="shared" si="1"/>
        <v>0</v>
      </c>
    </row>
    <row r="79" spans="1:7" ht="28.5" customHeight="1" x14ac:dyDescent="0.25">
      <c r="A79" s="36" t="s">
        <v>139</v>
      </c>
      <c r="B79" s="39" t="s">
        <v>140</v>
      </c>
      <c r="C79" s="28" t="s">
        <v>141</v>
      </c>
      <c r="D79" s="23" t="s">
        <v>68</v>
      </c>
      <c r="E79" s="24">
        <v>0</v>
      </c>
      <c r="F79" s="25">
        <v>0</v>
      </c>
      <c r="G79" s="26">
        <f t="shared" si="1"/>
        <v>0</v>
      </c>
    </row>
    <row r="80" spans="1:7" ht="28.5" customHeight="1" x14ac:dyDescent="0.25">
      <c r="A80" s="36" t="s">
        <v>142</v>
      </c>
      <c r="B80" s="37" t="s">
        <v>140</v>
      </c>
      <c r="C80" s="28" t="s">
        <v>143</v>
      </c>
      <c r="D80" s="23" t="s">
        <v>68</v>
      </c>
      <c r="E80" s="24">
        <v>0</v>
      </c>
      <c r="F80" s="25">
        <v>0</v>
      </c>
      <c r="G80" s="26">
        <f t="shared" si="1"/>
        <v>0</v>
      </c>
    </row>
    <row r="81" spans="1:7" ht="28.5" customHeight="1" x14ac:dyDescent="0.25">
      <c r="A81" s="36">
        <v>73</v>
      </c>
      <c r="B81" s="38" t="s">
        <v>144</v>
      </c>
      <c r="C81" s="28" t="s">
        <v>141</v>
      </c>
      <c r="D81" s="23" t="s">
        <v>44</v>
      </c>
      <c r="E81" s="24">
        <v>0</v>
      </c>
      <c r="F81" s="25">
        <v>0</v>
      </c>
      <c r="G81" s="26">
        <f t="shared" si="1"/>
        <v>0</v>
      </c>
    </row>
    <row r="82" spans="1:7" ht="28.5" customHeight="1" x14ac:dyDescent="0.25">
      <c r="A82" s="36">
        <v>74</v>
      </c>
      <c r="B82" s="39" t="s">
        <v>145</v>
      </c>
      <c r="C82" s="22" t="s">
        <v>43</v>
      </c>
      <c r="D82" s="23" t="s">
        <v>44</v>
      </c>
      <c r="E82" s="24">
        <v>0</v>
      </c>
      <c r="F82" s="25">
        <v>0</v>
      </c>
      <c r="G82" s="26">
        <f t="shared" si="1"/>
        <v>0</v>
      </c>
    </row>
    <row r="83" spans="1:7" ht="28.5" customHeight="1" x14ac:dyDescent="0.25">
      <c r="A83" s="36">
        <v>75</v>
      </c>
      <c r="B83" s="39" t="s">
        <v>146</v>
      </c>
      <c r="C83" s="22" t="s">
        <v>43</v>
      </c>
      <c r="D83" s="23" t="s">
        <v>44</v>
      </c>
      <c r="E83" s="24">
        <v>0</v>
      </c>
      <c r="F83" s="25">
        <v>0</v>
      </c>
      <c r="G83" s="26">
        <f t="shared" si="1"/>
        <v>0</v>
      </c>
    </row>
    <row r="84" spans="1:7" ht="28.5" customHeight="1" x14ac:dyDescent="0.25">
      <c r="A84" s="36" t="s">
        <v>147</v>
      </c>
      <c r="B84" s="39" t="s">
        <v>148</v>
      </c>
      <c r="C84" s="22" t="s">
        <v>149</v>
      </c>
      <c r="D84" s="23" t="s">
        <v>99</v>
      </c>
      <c r="E84" s="24">
        <v>0</v>
      </c>
      <c r="F84" s="25">
        <v>0</v>
      </c>
      <c r="G84" s="26">
        <f t="shared" si="1"/>
        <v>0</v>
      </c>
    </row>
    <row r="85" spans="1:7" ht="28.5" customHeight="1" x14ac:dyDescent="0.25">
      <c r="A85" s="36" t="s">
        <v>150</v>
      </c>
      <c r="B85" s="37" t="s">
        <v>151</v>
      </c>
      <c r="C85" s="22" t="s">
        <v>149</v>
      </c>
      <c r="D85" s="23" t="s">
        <v>99</v>
      </c>
      <c r="E85" s="24">
        <v>0</v>
      </c>
      <c r="F85" s="25">
        <v>0</v>
      </c>
      <c r="G85" s="26">
        <f t="shared" si="1"/>
        <v>0</v>
      </c>
    </row>
    <row r="86" spans="1:7" ht="28.5" customHeight="1" x14ac:dyDescent="0.25">
      <c r="A86" s="36">
        <v>77</v>
      </c>
      <c r="B86" s="37" t="s">
        <v>152</v>
      </c>
      <c r="C86" s="22" t="s">
        <v>149</v>
      </c>
      <c r="D86" s="23" t="s">
        <v>99</v>
      </c>
      <c r="E86" s="24">
        <v>0</v>
      </c>
      <c r="F86" s="25">
        <v>0</v>
      </c>
      <c r="G86" s="26">
        <f t="shared" si="1"/>
        <v>0</v>
      </c>
    </row>
    <row r="87" spans="1:7" ht="28.5" customHeight="1" x14ac:dyDescent="0.25">
      <c r="A87" s="36">
        <v>78</v>
      </c>
      <c r="B87" s="39" t="s">
        <v>153</v>
      </c>
      <c r="C87" s="22" t="s">
        <v>43</v>
      </c>
      <c r="D87" s="23" t="s">
        <v>68</v>
      </c>
      <c r="E87" s="24">
        <v>0</v>
      </c>
      <c r="F87" s="25">
        <v>0</v>
      </c>
      <c r="G87" s="26">
        <f t="shared" si="1"/>
        <v>0</v>
      </c>
    </row>
    <row r="88" spans="1:7" ht="28.5" customHeight="1" x14ac:dyDescent="0.25">
      <c r="A88" s="36">
        <v>79</v>
      </c>
      <c r="B88" s="38" t="s">
        <v>154</v>
      </c>
      <c r="C88" s="22" t="s">
        <v>43</v>
      </c>
      <c r="D88" s="23" t="s">
        <v>44</v>
      </c>
      <c r="E88" s="24">
        <v>0</v>
      </c>
      <c r="F88" s="25">
        <v>0</v>
      </c>
      <c r="G88" s="26">
        <f t="shared" si="1"/>
        <v>0</v>
      </c>
    </row>
    <row r="89" spans="1:7" ht="28.5" customHeight="1" x14ac:dyDescent="0.25">
      <c r="A89" s="36">
        <v>80</v>
      </c>
      <c r="B89" s="39" t="s">
        <v>155</v>
      </c>
      <c r="C89" s="22" t="s">
        <v>43</v>
      </c>
      <c r="D89" s="23" t="s">
        <v>44</v>
      </c>
      <c r="E89" s="24">
        <v>0</v>
      </c>
      <c r="F89" s="25">
        <v>0</v>
      </c>
      <c r="G89" s="26">
        <f t="shared" si="1"/>
        <v>0</v>
      </c>
    </row>
    <row r="90" spans="1:7" ht="28.5" customHeight="1" x14ac:dyDescent="0.25">
      <c r="A90" s="36">
        <v>81</v>
      </c>
      <c r="B90" s="39" t="s">
        <v>156</v>
      </c>
      <c r="C90" s="22" t="s">
        <v>43</v>
      </c>
      <c r="D90" s="23" t="s">
        <v>44</v>
      </c>
      <c r="E90" s="24">
        <v>0</v>
      </c>
      <c r="F90" s="25">
        <v>0</v>
      </c>
      <c r="G90" s="26">
        <f t="shared" si="1"/>
        <v>0</v>
      </c>
    </row>
    <row r="91" spans="1:7" ht="28.5" customHeight="1" x14ac:dyDescent="0.25">
      <c r="A91" s="36">
        <v>82</v>
      </c>
      <c r="B91" s="37" t="s">
        <v>157</v>
      </c>
      <c r="C91" s="28" t="s">
        <v>158</v>
      </c>
      <c r="D91" s="23" t="s">
        <v>159</v>
      </c>
      <c r="E91" s="24">
        <v>0</v>
      </c>
      <c r="F91" s="25">
        <v>0</v>
      </c>
      <c r="G91" s="26">
        <f t="shared" si="1"/>
        <v>0</v>
      </c>
    </row>
    <row r="92" spans="1:7" ht="28.5" customHeight="1" x14ac:dyDescent="0.25">
      <c r="A92" s="36">
        <v>83</v>
      </c>
      <c r="B92" s="39" t="s">
        <v>160</v>
      </c>
      <c r="C92" s="22" t="s">
        <v>24</v>
      </c>
      <c r="D92" s="23" t="s">
        <v>25</v>
      </c>
      <c r="E92" s="24">
        <v>0</v>
      </c>
      <c r="F92" s="25">
        <v>0</v>
      </c>
      <c r="G92" s="26">
        <f t="shared" si="1"/>
        <v>0</v>
      </c>
    </row>
    <row r="93" spans="1:7" ht="28.5" customHeight="1" x14ac:dyDescent="0.25">
      <c r="A93" s="36">
        <v>84</v>
      </c>
      <c r="B93" s="21" t="s">
        <v>161</v>
      </c>
      <c r="C93" s="22" t="s">
        <v>43</v>
      </c>
      <c r="D93" s="23" t="s">
        <v>44</v>
      </c>
      <c r="E93" s="24">
        <v>1426</v>
      </c>
      <c r="F93" s="25">
        <v>7.95</v>
      </c>
      <c r="G93" s="26">
        <f t="shared" si="1"/>
        <v>11336.7</v>
      </c>
    </row>
    <row r="94" spans="1:7" ht="28.5" customHeight="1" x14ac:dyDescent="0.25">
      <c r="A94" s="36">
        <v>85</v>
      </c>
      <c r="B94" s="35" t="s">
        <v>162</v>
      </c>
      <c r="C94" s="22" t="s">
        <v>43</v>
      </c>
      <c r="D94" s="23" t="s">
        <v>44</v>
      </c>
      <c r="E94" s="24">
        <v>414</v>
      </c>
      <c r="F94" s="25">
        <v>9.8000000000000007</v>
      </c>
      <c r="G94" s="26">
        <f t="shared" si="1"/>
        <v>4057.2000000000003</v>
      </c>
    </row>
    <row r="95" spans="1:7" ht="28.5" customHeight="1" x14ac:dyDescent="0.25">
      <c r="A95" s="36">
        <v>86</v>
      </c>
      <c r="B95" s="29" t="s">
        <v>163</v>
      </c>
      <c r="C95" s="22" t="s">
        <v>43</v>
      </c>
      <c r="D95" s="23" t="s">
        <v>44</v>
      </c>
      <c r="E95" s="24">
        <v>0</v>
      </c>
      <c r="F95" s="25">
        <v>0</v>
      </c>
      <c r="G95" s="26">
        <f t="shared" si="1"/>
        <v>0</v>
      </c>
    </row>
    <row r="96" spans="1:7" ht="28.5" customHeight="1" x14ac:dyDescent="0.25">
      <c r="A96" s="36" t="s">
        <v>164</v>
      </c>
      <c r="B96" s="21" t="s">
        <v>165</v>
      </c>
      <c r="C96" s="22" t="s">
        <v>43</v>
      </c>
      <c r="D96" s="23" t="s">
        <v>44</v>
      </c>
      <c r="E96" s="24">
        <v>0</v>
      </c>
      <c r="F96" s="25">
        <v>0</v>
      </c>
      <c r="G96" s="26">
        <f t="shared" si="1"/>
        <v>0</v>
      </c>
    </row>
    <row r="97" spans="1:7" ht="28.5" customHeight="1" x14ac:dyDescent="0.25">
      <c r="A97" s="36" t="s">
        <v>166</v>
      </c>
      <c r="B97" s="35" t="s">
        <v>167</v>
      </c>
      <c r="C97" s="22" t="s">
        <v>43</v>
      </c>
      <c r="D97" s="23" t="s">
        <v>44</v>
      </c>
      <c r="E97" s="24">
        <v>0</v>
      </c>
      <c r="F97" s="25">
        <v>0</v>
      </c>
      <c r="G97" s="26">
        <f t="shared" si="1"/>
        <v>0</v>
      </c>
    </row>
    <row r="98" spans="1:7" ht="28.5" customHeight="1" x14ac:dyDescent="0.25">
      <c r="A98" s="36" t="s">
        <v>168</v>
      </c>
      <c r="B98" s="21" t="s">
        <v>169</v>
      </c>
      <c r="C98" s="22" t="s">
        <v>43</v>
      </c>
      <c r="D98" s="23" t="s">
        <v>44</v>
      </c>
      <c r="E98" s="24">
        <v>0</v>
      </c>
      <c r="F98" s="25">
        <v>0</v>
      </c>
      <c r="G98" s="26">
        <f t="shared" si="1"/>
        <v>0</v>
      </c>
    </row>
    <row r="99" spans="1:7" ht="28.5" customHeight="1" x14ac:dyDescent="0.25">
      <c r="A99" s="36" t="s">
        <v>170</v>
      </c>
      <c r="B99" s="35" t="s">
        <v>171</v>
      </c>
      <c r="C99" s="22" t="s">
        <v>43</v>
      </c>
      <c r="D99" s="23" t="s">
        <v>44</v>
      </c>
      <c r="E99" s="24">
        <v>0</v>
      </c>
      <c r="F99" s="25">
        <v>0</v>
      </c>
      <c r="G99" s="26">
        <f t="shared" si="1"/>
        <v>0</v>
      </c>
    </row>
    <row r="100" spans="1:7" ht="28.5" customHeight="1" x14ac:dyDescent="0.25">
      <c r="A100" s="36" t="s">
        <v>172</v>
      </c>
      <c r="B100" s="21" t="s">
        <v>173</v>
      </c>
      <c r="C100" s="22" t="s">
        <v>43</v>
      </c>
      <c r="D100" s="23" t="s">
        <v>44</v>
      </c>
      <c r="E100" s="24">
        <v>0</v>
      </c>
      <c r="F100" s="25">
        <v>0</v>
      </c>
      <c r="G100" s="26">
        <f t="shared" si="1"/>
        <v>0</v>
      </c>
    </row>
    <row r="101" spans="1:7" ht="28.5" customHeight="1" x14ac:dyDescent="0.25">
      <c r="A101" s="36" t="s">
        <v>174</v>
      </c>
      <c r="B101" s="35" t="s">
        <v>175</v>
      </c>
      <c r="C101" s="22" t="s">
        <v>43</v>
      </c>
      <c r="D101" s="23" t="s">
        <v>44</v>
      </c>
      <c r="E101" s="24">
        <v>0</v>
      </c>
      <c r="F101" s="25">
        <v>0</v>
      </c>
      <c r="G101" s="26">
        <f t="shared" si="1"/>
        <v>0</v>
      </c>
    </row>
    <row r="102" spans="1:7" ht="28.5" customHeight="1" x14ac:dyDescent="0.25">
      <c r="A102" s="40">
        <v>90</v>
      </c>
      <c r="B102" s="30" t="s">
        <v>176</v>
      </c>
      <c r="C102" s="22" t="s">
        <v>177</v>
      </c>
      <c r="D102" s="23" t="s">
        <v>48</v>
      </c>
      <c r="E102" s="24">
        <v>0</v>
      </c>
      <c r="F102" s="25">
        <v>0</v>
      </c>
      <c r="G102" s="26">
        <f t="shared" si="1"/>
        <v>0</v>
      </c>
    </row>
    <row r="103" spans="1:7" ht="28.5" customHeight="1" x14ac:dyDescent="0.25">
      <c r="A103" s="40">
        <v>91</v>
      </c>
      <c r="B103" s="21" t="s">
        <v>178</v>
      </c>
      <c r="C103" s="22" t="s">
        <v>43</v>
      </c>
      <c r="D103" s="23" t="s">
        <v>44</v>
      </c>
      <c r="E103" s="24">
        <v>6440</v>
      </c>
      <c r="F103" s="25">
        <v>7.95</v>
      </c>
      <c r="G103" s="26">
        <f t="shared" si="1"/>
        <v>51198</v>
      </c>
    </row>
    <row r="104" spans="1:7" ht="29.25" customHeight="1" x14ac:dyDescent="0.25">
      <c r="A104" s="40">
        <v>92</v>
      </c>
      <c r="B104" s="35" t="s">
        <v>179</v>
      </c>
      <c r="C104" s="22" t="s">
        <v>43</v>
      </c>
      <c r="D104" s="23" t="s">
        <v>44</v>
      </c>
      <c r="E104" s="24">
        <v>4600</v>
      </c>
      <c r="F104" s="25">
        <v>9.3000000000000007</v>
      </c>
      <c r="G104" s="26">
        <f t="shared" si="1"/>
        <v>42780</v>
      </c>
    </row>
    <row r="105" spans="1:7" ht="29.25" customHeight="1" x14ac:dyDescent="0.25">
      <c r="A105" s="40">
        <v>93</v>
      </c>
      <c r="B105" s="21" t="s">
        <v>180</v>
      </c>
      <c r="C105" s="22" t="s">
        <v>43</v>
      </c>
      <c r="D105" s="23" t="s">
        <v>44</v>
      </c>
      <c r="E105" s="24">
        <v>0</v>
      </c>
      <c r="F105" s="25">
        <v>0</v>
      </c>
      <c r="G105" s="26">
        <f t="shared" si="1"/>
        <v>0</v>
      </c>
    </row>
    <row r="106" spans="1:7" ht="29.25" customHeight="1" x14ac:dyDescent="0.25">
      <c r="A106" s="40">
        <v>94</v>
      </c>
      <c r="B106" s="21" t="s">
        <v>181</v>
      </c>
      <c r="C106" s="22" t="s">
        <v>43</v>
      </c>
      <c r="D106" s="23" t="s">
        <v>44</v>
      </c>
      <c r="E106" s="24">
        <v>0</v>
      </c>
      <c r="F106" s="25">
        <v>0</v>
      </c>
      <c r="G106" s="26">
        <f t="shared" si="1"/>
        <v>0</v>
      </c>
    </row>
    <row r="107" spans="1:7" ht="29.25" customHeight="1" x14ac:dyDescent="0.25">
      <c r="A107" s="41">
        <v>95</v>
      </c>
      <c r="B107" s="42" t="s">
        <v>182</v>
      </c>
      <c r="C107" s="43" t="s">
        <v>43</v>
      </c>
      <c r="D107" s="44" t="s">
        <v>44</v>
      </c>
      <c r="E107" s="24">
        <v>0</v>
      </c>
      <c r="F107" s="25">
        <v>0</v>
      </c>
      <c r="G107" s="26">
        <f t="shared" si="1"/>
        <v>0</v>
      </c>
    </row>
    <row r="108" spans="1:7" ht="29.25" customHeight="1" x14ac:dyDescent="0.25">
      <c r="A108" s="36">
        <v>96</v>
      </c>
      <c r="B108" s="21" t="s">
        <v>183</v>
      </c>
      <c r="C108" s="45" t="s">
        <v>43</v>
      </c>
      <c r="D108" s="23" t="s">
        <v>184</v>
      </c>
      <c r="E108" s="24">
        <v>345</v>
      </c>
      <c r="F108" s="25">
        <v>8.6999999999999993</v>
      </c>
      <c r="G108" s="26">
        <f t="shared" si="1"/>
        <v>3001.4999999999995</v>
      </c>
    </row>
    <row r="109" spans="1:7" ht="29.25" customHeight="1" x14ac:dyDescent="0.25">
      <c r="A109" s="36">
        <v>97</v>
      </c>
      <c r="B109" s="21" t="s">
        <v>185</v>
      </c>
      <c r="C109" s="45" t="s">
        <v>43</v>
      </c>
      <c r="D109" s="23" t="s">
        <v>184</v>
      </c>
      <c r="E109" s="24">
        <v>1610</v>
      </c>
      <c r="F109" s="25">
        <v>8.6999999999999993</v>
      </c>
      <c r="G109" s="26">
        <f t="shared" si="1"/>
        <v>14006.999999999998</v>
      </c>
    </row>
    <row r="110" spans="1:7" ht="29.25" customHeight="1" x14ac:dyDescent="0.25">
      <c r="A110" s="36">
        <v>98</v>
      </c>
      <c r="B110" s="35" t="s">
        <v>186</v>
      </c>
      <c r="C110" s="45" t="s">
        <v>43</v>
      </c>
      <c r="D110" s="23" t="s">
        <v>187</v>
      </c>
      <c r="E110" s="24">
        <v>0</v>
      </c>
      <c r="F110" s="25">
        <v>0</v>
      </c>
      <c r="G110" s="26">
        <f t="shared" si="1"/>
        <v>0</v>
      </c>
    </row>
    <row r="111" spans="1:7" ht="29.25" customHeight="1" x14ac:dyDescent="0.25">
      <c r="A111" s="36">
        <v>99</v>
      </c>
      <c r="B111" s="21" t="s">
        <v>188</v>
      </c>
      <c r="C111" s="45" t="s">
        <v>43</v>
      </c>
      <c r="D111" s="23" t="s">
        <v>184</v>
      </c>
      <c r="E111" s="24">
        <v>0</v>
      </c>
      <c r="F111" s="25">
        <v>0</v>
      </c>
      <c r="G111" s="26">
        <f t="shared" si="1"/>
        <v>0</v>
      </c>
    </row>
    <row r="112" spans="1:7" ht="29.25" customHeight="1" x14ac:dyDescent="0.25">
      <c r="A112" s="36">
        <v>100</v>
      </c>
      <c r="B112" s="21" t="s">
        <v>189</v>
      </c>
      <c r="C112" s="45" t="s">
        <v>43</v>
      </c>
      <c r="D112" s="23" t="s">
        <v>184</v>
      </c>
      <c r="E112" s="24">
        <v>0</v>
      </c>
      <c r="F112" s="25">
        <v>0</v>
      </c>
      <c r="G112" s="26">
        <f t="shared" si="1"/>
        <v>0</v>
      </c>
    </row>
    <row r="113" spans="1:7" ht="29.25" customHeight="1" x14ac:dyDescent="0.25">
      <c r="A113" s="36">
        <v>101</v>
      </c>
      <c r="B113" s="35" t="s">
        <v>190</v>
      </c>
      <c r="C113" s="45" t="s">
        <v>43</v>
      </c>
      <c r="D113" s="23" t="s">
        <v>187</v>
      </c>
      <c r="E113" s="24">
        <v>0</v>
      </c>
      <c r="F113" s="25">
        <v>0</v>
      </c>
      <c r="G113" s="26">
        <f t="shared" si="1"/>
        <v>0</v>
      </c>
    </row>
    <row r="114" spans="1:7" ht="29.25" customHeight="1" x14ac:dyDescent="0.25">
      <c r="A114" s="36">
        <v>102</v>
      </c>
      <c r="B114" s="35" t="s">
        <v>191</v>
      </c>
      <c r="C114" s="45" t="s">
        <v>192</v>
      </c>
      <c r="D114" s="23" t="s">
        <v>187</v>
      </c>
      <c r="E114" s="24">
        <v>0</v>
      </c>
      <c r="F114" s="25">
        <v>0</v>
      </c>
      <c r="G114" s="26">
        <f t="shared" si="1"/>
        <v>0</v>
      </c>
    </row>
    <row r="115" spans="1:7" ht="29.25" customHeight="1" x14ac:dyDescent="0.25">
      <c r="A115" s="36">
        <v>103</v>
      </c>
      <c r="B115" s="35" t="s">
        <v>193</v>
      </c>
      <c r="C115" s="45" t="s">
        <v>43</v>
      </c>
      <c r="D115" s="23" t="s">
        <v>57</v>
      </c>
      <c r="E115" s="24">
        <v>18400</v>
      </c>
      <c r="F115" s="25">
        <v>6.1639999999999997</v>
      </c>
      <c r="G115" s="26">
        <f t="shared" si="1"/>
        <v>113417.59999999999</v>
      </c>
    </row>
    <row r="116" spans="1:7" ht="29.25" customHeight="1" x14ac:dyDescent="0.25">
      <c r="A116" s="36">
        <v>104</v>
      </c>
      <c r="B116" s="21" t="s">
        <v>194</v>
      </c>
      <c r="C116" s="45" t="s">
        <v>43</v>
      </c>
      <c r="D116" s="23" t="s">
        <v>57</v>
      </c>
      <c r="E116" s="24">
        <v>0</v>
      </c>
      <c r="F116" s="25">
        <v>0</v>
      </c>
      <c r="G116" s="26">
        <f t="shared" si="1"/>
        <v>0</v>
      </c>
    </row>
    <row r="117" spans="1:7" ht="29.25" customHeight="1" x14ac:dyDescent="0.25">
      <c r="A117" s="36">
        <v>105</v>
      </c>
      <c r="B117" s="21" t="s">
        <v>195</v>
      </c>
      <c r="C117" s="45" t="s">
        <v>43</v>
      </c>
      <c r="D117" s="23" t="s">
        <v>57</v>
      </c>
      <c r="E117" s="24">
        <v>0</v>
      </c>
      <c r="F117" s="25">
        <v>0</v>
      </c>
      <c r="G117" s="26">
        <f t="shared" si="1"/>
        <v>0</v>
      </c>
    </row>
    <row r="118" spans="1:7" ht="29.25" customHeight="1" x14ac:dyDescent="0.25">
      <c r="A118" s="36">
        <v>106</v>
      </c>
      <c r="B118" s="21" t="s">
        <v>196</v>
      </c>
      <c r="C118" s="45" t="s">
        <v>192</v>
      </c>
      <c r="D118" s="23" t="s">
        <v>187</v>
      </c>
      <c r="E118" s="24">
        <v>0</v>
      </c>
      <c r="F118" s="25">
        <v>0</v>
      </c>
      <c r="G118" s="26">
        <f t="shared" si="1"/>
        <v>0</v>
      </c>
    </row>
    <row r="119" spans="1:7" ht="29.25" customHeight="1" x14ac:dyDescent="0.25">
      <c r="A119" s="36">
        <v>107</v>
      </c>
      <c r="B119" s="46" t="s">
        <v>197</v>
      </c>
      <c r="C119" s="45" t="s">
        <v>43</v>
      </c>
      <c r="D119" s="23" t="s">
        <v>57</v>
      </c>
      <c r="E119" s="24">
        <v>0</v>
      </c>
      <c r="F119" s="25">
        <v>0</v>
      </c>
      <c r="G119" s="26">
        <f t="shared" si="1"/>
        <v>0</v>
      </c>
    </row>
    <row r="120" spans="1:7" ht="29.25" customHeight="1" x14ac:dyDescent="0.25">
      <c r="A120" s="36">
        <v>108</v>
      </c>
      <c r="B120" s="21" t="s">
        <v>198</v>
      </c>
      <c r="C120" s="45" t="s">
        <v>43</v>
      </c>
      <c r="D120" s="23" t="s">
        <v>187</v>
      </c>
      <c r="E120" s="24">
        <v>690</v>
      </c>
      <c r="F120" s="25">
        <v>1.5044999999999999</v>
      </c>
      <c r="G120" s="26">
        <f t="shared" si="1"/>
        <v>1038.105</v>
      </c>
    </row>
    <row r="121" spans="1:7" ht="29.25" customHeight="1" x14ac:dyDescent="0.25">
      <c r="A121" s="36">
        <v>109</v>
      </c>
      <c r="B121" s="21" t="s">
        <v>199</v>
      </c>
      <c r="C121" s="45" t="s">
        <v>192</v>
      </c>
      <c r="D121" s="23" t="s">
        <v>187</v>
      </c>
      <c r="E121" s="24">
        <v>0</v>
      </c>
      <c r="F121" s="25">
        <v>0</v>
      </c>
      <c r="G121" s="26">
        <f t="shared" si="1"/>
        <v>0</v>
      </c>
    </row>
    <row r="122" spans="1:7" ht="29.25" customHeight="1" x14ac:dyDescent="0.25">
      <c r="A122" s="36">
        <v>110</v>
      </c>
      <c r="B122" s="21" t="s">
        <v>200</v>
      </c>
      <c r="C122" s="45" t="s">
        <v>201</v>
      </c>
      <c r="D122" s="23" t="s">
        <v>202</v>
      </c>
      <c r="E122" s="24">
        <v>0</v>
      </c>
      <c r="F122" s="25">
        <v>0</v>
      </c>
      <c r="G122" s="26">
        <f t="shared" si="1"/>
        <v>0</v>
      </c>
    </row>
    <row r="123" spans="1:7" ht="29.25" customHeight="1" x14ac:dyDescent="0.25">
      <c r="A123" s="36">
        <v>111</v>
      </c>
      <c r="B123" s="21" t="s">
        <v>203</v>
      </c>
      <c r="C123" s="45" t="s">
        <v>43</v>
      </c>
      <c r="D123" s="23" t="s">
        <v>184</v>
      </c>
      <c r="E123" s="24">
        <v>0</v>
      </c>
      <c r="F123" s="25">
        <v>0</v>
      </c>
      <c r="G123" s="26">
        <f t="shared" si="1"/>
        <v>0</v>
      </c>
    </row>
    <row r="124" spans="1:7" ht="29.25" customHeight="1" x14ac:dyDescent="0.25">
      <c r="A124" s="36" t="s">
        <v>204</v>
      </c>
      <c r="B124" s="21" t="s">
        <v>205</v>
      </c>
      <c r="C124" s="47" t="s">
        <v>43</v>
      </c>
      <c r="D124" s="48" t="s">
        <v>184</v>
      </c>
      <c r="E124" s="24">
        <v>0</v>
      </c>
      <c r="F124" s="25">
        <v>0</v>
      </c>
      <c r="G124" s="26">
        <f t="shared" si="1"/>
        <v>0</v>
      </c>
    </row>
    <row r="125" spans="1:7" ht="29.25" customHeight="1" x14ac:dyDescent="0.25">
      <c r="A125" s="36" t="s">
        <v>206</v>
      </c>
      <c r="B125" s="35" t="s">
        <v>207</v>
      </c>
      <c r="C125" s="47" t="s">
        <v>43</v>
      </c>
      <c r="D125" s="48" t="s">
        <v>184</v>
      </c>
      <c r="E125" s="24">
        <v>0</v>
      </c>
      <c r="F125" s="25">
        <v>0</v>
      </c>
      <c r="G125" s="26">
        <f t="shared" si="1"/>
        <v>0</v>
      </c>
    </row>
    <row r="126" spans="1:7" ht="29.25" customHeight="1" x14ac:dyDescent="0.25">
      <c r="A126" s="36">
        <v>113</v>
      </c>
      <c r="B126" s="35" t="s">
        <v>208</v>
      </c>
      <c r="C126" s="45" t="s">
        <v>43</v>
      </c>
      <c r="D126" s="23" t="s">
        <v>184</v>
      </c>
      <c r="E126" s="24">
        <v>0</v>
      </c>
      <c r="F126" s="50">
        <v>0</v>
      </c>
      <c r="G126" s="26">
        <f t="shared" si="1"/>
        <v>0</v>
      </c>
    </row>
    <row r="127" spans="1:7" ht="29.25" customHeight="1" x14ac:dyDescent="0.25">
      <c r="A127" s="51">
        <v>114</v>
      </c>
      <c r="B127" s="35" t="s">
        <v>209</v>
      </c>
      <c r="C127" s="45" t="s">
        <v>43</v>
      </c>
      <c r="D127" s="23" t="s">
        <v>202</v>
      </c>
      <c r="E127" s="24">
        <v>0</v>
      </c>
      <c r="F127" s="50">
        <v>0</v>
      </c>
      <c r="G127" s="26">
        <f t="shared" si="1"/>
        <v>0</v>
      </c>
    </row>
    <row r="128" spans="1:7" ht="29.25" customHeight="1" x14ac:dyDescent="0.25">
      <c r="A128" s="36">
        <v>115</v>
      </c>
      <c r="B128" s="21" t="s">
        <v>210</v>
      </c>
      <c r="C128" s="45" t="s">
        <v>211</v>
      </c>
      <c r="D128" s="23" t="s">
        <v>159</v>
      </c>
      <c r="E128" s="24">
        <v>0</v>
      </c>
      <c r="F128" s="50">
        <v>0</v>
      </c>
      <c r="G128" s="26">
        <f t="shared" si="1"/>
        <v>0</v>
      </c>
    </row>
    <row r="129" spans="1:9" ht="29.25" customHeight="1" x14ac:dyDescent="0.25">
      <c r="A129" s="36">
        <v>116</v>
      </c>
      <c r="B129" s="21" t="s">
        <v>212</v>
      </c>
      <c r="C129" s="52" t="s">
        <v>213</v>
      </c>
      <c r="D129" s="23" t="s">
        <v>159</v>
      </c>
      <c r="E129" s="24">
        <v>0</v>
      </c>
      <c r="F129" s="50">
        <v>0</v>
      </c>
      <c r="G129" s="26">
        <f t="shared" si="1"/>
        <v>0</v>
      </c>
    </row>
    <row r="130" spans="1:9" ht="29.25" customHeight="1" x14ac:dyDescent="0.25">
      <c r="A130" s="36">
        <v>117</v>
      </c>
      <c r="B130" s="21" t="s">
        <v>214</v>
      </c>
      <c r="C130" s="45" t="s">
        <v>43</v>
      </c>
      <c r="D130" s="23" t="s">
        <v>159</v>
      </c>
      <c r="E130" s="24">
        <v>0</v>
      </c>
      <c r="F130" s="50">
        <v>0</v>
      </c>
      <c r="G130" s="26">
        <f t="shared" si="1"/>
        <v>0</v>
      </c>
    </row>
    <row r="131" spans="1:9" ht="29.25" customHeight="1" x14ac:dyDescent="0.25">
      <c r="A131" s="36">
        <v>118</v>
      </c>
      <c r="B131" s="21" t="s">
        <v>215</v>
      </c>
      <c r="C131" s="45" t="s">
        <v>43</v>
      </c>
      <c r="D131" s="23" t="s">
        <v>184</v>
      </c>
      <c r="E131" s="24">
        <v>0</v>
      </c>
      <c r="F131" s="50">
        <v>0</v>
      </c>
      <c r="G131" s="26">
        <f t="shared" si="1"/>
        <v>0</v>
      </c>
    </row>
    <row r="132" spans="1:9" ht="29.25" customHeight="1" x14ac:dyDescent="0.25">
      <c r="A132" s="36">
        <v>119</v>
      </c>
      <c r="B132" s="35" t="s">
        <v>216</v>
      </c>
      <c r="C132" s="45" t="s">
        <v>43</v>
      </c>
      <c r="D132" s="23" t="s">
        <v>48</v>
      </c>
      <c r="E132" s="24">
        <v>0</v>
      </c>
      <c r="F132" s="50">
        <v>0</v>
      </c>
      <c r="G132" s="26">
        <f t="shared" si="1"/>
        <v>0</v>
      </c>
    </row>
    <row r="133" spans="1:9" ht="29.25" customHeight="1" x14ac:dyDescent="0.25">
      <c r="A133" s="36">
        <v>120</v>
      </c>
      <c r="B133" s="35" t="s">
        <v>217</v>
      </c>
      <c r="C133" s="45" t="s">
        <v>43</v>
      </c>
      <c r="D133" s="23" t="s">
        <v>187</v>
      </c>
      <c r="E133" s="24">
        <v>0</v>
      </c>
      <c r="F133" s="50">
        <v>0</v>
      </c>
      <c r="G133" s="26">
        <f t="shared" si="1"/>
        <v>0</v>
      </c>
    </row>
    <row r="134" spans="1:9" ht="29.25" customHeight="1" x14ac:dyDescent="0.25">
      <c r="A134" s="36">
        <v>121</v>
      </c>
      <c r="B134" s="21" t="s">
        <v>218</v>
      </c>
      <c r="C134" s="32" t="s">
        <v>43</v>
      </c>
      <c r="D134" s="23" t="s">
        <v>48</v>
      </c>
      <c r="E134" s="24">
        <v>0</v>
      </c>
      <c r="F134" s="50">
        <v>0</v>
      </c>
      <c r="G134" s="26">
        <f t="shared" si="1"/>
        <v>0</v>
      </c>
    </row>
    <row r="135" spans="1:9" ht="29.25" customHeight="1" x14ac:dyDescent="0.25">
      <c r="A135" s="36">
        <v>122</v>
      </c>
      <c r="B135" s="21" t="s">
        <v>219</v>
      </c>
      <c r="C135" s="32" t="s">
        <v>43</v>
      </c>
      <c r="D135" s="23" t="s">
        <v>187</v>
      </c>
      <c r="E135" s="24">
        <v>0</v>
      </c>
      <c r="F135" s="50">
        <v>0</v>
      </c>
      <c r="G135" s="26">
        <f t="shared" si="1"/>
        <v>0</v>
      </c>
    </row>
    <row r="136" spans="1:9" ht="29.25" customHeight="1" x14ac:dyDescent="0.25">
      <c r="A136" s="36">
        <v>123</v>
      </c>
      <c r="B136" s="21" t="s">
        <v>220</v>
      </c>
      <c r="C136" s="32" t="s">
        <v>221</v>
      </c>
      <c r="D136" s="23" t="s">
        <v>222</v>
      </c>
      <c r="E136" s="24">
        <v>0</v>
      </c>
      <c r="F136" s="50">
        <v>0</v>
      </c>
      <c r="G136" s="26">
        <f t="shared" ref="G136:G140" si="2">F136*E136</f>
        <v>0</v>
      </c>
    </row>
    <row r="137" spans="1:9" ht="29.25" customHeight="1" x14ac:dyDescent="0.25">
      <c r="A137" s="36">
        <v>124</v>
      </c>
      <c r="B137" s="35" t="s">
        <v>223</v>
      </c>
      <c r="C137" s="32" t="s">
        <v>221</v>
      </c>
      <c r="D137" s="23" t="s">
        <v>222</v>
      </c>
      <c r="E137" s="24">
        <v>46</v>
      </c>
      <c r="F137" s="50">
        <v>74.8095</v>
      </c>
      <c r="G137" s="26">
        <f t="shared" si="2"/>
        <v>3441.2370000000001</v>
      </c>
    </row>
    <row r="138" spans="1:9" ht="29.25" customHeight="1" x14ac:dyDescent="0.25">
      <c r="A138" s="36">
        <v>125</v>
      </c>
      <c r="B138" s="35" t="s">
        <v>224</v>
      </c>
      <c r="C138" s="32" t="s">
        <v>221</v>
      </c>
      <c r="D138" s="23" t="s">
        <v>222</v>
      </c>
      <c r="E138" s="24">
        <v>0</v>
      </c>
      <c r="F138" s="50">
        <v>0</v>
      </c>
      <c r="G138" s="26">
        <f t="shared" si="2"/>
        <v>0</v>
      </c>
    </row>
    <row r="139" spans="1:9" ht="27.75" customHeight="1" x14ac:dyDescent="0.25">
      <c r="A139" s="40">
        <v>126</v>
      </c>
      <c r="B139" s="53" t="s">
        <v>225</v>
      </c>
      <c r="C139" s="54" t="s">
        <v>226</v>
      </c>
      <c r="D139" s="23" t="s">
        <v>222</v>
      </c>
      <c r="E139" s="24">
        <v>0</v>
      </c>
      <c r="F139" s="50">
        <v>0</v>
      </c>
      <c r="G139" s="26">
        <f t="shared" si="2"/>
        <v>0</v>
      </c>
    </row>
    <row r="140" spans="1:9" ht="27.75" customHeight="1" x14ac:dyDescent="0.25">
      <c r="A140" s="36">
        <v>127</v>
      </c>
      <c r="B140" s="21" t="s">
        <v>227</v>
      </c>
      <c r="C140" s="32" t="s">
        <v>43</v>
      </c>
      <c r="D140" s="23" t="s">
        <v>184</v>
      </c>
      <c r="E140" s="24">
        <v>230</v>
      </c>
      <c r="F140" s="50">
        <v>7.95</v>
      </c>
      <c r="G140" s="26">
        <f t="shared" si="2"/>
        <v>1828.5</v>
      </c>
    </row>
    <row r="141" spans="1:9" s="60" customFormat="1" ht="17.25" customHeight="1" x14ac:dyDescent="0.25">
      <c r="A141" s="117" t="s">
        <v>228</v>
      </c>
      <c r="B141" s="117"/>
      <c r="C141" s="55"/>
      <c r="D141" s="56"/>
      <c r="E141" s="57"/>
      <c r="F141" s="58"/>
      <c r="G141" s="59">
        <f>SUM(G8:G140)</f>
        <v>850533.7257149996</v>
      </c>
    </row>
    <row r="142" spans="1:9" ht="26.25" customHeight="1" x14ac:dyDescent="0.2">
      <c r="A142" s="118" t="s">
        <v>229</v>
      </c>
      <c r="B142" s="119"/>
      <c r="C142" s="119"/>
      <c r="D142" s="119"/>
      <c r="E142" s="119"/>
      <c r="F142" s="119"/>
      <c r="G142" s="119"/>
      <c r="H142" s="61"/>
      <c r="I142" s="62"/>
    </row>
    <row r="143" spans="1:9" ht="13.5" thickBot="1" x14ac:dyDescent="0.25">
      <c r="A143" s="63"/>
      <c r="B143" s="64"/>
      <c r="C143" s="64"/>
      <c r="D143" s="64"/>
      <c r="E143" s="64"/>
      <c r="F143" s="64"/>
      <c r="G143" s="64"/>
      <c r="I143" s="62"/>
    </row>
    <row r="144" spans="1:9" ht="15.75" customHeight="1" thickTop="1" x14ac:dyDescent="0.2">
      <c r="B144" s="66" t="s">
        <v>230</v>
      </c>
      <c r="C144" s="120"/>
      <c r="D144" s="120"/>
      <c r="E144" s="120"/>
      <c r="F144" s="121"/>
      <c r="I144" s="62"/>
    </row>
    <row r="145" spans="2:9" ht="15.75" customHeight="1" x14ac:dyDescent="0.2">
      <c r="B145" s="68" t="s">
        <v>231</v>
      </c>
      <c r="C145" s="122" t="s">
        <v>232</v>
      </c>
      <c r="D145" s="122"/>
      <c r="E145" s="122"/>
      <c r="F145" s="123"/>
      <c r="I145" s="62"/>
    </row>
    <row r="146" spans="2:9" ht="32.25" customHeight="1" x14ac:dyDescent="0.2">
      <c r="B146" s="124"/>
      <c r="C146" s="125"/>
      <c r="D146" s="20" t="s">
        <v>233</v>
      </c>
      <c r="E146" s="20" t="s">
        <v>234</v>
      </c>
      <c r="F146" s="69" t="s">
        <v>235</v>
      </c>
    </row>
    <row r="147" spans="2:9" ht="15.75" customHeight="1" x14ac:dyDescent="0.2">
      <c r="B147" s="124"/>
      <c r="C147" s="125"/>
      <c r="D147" s="20" t="s">
        <v>236</v>
      </c>
      <c r="E147" s="20" t="s">
        <v>237</v>
      </c>
      <c r="F147" s="69" t="s">
        <v>237</v>
      </c>
    </row>
    <row r="148" spans="2:9" ht="16.5" thickBot="1" x14ac:dyDescent="0.25">
      <c r="B148" s="70"/>
      <c r="C148" s="71" t="s">
        <v>238</v>
      </c>
      <c r="D148" s="72">
        <f>SUM(F171)</f>
        <v>0</v>
      </c>
      <c r="E148" s="73">
        <f>IF(C145="áno",D148*0.2,0)</f>
        <v>0</v>
      </c>
      <c r="F148" s="74">
        <f>D148+E148</f>
        <v>0</v>
      </c>
    </row>
    <row r="149" spans="2:9" ht="15.75" customHeight="1" thickTop="1" x14ac:dyDescent="0.25">
      <c r="B149" s="75"/>
      <c r="C149" s="75"/>
      <c r="D149" s="75"/>
      <c r="E149" s="75"/>
      <c r="F149" s="75"/>
    </row>
    <row r="150" spans="2:9" ht="15.75" x14ac:dyDescent="0.25">
      <c r="B150" s="76" t="s">
        <v>230</v>
      </c>
      <c r="C150" s="109"/>
      <c r="D150" s="110"/>
      <c r="E150" s="77"/>
      <c r="F150" s="77"/>
    </row>
    <row r="151" spans="2:9" ht="15.75" x14ac:dyDescent="0.25">
      <c r="B151" s="78" t="s">
        <v>239</v>
      </c>
      <c r="C151" s="99"/>
      <c r="D151" s="100"/>
      <c r="E151" s="77"/>
      <c r="F151" s="77"/>
    </row>
    <row r="152" spans="2:9" ht="15.75" customHeight="1" x14ac:dyDescent="0.25">
      <c r="B152" s="76" t="s">
        <v>240</v>
      </c>
      <c r="C152" s="109"/>
      <c r="D152" s="110"/>
      <c r="E152" s="77"/>
      <c r="F152" s="77"/>
    </row>
    <row r="153" spans="2:9" ht="15.75" customHeight="1" x14ac:dyDescent="0.25">
      <c r="B153" s="79" t="s">
        <v>241</v>
      </c>
      <c r="C153" s="99"/>
      <c r="D153" s="100"/>
      <c r="E153" s="77"/>
      <c r="F153" s="77"/>
    </row>
    <row r="154" spans="2:9" ht="15.75" customHeight="1" x14ac:dyDescent="0.25">
      <c r="B154" s="79" t="s">
        <v>242</v>
      </c>
      <c r="C154" s="99"/>
      <c r="D154" s="100"/>
      <c r="E154" s="77"/>
      <c r="F154" s="77"/>
    </row>
    <row r="155" spans="2:9" ht="15.75" customHeight="1" x14ac:dyDescent="0.25">
      <c r="B155" s="79" t="s">
        <v>243</v>
      </c>
      <c r="C155" s="99"/>
      <c r="D155" s="100"/>
      <c r="E155" s="77"/>
      <c r="F155" s="77"/>
    </row>
    <row r="156" spans="2:9" ht="15.75" customHeight="1" x14ac:dyDescent="0.25">
      <c r="B156" s="79" t="s">
        <v>244</v>
      </c>
      <c r="C156" s="99"/>
      <c r="D156" s="100"/>
      <c r="E156" s="77"/>
      <c r="F156" s="77"/>
    </row>
    <row r="157" spans="2:9" ht="15.75" customHeight="1" x14ac:dyDescent="0.25">
      <c r="B157" s="79" t="s">
        <v>245</v>
      </c>
      <c r="C157" s="99"/>
      <c r="D157" s="100"/>
      <c r="E157" s="77"/>
      <c r="F157" s="77"/>
    </row>
    <row r="158" spans="2:9" ht="15.75" customHeight="1" x14ac:dyDescent="0.25">
      <c r="B158" s="79" t="s">
        <v>246</v>
      </c>
      <c r="C158" s="99"/>
      <c r="D158" s="100"/>
      <c r="E158" s="77"/>
      <c r="F158" s="77"/>
    </row>
    <row r="159" spans="2:9" ht="15.75" customHeight="1" x14ac:dyDescent="0.25">
      <c r="B159" s="79" t="s">
        <v>247</v>
      </c>
      <c r="C159" s="99"/>
      <c r="D159" s="100"/>
      <c r="E159" s="77"/>
      <c r="F159" s="77"/>
    </row>
    <row r="160" spans="2:9" ht="15.75" customHeight="1" x14ac:dyDescent="0.25">
      <c r="B160" s="76" t="s">
        <v>248</v>
      </c>
      <c r="C160" s="99"/>
      <c r="D160" s="100"/>
      <c r="E160" s="77"/>
      <c r="F160" s="77"/>
    </row>
    <row r="161" spans="2:7" ht="15.75" x14ac:dyDescent="0.25">
      <c r="B161" s="76" t="s">
        <v>249</v>
      </c>
      <c r="C161" s="109"/>
      <c r="D161" s="110"/>
      <c r="E161" s="77"/>
      <c r="F161" s="77"/>
    </row>
    <row r="162" spans="2:7" ht="15" x14ac:dyDescent="0.25">
      <c r="B162"/>
      <c r="C162"/>
      <c r="D162"/>
      <c r="E162"/>
      <c r="F162"/>
    </row>
    <row r="163" spans="2:7" ht="15" x14ac:dyDescent="0.25">
      <c r="B163"/>
      <c r="C163"/>
      <c r="D163"/>
      <c r="E163" s="80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/>
      <c r="D165"/>
      <c r="E165"/>
      <c r="F165"/>
    </row>
    <row r="166" spans="2:7" ht="28.5" customHeight="1" x14ac:dyDescent="0.25">
      <c r="B166"/>
      <c r="C166" s="111" t="s">
        <v>250</v>
      </c>
      <c r="D166" s="112"/>
      <c r="E166" s="81" t="s">
        <v>251</v>
      </c>
      <c r="F166" s="81" t="s">
        <v>252</v>
      </c>
      <c r="G166" s="81" t="s">
        <v>253</v>
      </c>
    </row>
    <row r="167" spans="2:7" ht="28.5" customHeight="1" x14ac:dyDescent="0.25">
      <c r="B167"/>
      <c r="C167" s="113" t="s">
        <v>254</v>
      </c>
      <c r="D167" s="114"/>
      <c r="E167" s="96">
        <f>SUBTOTAL(9,G8,G9,G10,G11,G12,G13,G14,G15,G18,G19,G20,G21,G22,G23,G24,G26,G29,G30,G31,G32,G33,G36,G37,G38,G39,G40,G42,G43,G44,G45,G46,G47,G48,G49,G50,G51,G52,G53,G56,G57,G59,G61,G63,G64,G66,G68,G76,G79,G82,G83,G84,G87,G89,G90,G92,G93,G96,G98,G100,G103,G105,G106,G107,G108,G109,G111,G112,G116,G117,G120,G118,G121,G122,G123,G124,G128,G129,G130,G131,G134,G135,G136,G139,G140)</f>
        <v>505459.11373799993</v>
      </c>
      <c r="F167" s="101"/>
      <c r="G167" s="82">
        <f>ROUND(F167/E167,3)</f>
        <v>0</v>
      </c>
    </row>
    <row r="168" spans="2:7" ht="28.5" customHeight="1" x14ac:dyDescent="0.25">
      <c r="B168"/>
      <c r="C168" s="115" t="s">
        <v>255</v>
      </c>
      <c r="D168" s="116"/>
      <c r="E168" s="96">
        <f>SUBTOTAL(9,G41,G54,G55,G58,G60,G62,G65,G67,G69,G70,G71,G72,G73,G74,G75,G77,G80,G85,G86,G91,G94,G97,G99,G101,G104,G110,G113,G114,G115,G125,G126,G127,G132,G133,G137,G138)</f>
        <v>345074.61197699996</v>
      </c>
      <c r="F168" s="101"/>
      <c r="G168" s="82">
        <f t="shared" ref="G168:G170" si="3">ROUND(F168/E168,3)</f>
        <v>0</v>
      </c>
    </row>
    <row r="169" spans="2:7" ht="28.5" customHeight="1" x14ac:dyDescent="0.25">
      <c r="B169"/>
      <c r="C169" s="103" t="s">
        <v>256</v>
      </c>
      <c r="D169" s="104"/>
      <c r="E169" s="96">
        <f>SUBTOTAL(9,G16,G17,G25,G27,G28,G34,G35,G78,G81,G88,G95,G102)</f>
        <v>0</v>
      </c>
      <c r="F169" s="101"/>
      <c r="G169" s="82" t="e">
        <f t="shared" si="3"/>
        <v>#DIV/0!</v>
      </c>
    </row>
    <row r="170" spans="2:7" ht="28.5" customHeight="1" x14ac:dyDescent="0.25">
      <c r="B170"/>
      <c r="C170" s="105" t="s">
        <v>257</v>
      </c>
      <c r="D170" s="106"/>
      <c r="E170" s="96">
        <f>SUBTOTAL(9,G119)</f>
        <v>0</v>
      </c>
      <c r="F170" s="101"/>
      <c r="G170" s="82" t="e">
        <f t="shared" si="3"/>
        <v>#DIV/0!</v>
      </c>
    </row>
    <row r="171" spans="2:7" ht="28.5" customHeight="1" x14ac:dyDescent="0.25">
      <c r="B171"/>
      <c r="C171" s="107" t="s">
        <v>228</v>
      </c>
      <c r="D171" s="108"/>
      <c r="E171" s="97">
        <f>SUM(E167:E170)</f>
        <v>850533.72571499995</v>
      </c>
      <c r="F171" s="97">
        <f>SUM(F167:F170)</f>
        <v>0</v>
      </c>
      <c r="G171" s="83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  <c r="D174"/>
      <c r="E174"/>
      <c r="F174"/>
    </row>
    <row r="175" spans="2:7" ht="15" x14ac:dyDescent="0.25">
      <c r="B175"/>
      <c r="C175"/>
    </row>
  </sheetData>
  <sheetProtection algorithmName="SHA-512" hashValue="d693hLbaJZRmfi7OMn9R8WypY7PtrbufFwtcFHCWht2vUVRoNY7Hh8Lu0pIw39jh48zSpUmCd01dFimsgBv3rQ==" saltValue="8oCkCdLvIqSCNyRtAK3Esw==" spinCount="100000" sheet="1" objects="1" scenarios="1"/>
  <protectedRanges>
    <protectedRange sqref="F167:F170" name="Rozsah3"/>
    <protectedRange sqref="C150:D161" name="Rozsah2"/>
    <protectedRange sqref="C144:F145" name="Rozsah1"/>
  </protectedRanges>
  <mergeCells count="15">
    <mergeCell ref="A141:B141"/>
    <mergeCell ref="A142:G142"/>
    <mergeCell ref="C144:F144"/>
    <mergeCell ref="C145:F145"/>
    <mergeCell ref="B146:B147"/>
    <mergeCell ref="C146:C147"/>
    <mergeCell ref="C169:D169"/>
    <mergeCell ref="C170:D170"/>
    <mergeCell ref="C171:D171"/>
    <mergeCell ref="C150:D150"/>
    <mergeCell ref="C152:D152"/>
    <mergeCell ref="C161:D161"/>
    <mergeCell ref="C166:D166"/>
    <mergeCell ref="C167:D167"/>
    <mergeCell ref="C168:D168"/>
  </mergeCells>
  <pageMargins left="0.7" right="0.7" top="0.75" bottom="0.75" header="0.3" footer="0.3"/>
  <pageSetup scale="48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75"/>
  <sheetViews>
    <sheetView zoomScaleNormal="100" workbookViewId="0">
      <selection activeCell="E171" sqref="E171"/>
    </sheetView>
  </sheetViews>
  <sheetFormatPr defaultRowHeight="12.75" x14ac:dyDescent="0.2"/>
  <cols>
    <col min="1" max="1" width="4.85546875" style="1" customWidth="1"/>
    <col min="2" max="2" width="69.7109375" style="1" customWidth="1"/>
    <col min="3" max="3" width="48.7109375" style="1" customWidth="1"/>
    <col min="4" max="4" width="13.42578125" style="3" customWidth="1"/>
    <col min="5" max="5" width="14.5703125" style="1" customWidth="1"/>
    <col min="6" max="6" width="15.7109375" style="1" customWidth="1"/>
    <col min="7" max="7" width="18.7109375" style="1" customWidth="1"/>
    <col min="8" max="8" width="18.42578125" style="2" customWidth="1"/>
    <col min="9" max="9" width="17" style="1" customWidth="1"/>
    <col min="10" max="254" width="9.140625" style="1"/>
    <col min="255" max="255" width="10.42578125" style="1" customWidth="1"/>
    <col min="256" max="256" width="57.7109375" style="1" customWidth="1"/>
    <col min="257" max="257" width="46.140625" style="1" customWidth="1"/>
    <col min="258" max="258" width="14" style="1" customWidth="1"/>
    <col min="259" max="259" width="9.140625" style="1"/>
    <col min="260" max="260" width="8.85546875" style="1" customWidth="1"/>
    <col min="261" max="261" width="11.140625" style="1" customWidth="1"/>
    <col min="262" max="262" width="10.7109375" style="1" customWidth="1"/>
    <col min="263" max="510" width="9.140625" style="1"/>
    <col min="511" max="511" width="10.42578125" style="1" customWidth="1"/>
    <col min="512" max="512" width="57.7109375" style="1" customWidth="1"/>
    <col min="513" max="513" width="46.140625" style="1" customWidth="1"/>
    <col min="514" max="514" width="14" style="1" customWidth="1"/>
    <col min="515" max="515" width="9.140625" style="1"/>
    <col min="516" max="516" width="8.85546875" style="1" customWidth="1"/>
    <col min="517" max="517" width="11.140625" style="1" customWidth="1"/>
    <col min="518" max="518" width="10.7109375" style="1" customWidth="1"/>
    <col min="519" max="766" width="9.140625" style="1"/>
    <col min="767" max="767" width="10.42578125" style="1" customWidth="1"/>
    <col min="768" max="768" width="57.7109375" style="1" customWidth="1"/>
    <col min="769" max="769" width="46.140625" style="1" customWidth="1"/>
    <col min="770" max="770" width="14" style="1" customWidth="1"/>
    <col min="771" max="771" width="9.140625" style="1"/>
    <col min="772" max="772" width="8.85546875" style="1" customWidth="1"/>
    <col min="773" max="773" width="11.140625" style="1" customWidth="1"/>
    <col min="774" max="774" width="10.7109375" style="1" customWidth="1"/>
    <col min="775" max="1022" width="9.140625" style="1"/>
    <col min="1023" max="1023" width="10.42578125" style="1" customWidth="1"/>
    <col min="1024" max="1024" width="57.7109375" style="1" customWidth="1"/>
    <col min="1025" max="1025" width="46.140625" style="1" customWidth="1"/>
    <col min="1026" max="1026" width="14" style="1" customWidth="1"/>
    <col min="1027" max="1027" width="9.140625" style="1"/>
    <col min="1028" max="1028" width="8.85546875" style="1" customWidth="1"/>
    <col min="1029" max="1029" width="11.140625" style="1" customWidth="1"/>
    <col min="1030" max="1030" width="10.7109375" style="1" customWidth="1"/>
    <col min="1031" max="1278" width="9.140625" style="1"/>
    <col min="1279" max="1279" width="10.42578125" style="1" customWidth="1"/>
    <col min="1280" max="1280" width="57.7109375" style="1" customWidth="1"/>
    <col min="1281" max="1281" width="46.140625" style="1" customWidth="1"/>
    <col min="1282" max="1282" width="14" style="1" customWidth="1"/>
    <col min="1283" max="1283" width="9.140625" style="1"/>
    <col min="1284" max="1284" width="8.85546875" style="1" customWidth="1"/>
    <col min="1285" max="1285" width="11.140625" style="1" customWidth="1"/>
    <col min="1286" max="1286" width="10.7109375" style="1" customWidth="1"/>
    <col min="1287" max="1534" width="9.140625" style="1"/>
    <col min="1535" max="1535" width="10.42578125" style="1" customWidth="1"/>
    <col min="1536" max="1536" width="57.7109375" style="1" customWidth="1"/>
    <col min="1537" max="1537" width="46.140625" style="1" customWidth="1"/>
    <col min="1538" max="1538" width="14" style="1" customWidth="1"/>
    <col min="1539" max="1539" width="9.140625" style="1"/>
    <col min="1540" max="1540" width="8.85546875" style="1" customWidth="1"/>
    <col min="1541" max="1541" width="11.140625" style="1" customWidth="1"/>
    <col min="1542" max="1542" width="10.7109375" style="1" customWidth="1"/>
    <col min="1543" max="1790" width="9.140625" style="1"/>
    <col min="1791" max="1791" width="10.42578125" style="1" customWidth="1"/>
    <col min="1792" max="1792" width="57.7109375" style="1" customWidth="1"/>
    <col min="1793" max="1793" width="46.140625" style="1" customWidth="1"/>
    <col min="1794" max="1794" width="14" style="1" customWidth="1"/>
    <col min="1795" max="1795" width="9.140625" style="1"/>
    <col min="1796" max="1796" width="8.85546875" style="1" customWidth="1"/>
    <col min="1797" max="1797" width="11.140625" style="1" customWidth="1"/>
    <col min="1798" max="1798" width="10.7109375" style="1" customWidth="1"/>
    <col min="1799" max="2046" width="9.140625" style="1"/>
    <col min="2047" max="2047" width="10.42578125" style="1" customWidth="1"/>
    <col min="2048" max="2048" width="57.7109375" style="1" customWidth="1"/>
    <col min="2049" max="2049" width="46.140625" style="1" customWidth="1"/>
    <col min="2050" max="2050" width="14" style="1" customWidth="1"/>
    <col min="2051" max="2051" width="9.140625" style="1"/>
    <col min="2052" max="2052" width="8.85546875" style="1" customWidth="1"/>
    <col min="2053" max="2053" width="11.140625" style="1" customWidth="1"/>
    <col min="2054" max="2054" width="10.7109375" style="1" customWidth="1"/>
    <col min="2055" max="2302" width="9.140625" style="1"/>
    <col min="2303" max="2303" width="10.42578125" style="1" customWidth="1"/>
    <col min="2304" max="2304" width="57.7109375" style="1" customWidth="1"/>
    <col min="2305" max="2305" width="46.140625" style="1" customWidth="1"/>
    <col min="2306" max="2306" width="14" style="1" customWidth="1"/>
    <col min="2307" max="2307" width="9.140625" style="1"/>
    <col min="2308" max="2308" width="8.85546875" style="1" customWidth="1"/>
    <col min="2309" max="2309" width="11.140625" style="1" customWidth="1"/>
    <col min="2310" max="2310" width="10.7109375" style="1" customWidth="1"/>
    <col min="2311" max="2558" width="9.140625" style="1"/>
    <col min="2559" max="2559" width="10.42578125" style="1" customWidth="1"/>
    <col min="2560" max="2560" width="57.7109375" style="1" customWidth="1"/>
    <col min="2561" max="2561" width="46.140625" style="1" customWidth="1"/>
    <col min="2562" max="2562" width="14" style="1" customWidth="1"/>
    <col min="2563" max="2563" width="9.140625" style="1"/>
    <col min="2564" max="2564" width="8.85546875" style="1" customWidth="1"/>
    <col min="2565" max="2565" width="11.140625" style="1" customWidth="1"/>
    <col min="2566" max="2566" width="10.7109375" style="1" customWidth="1"/>
    <col min="2567" max="2814" width="9.140625" style="1"/>
    <col min="2815" max="2815" width="10.42578125" style="1" customWidth="1"/>
    <col min="2816" max="2816" width="57.7109375" style="1" customWidth="1"/>
    <col min="2817" max="2817" width="46.140625" style="1" customWidth="1"/>
    <col min="2818" max="2818" width="14" style="1" customWidth="1"/>
    <col min="2819" max="2819" width="9.140625" style="1"/>
    <col min="2820" max="2820" width="8.85546875" style="1" customWidth="1"/>
    <col min="2821" max="2821" width="11.140625" style="1" customWidth="1"/>
    <col min="2822" max="2822" width="10.7109375" style="1" customWidth="1"/>
    <col min="2823" max="3070" width="9.140625" style="1"/>
    <col min="3071" max="3071" width="10.42578125" style="1" customWidth="1"/>
    <col min="3072" max="3072" width="57.7109375" style="1" customWidth="1"/>
    <col min="3073" max="3073" width="46.140625" style="1" customWidth="1"/>
    <col min="3074" max="3074" width="14" style="1" customWidth="1"/>
    <col min="3075" max="3075" width="9.140625" style="1"/>
    <col min="3076" max="3076" width="8.85546875" style="1" customWidth="1"/>
    <col min="3077" max="3077" width="11.140625" style="1" customWidth="1"/>
    <col min="3078" max="3078" width="10.7109375" style="1" customWidth="1"/>
    <col min="3079" max="3326" width="9.140625" style="1"/>
    <col min="3327" max="3327" width="10.42578125" style="1" customWidth="1"/>
    <col min="3328" max="3328" width="57.7109375" style="1" customWidth="1"/>
    <col min="3329" max="3329" width="46.140625" style="1" customWidth="1"/>
    <col min="3330" max="3330" width="14" style="1" customWidth="1"/>
    <col min="3331" max="3331" width="9.140625" style="1"/>
    <col min="3332" max="3332" width="8.85546875" style="1" customWidth="1"/>
    <col min="3333" max="3333" width="11.140625" style="1" customWidth="1"/>
    <col min="3334" max="3334" width="10.7109375" style="1" customWidth="1"/>
    <col min="3335" max="3582" width="9.140625" style="1"/>
    <col min="3583" max="3583" width="10.42578125" style="1" customWidth="1"/>
    <col min="3584" max="3584" width="57.7109375" style="1" customWidth="1"/>
    <col min="3585" max="3585" width="46.140625" style="1" customWidth="1"/>
    <col min="3586" max="3586" width="14" style="1" customWidth="1"/>
    <col min="3587" max="3587" width="9.140625" style="1"/>
    <col min="3588" max="3588" width="8.85546875" style="1" customWidth="1"/>
    <col min="3589" max="3589" width="11.140625" style="1" customWidth="1"/>
    <col min="3590" max="3590" width="10.7109375" style="1" customWidth="1"/>
    <col min="3591" max="3838" width="9.140625" style="1"/>
    <col min="3839" max="3839" width="10.42578125" style="1" customWidth="1"/>
    <col min="3840" max="3840" width="57.7109375" style="1" customWidth="1"/>
    <col min="3841" max="3841" width="46.140625" style="1" customWidth="1"/>
    <col min="3842" max="3842" width="14" style="1" customWidth="1"/>
    <col min="3843" max="3843" width="9.140625" style="1"/>
    <col min="3844" max="3844" width="8.85546875" style="1" customWidth="1"/>
    <col min="3845" max="3845" width="11.140625" style="1" customWidth="1"/>
    <col min="3846" max="3846" width="10.7109375" style="1" customWidth="1"/>
    <col min="3847" max="4094" width="9.140625" style="1"/>
    <col min="4095" max="4095" width="10.42578125" style="1" customWidth="1"/>
    <col min="4096" max="4096" width="57.7109375" style="1" customWidth="1"/>
    <col min="4097" max="4097" width="46.140625" style="1" customWidth="1"/>
    <col min="4098" max="4098" width="14" style="1" customWidth="1"/>
    <col min="4099" max="4099" width="9.140625" style="1"/>
    <col min="4100" max="4100" width="8.85546875" style="1" customWidth="1"/>
    <col min="4101" max="4101" width="11.140625" style="1" customWidth="1"/>
    <col min="4102" max="4102" width="10.7109375" style="1" customWidth="1"/>
    <col min="4103" max="4350" width="9.140625" style="1"/>
    <col min="4351" max="4351" width="10.42578125" style="1" customWidth="1"/>
    <col min="4352" max="4352" width="57.7109375" style="1" customWidth="1"/>
    <col min="4353" max="4353" width="46.140625" style="1" customWidth="1"/>
    <col min="4354" max="4354" width="14" style="1" customWidth="1"/>
    <col min="4355" max="4355" width="9.140625" style="1"/>
    <col min="4356" max="4356" width="8.85546875" style="1" customWidth="1"/>
    <col min="4357" max="4357" width="11.140625" style="1" customWidth="1"/>
    <col min="4358" max="4358" width="10.7109375" style="1" customWidth="1"/>
    <col min="4359" max="4606" width="9.140625" style="1"/>
    <col min="4607" max="4607" width="10.42578125" style="1" customWidth="1"/>
    <col min="4608" max="4608" width="57.7109375" style="1" customWidth="1"/>
    <col min="4609" max="4609" width="46.140625" style="1" customWidth="1"/>
    <col min="4610" max="4610" width="14" style="1" customWidth="1"/>
    <col min="4611" max="4611" width="9.140625" style="1"/>
    <col min="4612" max="4612" width="8.85546875" style="1" customWidth="1"/>
    <col min="4613" max="4613" width="11.140625" style="1" customWidth="1"/>
    <col min="4614" max="4614" width="10.7109375" style="1" customWidth="1"/>
    <col min="4615" max="4862" width="9.140625" style="1"/>
    <col min="4863" max="4863" width="10.42578125" style="1" customWidth="1"/>
    <col min="4864" max="4864" width="57.7109375" style="1" customWidth="1"/>
    <col min="4865" max="4865" width="46.140625" style="1" customWidth="1"/>
    <col min="4866" max="4866" width="14" style="1" customWidth="1"/>
    <col min="4867" max="4867" width="9.140625" style="1"/>
    <col min="4868" max="4868" width="8.85546875" style="1" customWidth="1"/>
    <col min="4869" max="4869" width="11.140625" style="1" customWidth="1"/>
    <col min="4870" max="4870" width="10.7109375" style="1" customWidth="1"/>
    <col min="4871" max="5118" width="9.140625" style="1"/>
    <col min="5119" max="5119" width="10.42578125" style="1" customWidth="1"/>
    <col min="5120" max="5120" width="57.7109375" style="1" customWidth="1"/>
    <col min="5121" max="5121" width="46.140625" style="1" customWidth="1"/>
    <col min="5122" max="5122" width="14" style="1" customWidth="1"/>
    <col min="5123" max="5123" width="9.140625" style="1"/>
    <col min="5124" max="5124" width="8.85546875" style="1" customWidth="1"/>
    <col min="5125" max="5125" width="11.140625" style="1" customWidth="1"/>
    <col min="5126" max="5126" width="10.7109375" style="1" customWidth="1"/>
    <col min="5127" max="5374" width="9.140625" style="1"/>
    <col min="5375" max="5375" width="10.42578125" style="1" customWidth="1"/>
    <col min="5376" max="5376" width="57.7109375" style="1" customWidth="1"/>
    <col min="5377" max="5377" width="46.140625" style="1" customWidth="1"/>
    <col min="5378" max="5378" width="14" style="1" customWidth="1"/>
    <col min="5379" max="5379" width="9.140625" style="1"/>
    <col min="5380" max="5380" width="8.85546875" style="1" customWidth="1"/>
    <col min="5381" max="5381" width="11.140625" style="1" customWidth="1"/>
    <col min="5382" max="5382" width="10.7109375" style="1" customWidth="1"/>
    <col min="5383" max="5630" width="9.140625" style="1"/>
    <col min="5631" max="5631" width="10.42578125" style="1" customWidth="1"/>
    <col min="5632" max="5632" width="57.7109375" style="1" customWidth="1"/>
    <col min="5633" max="5633" width="46.140625" style="1" customWidth="1"/>
    <col min="5634" max="5634" width="14" style="1" customWidth="1"/>
    <col min="5635" max="5635" width="9.140625" style="1"/>
    <col min="5636" max="5636" width="8.85546875" style="1" customWidth="1"/>
    <col min="5637" max="5637" width="11.140625" style="1" customWidth="1"/>
    <col min="5638" max="5638" width="10.7109375" style="1" customWidth="1"/>
    <col min="5639" max="5886" width="9.140625" style="1"/>
    <col min="5887" max="5887" width="10.42578125" style="1" customWidth="1"/>
    <col min="5888" max="5888" width="57.7109375" style="1" customWidth="1"/>
    <col min="5889" max="5889" width="46.140625" style="1" customWidth="1"/>
    <col min="5890" max="5890" width="14" style="1" customWidth="1"/>
    <col min="5891" max="5891" width="9.140625" style="1"/>
    <col min="5892" max="5892" width="8.85546875" style="1" customWidth="1"/>
    <col min="5893" max="5893" width="11.140625" style="1" customWidth="1"/>
    <col min="5894" max="5894" width="10.7109375" style="1" customWidth="1"/>
    <col min="5895" max="6142" width="9.140625" style="1"/>
    <col min="6143" max="6143" width="10.42578125" style="1" customWidth="1"/>
    <col min="6144" max="6144" width="57.7109375" style="1" customWidth="1"/>
    <col min="6145" max="6145" width="46.140625" style="1" customWidth="1"/>
    <col min="6146" max="6146" width="14" style="1" customWidth="1"/>
    <col min="6147" max="6147" width="9.140625" style="1"/>
    <col min="6148" max="6148" width="8.85546875" style="1" customWidth="1"/>
    <col min="6149" max="6149" width="11.140625" style="1" customWidth="1"/>
    <col min="6150" max="6150" width="10.7109375" style="1" customWidth="1"/>
    <col min="6151" max="6398" width="9.140625" style="1"/>
    <col min="6399" max="6399" width="10.42578125" style="1" customWidth="1"/>
    <col min="6400" max="6400" width="57.7109375" style="1" customWidth="1"/>
    <col min="6401" max="6401" width="46.140625" style="1" customWidth="1"/>
    <col min="6402" max="6402" width="14" style="1" customWidth="1"/>
    <col min="6403" max="6403" width="9.140625" style="1"/>
    <col min="6404" max="6404" width="8.85546875" style="1" customWidth="1"/>
    <col min="6405" max="6405" width="11.140625" style="1" customWidth="1"/>
    <col min="6406" max="6406" width="10.7109375" style="1" customWidth="1"/>
    <col min="6407" max="6654" width="9.140625" style="1"/>
    <col min="6655" max="6655" width="10.42578125" style="1" customWidth="1"/>
    <col min="6656" max="6656" width="57.7109375" style="1" customWidth="1"/>
    <col min="6657" max="6657" width="46.140625" style="1" customWidth="1"/>
    <col min="6658" max="6658" width="14" style="1" customWidth="1"/>
    <col min="6659" max="6659" width="9.140625" style="1"/>
    <col min="6660" max="6660" width="8.85546875" style="1" customWidth="1"/>
    <col min="6661" max="6661" width="11.140625" style="1" customWidth="1"/>
    <col min="6662" max="6662" width="10.7109375" style="1" customWidth="1"/>
    <col min="6663" max="6910" width="9.140625" style="1"/>
    <col min="6911" max="6911" width="10.42578125" style="1" customWidth="1"/>
    <col min="6912" max="6912" width="57.7109375" style="1" customWidth="1"/>
    <col min="6913" max="6913" width="46.140625" style="1" customWidth="1"/>
    <col min="6914" max="6914" width="14" style="1" customWidth="1"/>
    <col min="6915" max="6915" width="9.140625" style="1"/>
    <col min="6916" max="6916" width="8.85546875" style="1" customWidth="1"/>
    <col min="6917" max="6917" width="11.140625" style="1" customWidth="1"/>
    <col min="6918" max="6918" width="10.7109375" style="1" customWidth="1"/>
    <col min="6919" max="7166" width="9.140625" style="1"/>
    <col min="7167" max="7167" width="10.42578125" style="1" customWidth="1"/>
    <col min="7168" max="7168" width="57.7109375" style="1" customWidth="1"/>
    <col min="7169" max="7169" width="46.140625" style="1" customWidth="1"/>
    <col min="7170" max="7170" width="14" style="1" customWidth="1"/>
    <col min="7171" max="7171" width="9.140625" style="1"/>
    <col min="7172" max="7172" width="8.85546875" style="1" customWidth="1"/>
    <col min="7173" max="7173" width="11.140625" style="1" customWidth="1"/>
    <col min="7174" max="7174" width="10.7109375" style="1" customWidth="1"/>
    <col min="7175" max="7422" width="9.140625" style="1"/>
    <col min="7423" max="7423" width="10.42578125" style="1" customWidth="1"/>
    <col min="7424" max="7424" width="57.7109375" style="1" customWidth="1"/>
    <col min="7425" max="7425" width="46.140625" style="1" customWidth="1"/>
    <col min="7426" max="7426" width="14" style="1" customWidth="1"/>
    <col min="7427" max="7427" width="9.140625" style="1"/>
    <col min="7428" max="7428" width="8.85546875" style="1" customWidth="1"/>
    <col min="7429" max="7429" width="11.140625" style="1" customWidth="1"/>
    <col min="7430" max="7430" width="10.7109375" style="1" customWidth="1"/>
    <col min="7431" max="7678" width="9.140625" style="1"/>
    <col min="7679" max="7679" width="10.42578125" style="1" customWidth="1"/>
    <col min="7680" max="7680" width="57.7109375" style="1" customWidth="1"/>
    <col min="7681" max="7681" width="46.140625" style="1" customWidth="1"/>
    <col min="7682" max="7682" width="14" style="1" customWidth="1"/>
    <col min="7683" max="7683" width="9.140625" style="1"/>
    <col min="7684" max="7684" width="8.85546875" style="1" customWidth="1"/>
    <col min="7685" max="7685" width="11.140625" style="1" customWidth="1"/>
    <col min="7686" max="7686" width="10.7109375" style="1" customWidth="1"/>
    <col min="7687" max="7934" width="9.140625" style="1"/>
    <col min="7935" max="7935" width="10.42578125" style="1" customWidth="1"/>
    <col min="7936" max="7936" width="57.7109375" style="1" customWidth="1"/>
    <col min="7937" max="7937" width="46.140625" style="1" customWidth="1"/>
    <col min="7938" max="7938" width="14" style="1" customWidth="1"/>
    <col min="7939" max="7939" width="9.140625" style="1"/>
    <col min="7940" max="7940" width="8.85546875" style="1" customWidth="1"/>
    <col min="7941" max="7941" width="11.140625" style="1" customWidth="1"/>
    <col min="7942" max="7942" width="10.7109375" style="1" customWidth="1"/>
    <col min="7943" max="8190" width="9.140625" style="1"/>
    <col min="8191" max="8191" width="10.42578125" style="1" customWidth="1"/>
    <col min="8192" max="8192" width="57.7109375" style="1" customWidth="1"/>
    <col min="8193" max="8193" width="46.140625" style="1" customWidth="1"/>
    <col min="8194" max="8194" width="14" style="1" customWidth="1"/>
    <col min="8195" max="8195" width="9.140625" style="1"/>
    <col min="8196" max="8196" width="8.85546875" style="1" customWidth="1"/>
    <col min="8197" max="8197" width="11.140625" style="1" customWidth="1"/>
    <col min="8198" max="8198" width="10.7109375" style="1" customWidth="1"/>
    <col min="8199" max="8446" width="9.140625" style="1"/>
    <col min="8447" max="8447" width="10.42578125" style="1" customWidth="1"/>
    <col min="8448" max="8448" width="57.7109375" style="1" customWidth="1"/>
    <col min="8449" max="8449" width="46.140625" style="1" customWidth="1"/>
    <col min="8450" max="8450" width="14" style="1" customWidth="1"/>
    <col min="8451" max="8451" width="9.140625" style="1"/>
    <col min="8452" max="8452" width="8.85546875" style="1" customWidth="1"/>
    <col min="8453" max="8453" width="11.140625" style="1" customWidth="1"/>
    <col min="8454" max="8454" width="10.7109375" style="1" customWidth="1"/>
    <col min="8455" max="8702" width="9.140625" style="1"/>
    <col min="8703" max="8703" width="10.42578125" style="1" customWidth="1"/>
    <col min="8704" max="8704" width="57.7109375" style="1" customWidth="1"/>
    <col min="8705" max="8705" width="46.140625" style="1" customWidth="1"/>
    <col min="8706" max="8706" width="14" style="1" customWidth="1"/>
    <col min="8707" max="8707" width="9.140625" style="1"/>
    <col min="8708" max="8708" width="8.85546875" style="1" customWidth="1"/>
    <col min="8709" max="8709" width="11.140625" style="1" customWidth="1"/>
    <col min="8710" max="8710" width="10.7109375" style="1" customWidth="1"/>
    <col min="8711" max="8958" width="9.140625" style="1"/>
    <col min="8959" max="8959" width="10.42578125" style="1" customWidth="1"/>
    <col min="8960" max="8960" width="57.7109375" style="1" customWidth="1"/>
    <col min="8961" max="8961" width="46.140625" style="1" customWidth="1"/>
    <col min="8962" max="8962" width="14" style="1" customWidth="1"/>
    <col min="8963" max="8963" width="9.140625" style="1"/>
    <col min="8964" max="8964" width="8.85546875" style="1" customWidth="1"/>
    <col min="8965" max="8965" width="11.140625" style="1" customWidth="1"/>
    <col min="8966" max="8966" width="10.7109375" style="1" customWidth="1"/>
    <col min="8967" max="9214" width="9.140625" style="1"/>
    <col min="9215" max="9215" width="10.42578125" style="1" customWidth="1"/>
    <col min="9216" max="9216" width="57.7109375" style="1" customWidth="1"/>
    <col min="9217" max="9217" width="46.140625" style="1" customWidth="1"/>
    <col min="9218" max="9218" width="14" style="1" customWidth="1"/>
    <col min="9219" max="9219" width="9.140625" style="1"/>
    <col min="9220" max="9220" width="8.85546875" style="1" customWidth="1"/>
    <col min="9221" max="9221" width="11.140625" style="1" customWidth="1"/>
    <col min="9222" max="9222" width="10.7109375" style="1" customWidth="1"/>
    <col min="9223" max="9470" width="9.140625" style="1"/>
    <col min="9471" max="9471" width="10.42578125" style="1" customWidth="1"/>
    <col min="9472" max="9472" width="57.7109375" style="1" customWidth="1"/>
    <col min="9473" max="9473" width="46.140625" style="1" customWidth="1"/>
    <col min="9474" max="9474" width="14" style="1" customWidth="1"/>
    <col min="9475" max="9475" width="9.140625" style="1"/>
    <col min="9476" max="9476" width="8.85546875" style="1" customWidth="1"/>
    <col min="9477" max="9477" width="11.140625" style="1" customWidth="1"/>
    <col min="9478" max="9478" width="10.7109375" style="1" customWidth="1"/>
    <col min="9479" max="9726" width="9.140625" style="1"/>
    <col min="9727" max="9727" width="10.42578125" style="1" customWidth="1"/>
    <col min="9728" max="9728" width="57.7109375" style="1" customWidth="1"/>
    <col min="9729" max="9729" width="46.140625" style="1" customWidth="1"/>
    <col min="9730" max="9730" width="14" style="1" customWidth="1"/>
    <col min="9731" max="9731" width="9.140625" style="1"/>
    <col min="9732" max="9732" width="8.85546875" style="1" customWidth="1"/>
    <col min="9733" max="9733" width="11.140625" style="1" customWidth="1"/>
    <col min="9734" max="9734" width="10.7109375" style="1" customWidth="1"/>
    <col min="9735" max="9982" width="9.140625" style="1"/>
    <col min="9983" max="9983" width="10.42578125" style="1" customWidth="1"/>
    <col min="9984" max="9984" width="57.7109375" style="1" customWidth="1"/>
    <col min="9985" max="9985" width="46.140625" style="1" customWidth="1"/>
    <col min="9986" max="9986" width="14" style="1" customWidth="1"/>
    <col min="9987" max="9987" width="9.140625" style="1"/>
    <col min="9988" max="9988" width="8.85546875" style="1" customWidth="1"/>
    <col min="9989" max="9989" width="11.140625" style="1" customWidth="1"/>
    <col min="9990" max="9990" width="10.7109375" style="1" customWidth="1"/>
    <col min="9991" max="10238" width="9.140625" style="1"/>
    <col min="10239" max="10239" width="10.42578125" style="1" customWidth="1"/>
    <col min="10240" max="10240" width="57.7109375" style="1" customWidth="1"/>
    <col min="10241" max="10241" width="46.140625" style="1" customWidth="1"/>
    <col min="10242" max="10242" width="14" style="1" customWidth="1"/>
    <col min="10243" max="10243" width="9.140625" style="1"/>
    <col min="10244" max="10244" width="8.85546875" style="1" customWidth="1"/>
    <col min="10245" max="10245" width="11.140625" style="1" customWidth="1"/>
    <col min="10246" max="10246" width="10.7109375" style="1" customWidth="1"/>
    <col min="10247" max="10494" width="9.140625" style="1"/>
    <col min="10495" max="10495" width="10.42578125" style="1" customWidth="1"/>
    <col min="10496" max="10496" width="57.7109375" style="1" customWidth="1"/>
    <col min="10497" max="10497" width="46.140625" style="1" customWidth="1"/>
    <col min="10498" max="10498" width="14" style="1" customWidth="1"/>
    <col min="10499" max="10499" width="9.140625" style="1"/>
    <col min="10500" max="10500" width="8.85546875" style="1" customWidth="1"/>
    <col min="10501" max="10501" width="11.140625" style="1" customWidth="1"/>
    <col min="10502" max="10502" width="10.7109375" style="1" customWidth="1"/>
    <col min="10503" max="10750" width="9.140625" style="1"/>
    <col min="10751" max="10751" width="10.42578125" style="1" customWidth="1"/>
    <col min="10752" max="10752" width="57.7109375" style="1" customWidth="1"/>
    <col min="10753" max="10753" width="46.140625" style="1" customWidth="1"/>
    <col min="10754" max="10754" width="14" style="1" customWidth="1"/>
    <col min="10755" max="10755" width="9.140625" style="1"/>
    <col min="10756" max="10756" width="8.85546875" style="1" customWidth="1"/>
    <col min="10757" max="10757" width="11.140625" style="1" customWidth="1"/>
    <col min="10758" max="10758" width="10.7109375" style="1" customWidth="1"/>
    <col min="10759" max="11006" width="9.140625" style="1"/>
    <col min="11007" max="11007" width="10.42578125" style="1" customWidth="1"/>
    <col min="11008" max="11008" width="57.7109375" style="1" customWidth="1"/>
    <col min="11009" max="11009" width="46.140625" style="1" customWidth="1"/>
    <col min="11010" max="11010" width="14" style="1" customWidth="1"/>
    <col min="11011" max="11011" width="9.140625" style="1"/>
    <col min="11012" max="11012" width="8.85546875" style="1" customWidth="1"/>
    <col min="11013" max="11013" width="11.140625" style="1" customWidth="1"/>
    <col min="11014" max="11014" width="10.7109375" style="1" customWidth="1"/>
    <col min="11015" max="11262" width="9.140625" style="1"/>
    <col min="11263" max="11263" width="10.42578125" style="1" customWidth="1"/>
    <col min="11264" max="11264" width="57.7109375" style="1" customWidth="1"/>
    <col min="11265" max="11265" width="46.140625" style="1" customWidth="1"/>
    <col min="11266" max="11266" width="14" style="1" customWidth="1"/>
    <col min="11267" max="11267" width="9.140625" style="1"/>
    <col min="11268" max="11268" width="8.85546875" style="1" customWidth="1"/>
    <col min="11269" max="11269" width="11.140625" style="1" customWidth="1"/>
    <col min="11270" max="11270" width="10.7109375" style="1" customWidth="1"/>
    <col min="11271" max="11518" width="9.140625" style="1"/>
    <col min="11519" max="11519" width="10.42578125" style="1" customWidth="1"/>
    <col min="11520" max="11520" width="57.7109375" style="1" customWidth="1"/>
    <col min="11521" max="11521" width="46.140625" style="1" customWidth="1"/>
    <col min="11522" max="11522" width="14" style="1" customWidth="1"/>
    <col min="11523" max="11523" width="9.140625" style="1"/>
    <col min="11524" max="11524" width="8.85546875" style="1" customWidth="1"/>
    <col min="11525" max="11525" width="11.140625" style="1" customWidth="1"/>
    <col min="11526" max="11526" width="10.7109375" style="1" customWidth="1"/>
    <col min="11527" max="11774" width="9.140625" style="1"/>
    <col min="11775" max="11775" width="10.42578125" style="1" customWidth="1"/>
    <col min="11776" max="11776" width="57.7109375" style="1" customWidth="1"/>
    <col min="11777" max="11777" width="46.140625" style="1" customWidth="1"/>
    <col min="11778" max="11778" width="14" style="1" customWidth="1"/>
    <col min="11779" max="11779" width="9.140625" style="1"/>
    <col min="11780" max="11780" width="8.85546875" style="1" customWidth="1"/>
    <col min="11781" max="11781" width="11.140625" style="1" customWidth="1"/>
    <col min="11782" max="11782" width="10.7109375" style="1" customWidth="1"/>
    <col min="11783" max="12030" width="9.140625" style="1"/>
    <col min="12031" max="12031" width="10.42578125" style="1" customWidth="1"/>
    <col min="12032" max="12032" width="57.7109375" style="1" customWidth="1"/>
    <col min="12033" max="12033" width="46.140625" style="1" customWidth="1"/>
    <col min="12034" max="12034" width="14" style="1" customWidth="1"/>
    <col min="12035" max="12035" width="9.140625" style="1"/>
    <col min="12036" max="12036" width="8.85546875" style="1" customWidth="1"/>
    <col min="12037" max="12037" width="11.140625" style="1" customWidth="1"/>
    <col min="12038" max="12038" width="10.7109375" style="1" customWidth="1"/>
    <col min="12039" max="12286" width="9.140625" style="1"/>
    <col min="12287" max="12287" width="10.42578125" style="1" customWidth="1"/>
    <col min="12288" max="12288" width="57.7109375" style="1" customWidth="1"/>
    <col min="12289" max="12289" width="46.140625" style="1" customWidth="1"/>
    <col min="12290" max="12290" width="14" style="1" customWidth="1"/>
    <col min="12291" max="12291" width="9.140625" style="1"/>
    <col min="12292" max="12292" width="8.85546875" style="1" customWidth="1"/>
    <col min="12293" max="12293" width="11.140625" style="1" customWidth="1"/>
    <col min="12294" max="12294" width="10.7109375" style="1" customWidth="1"/>
    <col min="12295" max="12542" width="9.140625" style="1"/>
    <col min="12543" max="12543" width="10.42578125" style="1" customWidth="1"/>
    <col min="12544" max="12544" width="57.7109375" style="1" customWidth="1"/>
    <col min="12545" max="12545" width="46.140625" style="1" customWidth="1"/>
    <col min="12546" max="12546" width="14" style="1" customWidth="1"/>
    <col min="12547" max="12547" width="9.140625" style="1"/>
    <col min="12548" max="12548" width="8.85546875" style="1" customWidth="1"/>
    <col min="12549" max="12549" width="11.140625" style="1" customWidth="1"/>
    <col min="12550" max="12550" width="10.7109375" style="1" customWidth="1"/>
    <col min="12551" max="12798" width="9.140625" style="1"/>
    <col min="12799" max="12799" width="10.42578125" style="1" customWidth="1"/>
    <col min="12800" max="12800" width="57.7109375" style="1" customWidth="1"/>
    <col min="12801" max="12801" width="46.140625" style="1" customWidth="1"/>
    <col min="12802" max="12802" width="14" style="1" customWidth="1"/>
    <col min="12803" max="12803" width="9.140625" style="1"/>
    <col min="12804" max="12804" width="8.85546875" style="1" customWidth="1"/>
    <col min="12805" max="12805" width="11.140625" style="1" customWidth="1"/>
    <col min="12806" max="12806" width="10.7109375" style="1" customWidth="1"/>
    <col min="12807" max="13054" width="9.140625" style="1"/>
    <col min="13055" max="13055" width="10.42578125" style="1" customWidth="1"/>
    <col min="13056" max="13056" width="57.7109375" style="1" customWidth="1"/>
    <col min="13057" max="13057" width="46.140625" style="1" customWidth="1"/>
    <col min="13058" max="13058" width="14" style="1" customWidth="1"/>
    <col min="13059" max="13059" width="9.140625" style="1"/>
    <col min="13060" max="13060" width="8.85546875" style="1" customWidth="1"/>
    <col min="13061" max="13061" width="11.140625" style="1" customWidth="1"/>
    <col min="13062" max="13062" width="10.7109375" style="1" customWidth="1"/>
    <col min="13063" max="13310" width="9.140625" style="1"/>
    <col min="13311" max="13311" width="10.42578125" style="1" customWidth="1"/>
    <col min="13312" max="13312" width="57.7109375" style="1" customWidth="1"/>
    <col min="13313" max="13313" width="46.140625" style="1" customWidth="1"/>
    <col min="13314" max="13314" width="14" style="1" customWidth="1"/>
    <col min="13315" max="13315" width="9.140625" style="1"/>
    <col min="13316" max="13316" width="8.85546875" style="1" customWidth="1"/>
    <col min="13317" max="13317" width="11.140625" style="1" customWidth="1"/>
    <col min="13318" max="13318" width="10.7109375" style="1" customWidth="1"/>
    <col min="13319" max="13566" width="9.140625" style="1"/>
    <col min="13567" max="13567" width="10.42578125" style="1" customWidth="1"/>
    <col min="13568" max="13568" width="57.7109375" style="1" customWidth="1"/>
    <col min="13569" max="13569" width="46.140625" style="1" customWidth="1"/>
    <col min="13570" max="13570" width="14" style="1" customWidth="1"/>
    <col min="13571" max="13571" width="9.140625" style="1"/>
    <col min="13572" max="13572" width="8.85546875" style="1" customWidth="1"/>
    <col min="13573" max="13573" width="11.140625" style="1" customWidth="1"/>
    <col min="13574" max="13574" width="10.7109375" style="1" customWidth="1"/>
    <col min="13575" max="13822" width="9.140625" style="1"/>
    <col min="13823" max="13823" width="10.42578125" style="1" customWidth="1"/>
    <col min="13824" max="13824" width="57.7109375" style="1" customWidth="1"/>
    <col min="13825" max="13825" width="46.140625" style="1" customWidth="1"/>
    <col min="13826" max="13826" width="14" style="1" customWidth="1"/>
    <col min="13827" max="13827" width="9.140625" style="1"/>
    <col min="13828" max="13828" width="8.85546875" style="1" customWidth="1"/>
    <col min="13829" max="13829" width="11.140625" style="1" customWidth="1"/>
    <col min="13830" max="13830" width="10.7109375" style="1" customWidth="1"/>
    <col min="13831" max="14078" width="9.140625" style="1"/>
    <col min="14079" max="14079" width="10.42578125" style="1" customWidth="1"/>
    <col min="14080" max="14080" width="57.7109375" style="1" customWidth="1"/>
    <col min="14081" max="14081" width="46.140625" style="1" customWidth="1"/>
    <col min="14082" max="14082" width="14" style="1" customWidth="1"/>
    <col min="14083" max="14083" width="9.140625" style="1"/>
    <col min="14084" max="14084" width="8.85546875" style="1" customWidth="1"/>
    <col min="14085" max="14085" width="11.140625" style="1" customWidth="1"/>
    <col min="14086" max="14086" width="10.7109375" style="1" customWidth="1"/>
    <col min="14087" max="14334" width="9.140625" style="1"/>
    <col min="14335" max="14335" width="10.42578125" style="1" customWidth="1"/>
    <col min="14336" max="14336" width="57.7109375" style="1" customWidth="1"/>
    <col min="14337" max="14337" width="46.140625" style="1" customWidth="1"/>
    <col min="14338" max="14338" width="14" style="1" customWidth="1"/>
    <col min="14339" max="14339" width="9.140625" style="1"/>
    <col min="14340" max="14340" width="8.85546875" style="1" customWidth="1"/>
    <col min="14341" max="14341" width="11.140625" style="1" customWidth="1"/>
    <col min="14342" max="14342" width="10.7109375" style="1" customWidth="1"/>
    <col min="14343" max="14590" width="9.140625" style="1"/>
    <col min="14591" max="14591" width="10.42578125" style="1" customWidth="1"/>
    <col min="14592" max="14592" width="57.7109375" style="1" customWidth="1"/>
    <col min="14593" max="14593" width="46.140625" style="1" customWidth="1"/>
    <col min="14594" max="14594" width="14" style="1" customWidth="1"/>
    <col min="14595" max="14595" width="9.140625" style="1"/>
    <col min="14596" max="14596" width="8.85546875" style="1" customWidth="1"/>
    <col min="14597" max="14597" width="11.140625" style="1" customWidth="1"/>
    <col min="14598" max="14598" width="10.7109375" style="1" customWidth="1"/>
    <col min="14599" max="14846" width="9.140625" style="1"/>
    <col min="14847" max="14847" width="10.42578125" style="1" customWidth="1"/>
    <col min="14848" max="14848" width="57.7109375" style="1" customWidth="1"/>
    <col min="14849" max="14849" width="46.140625" style="1" customWidth="1"/>
    <col min="14850" max="14850" width="14" style="1" customWidth="1"/>
    <col min="14851" max="14851" width="9.140625" style="1"/>
    <col min="14852" max="14852" width="8.85546875" style="1" customWidth="1"/>
    <col min="14853" max="14853" width="11.140625" style="1" customWidth="1"/>
    <col min="14854" max="14854" width="10.7109375" style="1" customWidth="1"/>
    <col min="14855" max="15102" width="9.140625" style="1"/>
    <col min="15103" max="15103" width="10.42578125" style="1" customWidth="1"/>
    <col min="15104" max="15104" width="57.7109375" style="1" customWidth="1"/>
    <col min="15105" max="15105" width="46.140625" style="1" customWidth="1"/>
    <col min="15106" max="15106" width="14" style="1" customWidth="1"/>
    <col min="15107" max="15107" width="9.140625" style="1"/>
    <col min="15108" max="15108" width="8.85546875" style="1" customWidth="1"/>
    <col min="15109" max="15109" width="11.140625" style="1" customWidth="1"/>
    <col min="15110" max="15110" width="10.7109375" style="1" customWidth="1"/>
    <col min="15111" max="15358" width="9.140625" style="1"/>
    <col min="15359" max="15359" width="10.42578125" style="1" customWidth="1"/>
    <col min="15360" max="15360" width="57.7109375" style="1" customWidth="1"/>
    <col min="15361" max="15361" width="46.140625" style="1" customWidth="1"/>
    <col min="15362" max="15362" width="14" style="1" customWidth="1"/>
    <col min="15363" max="15363" width="9.140625" style="1"/>
    <col min="15364" max="15364" width="8.85546875" style="1" customWidth="1"/>
    <col min="15365" max="15365" width="11.140625" style="1" customWidth="1"/>
    <col min="15366" max="15366" width="10.7109375" style="1" customWidth="1"/>
    <col min="15367" max="15614" width="9.140625" style="1"/>
    <col min="15615" max="15615" width="10.42578125" style="1" customWidth="1"/>
    <col min="15616" max="15616" width="57.7109375" style="1" customWidth="1"/>
    <col min="15617" max="15617" width="46.140625" style="1" customWidth="1"/>
    <col min="15618" max="15618" width="14" style="1" customWidth="1"/>
    <col min="15619" max="15619" width="9.140625" style="1"/>
    <col min="15620" max="15620" width="8.85546875" style="1" customWidth="1"/>
    <col min="15621" max="15621" width="11.140625" style="1" customWidth="1"/>
    <col min="15622" max="15622" width="10.7109375" style="1" customWidth="1"/>
    <col min="15623" max="15870" width="9.140625" style="1"/>
    <col min="15871" max="15871" width="10.42578125" style="1" customWidth="1"/>
    <col min="15872" max="15872" width="57.7109375" style="1" customWidth="1"/>
    <col min="15873" max="15873" width="46.140625" style="1" customWidth="1"/>
    <col min="15874" max="15874" width="14" style="1" customWidth="1"/>
    <col min="15875" max="15875" width="9.140625" style="1"/>
    <col min="15876" max="15876" width="8.85546875" style="1" customWidth="1"/>
    <col min="15877" max="15877" width="11.140625" style="1" customWidth="1"/>
    <col min="15878" max="15878" width="10.7109375" style="1" customWidth="1"/>
    <col min="15879" max="16126" width="9.140625" style="1"/>
    <col min="16127" max="16127" width="10.42578125" style="1" customWidth="1"/>
    <col min="16128" max="16128" width="57.7109375" style="1" customWidth="1"/>
    <col min="16129" max="16129" width="46.140625" style="1" customWidth="1"/>
    <col min="16130" max="16130" width="14" style="1" customWidth="1"/>
    <col min="16131" max="16131" width="9.140625" style="1"/>
    <col min="16132" max="16132" width="8.85546875" style="1" customWidth="1"/>
    <col min="16133" max="16133" width="11.140625" style="1" customWidth="1"/>
    <col min="16134" max="16134" width="10.7109375" style="1" customWidth="1"/>
    <col min="16135" max="16384" width="9.140625" style="1"/>
  </cols>
  <sheetData>
    <row r="1" spans="1:8" s="4" customFormat="1" ht="18" x14ac:dyDescent="0.25">
      <c r="A1" s="98" t="s">
        <v>0</v>
      </c>
      <c r="D1" s="5"/>
      <c r="G1" s="6" t="s">
        <v>1</v>
      </c>
    </row>
    <row r="2" spans="1:8" s="4" customFormat="1" ht="9.75" customHeight="1" x14ac:dyDescent="0.25">
      <c r="D2" s="5"/>
      <c r="H2" s="7"/>
    </row>
    <row r="3" spans="1:8" s="11" customFormat="1" ht="16.5" customHeight="1" x14ac:dyDescent="0.25">
      <c r="A3" s="8" t="s">
        <v>275</v>
      </c>
      <c r="B3" s="8"/>
      <c r="C3" s="8"/>
      <c r="D3" s="9"/>
      <c r="E3" s="8"/>
      <c r="F3" s="8"/>
      <c r="G3" s="8"/>
      <c r="H3" s="10"/>
    </row>
    <row r="4" spans="1:8" s="4" customFormat="1" ht="18.75" customHeight="1" x14ac:dyDescent="0.25">
      <c r="A4" s="8" t="s">
        <v>297</v>
      </c>
      <c r="B4" s="8"/>
      <c r="C4" s="8"/>
      <c r="D4" s="12"/>
      <c r="E4" s="8"/>
      <c r="F4" s="8"/>
      <c r="G4" s="8"/>
      <c r="H4" s="10"/>
    </row>
    <row r="5" spans="1:8" s="4" customFormat="1" ht="18.75" customHeight="1" x14ac:dyDescent="0.25">
      <c r="A5" s="8" t="s">
        <v>296</v>
      </c>
      <c r="B5" s="8"/>
      <c r="C5" s="8"/>
      <c r="D5" s="12"/>
      <c r="E5" s="8"/>
      <c r="F5" s="8"/>
      <c r="G5" s="8"/>
      <c r="H5" s="10"/>
    </row>
    <row r="6" spans="1:8" s="11" customFormat="1" ht="18" customHeight="1" x14ac:dyDescent="0.25">
      <c r="A6" s="13" t="s">
        <v>2</v>
      </c>
      <c r="B6" s="8"/>
      <c r="C6" s="8"/>
      <c r="D6" s="9"/>
      <c r="E6" s="8"/>
      <c r="F6" s="8"/>
      <c r="G6" s="8"/>
      <c r="H6" s="10"/>
    </row>
    <row r="7" spans="1:8" s="19" customFormat="1" ht="94.5" x14ac:dyDescent="0.2">
      <c r="A7" s="14" t="s">
        <v>3</v>
      </c>
      <c r="B7" s="15" t="s">
        <v>4</v>
      </c>
      <c r="C7" s="15" t="s">
        <v>5</v>
      </c>
      <c r="D7" s="16" t="s">
        <v>6</v>
      </c>
      <c r="E7" s="17" t="s">
        <v>7</v>
      </c>
      <c r="F7" s="17" t="s">
        <v>8</v>
      </c>
      <c r="G7" s="18" t="s">
        <v>9</v>
      </c>
    </row>
    <row r="8" spans="1:8" ht="28.5" customHeight="1" x14ac:dyDescent="0.25">
      <c r="A8" s="20">
        <v>1</v>
      </c>
      <c r="B8" s="21" t="s">
        <v>10</v>
      </c>
      <c r="C8" s="22" t="s">
        <v>11</v>
      </c>
      <c r="D8" s="23" t="s">
        <v>12</v>
      </c>
      <c r="E8" s="92">
        <v>3222</v>
      </c>
      <c r="F8" s="25">
        <v>41.85</v>
      </c>
      <c r="G8" s="26">
        <f t="shared" ref="G8:G71" si="0">F8*E8</f>
        <v>134840.70000000001</v>
      </c>
      <c r="H8" s="1"/>
    </row>
    <row r="9" spans="1:8" ht="28.5" customHeight="1" x14ac:dyDescent="0.25">
      <c r="A9" s="20">
        <v>2</v>
      </c>
      <c r="B9" s="21" t="s">
        <v>13</v>
      </c>
      <c r="C9" s="22" t="s">
        <v>11</v>
      </c>
      <c r="D9" s="23" t="s">
        <v>12</v>
      </c>
      <c r="E9" s="27">
        <v>559</v>
      </c>
      <c r="F9" s="25">
        <v>39.590000000000003</v>
      </c>
      <c r="G9" s="26">
        <f t="shared" si="0"/>
        <v>22130.81</v>
      </c>
      <c r="H9" s="1"/>
    </row>
    <row r="10" spans="1:8" ht="28.5" customHeight="1" x14ac:dyDescent="0.25">
      <c r="A10" s="20">
        <v>3</v>
      </c>
      <c r="B10" s="21" t="s">
        <v>15</v>
      </c>
      <c r="C10" s="22" t="s">
        <v>16</v>
      </c>
      <c r="D10" s="23" t="s">
        <v>12</v>
      </c>
      <c r="E10" s="27">
        <v>0</v>
      </c>
      <c r="F10" s="25"/>
      <c r="G10" s="26">
        <f t="shared" si="0"/>
        <v>0</v>
      </c>
      <c r="H10" s="1"/>
    </row>
    <row r="11" spans="1:8" ht="28.5" customHeight="1" x14ac:dyDescent="0.25">
      <c r="A11" s="20">
        <v>4</v>
      </c>
      <c r="B11" s="21" t="s">
        <v>17</v>
      </c>
      <c r="C11" s="22" t="s">
        <v>18</v>
      </c>
      <c r="D11" s="23" t="s">
        <v>12</v>
      </c>
      <c r="E11" s="27">
        <v>0</v>
      </c>
      <c r="F11" s="25"/>
      <c r="G11" s="26">
        <f t="shared" si="0"/>
        <v>0</v>
      </c>
      <c r="H11" s="1"/>
    </row>
    <row r="12" spans="1:8" ht="28.5" customHeight="1" x14ac:dyDescent="0.25">
      <c r="A12" s="20">
        <v>5</v>
      </c>
      <c r="B12" s="21" t="s">
        <v>19</v>
      </c>
      <c r="C12" s="22" t="s">
        <v>20</v>
      </c>
      <c r="D12" s="23" t="s">
        <v>12</v>
      </c>
      <c r="E12" s="27">
        <v>0</v>
      </c>
      <c r="F12" s="25"/>
      <c r="G12" s="26">
        <f t="shared" si="0"/>
        <v>0</v>
      </c>
      <c r="H12" s="1"/>
    </row>
    <row r="13" spans="1:8" ht="28.5" customHeight="1" x14ac:dyDescent="0.25">
      <c r="A13" s="20">
        <v>6</v>
      </c>
      <c r="B13" s="21" t="s">
        <v>21</v>
      </c>
      <c r="C13" s="22" t="s">
        <v>22</v>
      </c>
      <c r="D13" s="23" t="s">
        <v>12</v>
      </c>
      <c r="E13" s="27">
        <v>0</v>
      </c>
      <c r="F13" s="25"/>
      <c r="G13" s="26">
        <f t="shared" si="0"/>
        <v>0</v>
      </c>
      <c r="H13" s="1"/>
    </row>
    <row r="14" spans="1:8" ht="28.5" customHeight="1" x14ac:dyDescent="0.25">
      <c r="A14" s="20">
        <v>7</v>
      </c>
      <c r="B14" s="21" t="s">
        <v>23</v>
      </c>
      <c r="C14" s="22" t="s">
        <v>24</v>
      </c>
      <c r="D14" s="23" t="s">
        <v>25</v>
      </c>
      <c r="E14" s="27">
        <v>0</v>
      </c>
      <c r="F14" s="25"/>
      <c r="G14" s="26">
        <f t="shared" si="0"/>
        <v>0</v>
      </c>
      <c r="H14" s="1"/>
    </row>
    <row r="15" spans="1:8" ht="28.5" customHeight="1" x14ac:dyDescent="0.25">
      <c r="A15" s="20">
        <v>8</v>
      </c>
      <c r="B15" s="21" t="s">
        <v>26</v>
      </c>
      <c r="C15" s="28" t="s">
        <v>27</v>
      </c>
      <c r="D15" s="23" t="s">
        <v>12</v>
      </c>
      <c r="E15" s="27">
        <v>0</v>
      </c>
      <c r="F15" s="25"/>
      <c r="G15" s="26">
        <f t="shared" si="0"/>
        <v>0</v>
      </c>
      <c r="H15" s="1"/>
    </row>
    <row r="16" spans="1:8" ht="28.5" customHeight="1" x14ac:dyDescent="0.25">
      <c r="A16" s="20" t="s">
        <v>28</v>
      </c>
      <c r="B16" s="29" t="s">
        <v>29</v>
      </c>
      <c r="C16" s="28" t="s">
        <v>30</v>
      </c>
      <c r="D16" s="23" t="s">
        <v>12</v>
      </c>
      <c r="E16" s="27">
        <v>0</v>
      </c>
      <c r="F16" s="25"/>
      <c r="G16" s="26">
        <f t="shared" si="0"/>
        <v>0</v>
      </c>
      <c r="H16" s="1"/>
    </row>
    <row r="17" spans="1:8" ht="28.5" customHeight="1" x14ac:dyDescent="0.25">
      <c r="A17" s="20" t="s">
        <v>31</v>
      </c>
      <c r="B17" s="29" t="s">
        <v>29</v>
      </c>
      <c r="C17" s="28" t="s">
        <v>32</v>
      </c>
      <c r="D17" s="23" t="s">
        <v>12</v>
      </c>
      <c r="E17" s="27">
        <v>0</v>
      </c>
      <c r="F17" s="25"/>
      <c r="G17" s="26">
        <f t="shared" si="0"/>
        <v>0</v>
      </c>
      <c r="H17" s="1"/>
    </row>
    <row r="18" spans="1:8" ht="28.5" customHeight="1" x14ac:dyDescent="0.25">
      <c r="A18" s="20" t="s">
        <v>33</v>
      </c>
      <c r="B18" s="21" t="s">
        <v>34</v>
      </c>
      <c r="C18" s="28" t="s">
        <v>30</v>
      </c>
      <c r="D18" s="23" t="s">
        <v>12</v>
      </c>
      <c r="E18" s="27">
        <v>0</v>
      </c>
      <c r="F18" s="25"/>
      <c r="G18" s="26">
        <f t="shared" si="0"/>
        <v>0</v>
      </c>
      <c r="H18" s="1"/>
    </row>
    <row r="19" spans="1:8" ht="28.5" customHeight="1" x14ac:dyDescent="0.25">
      <c r="A19" s="20" t="s">
        <v>35</v>
      </c>
      <c r="B19" s="21" t="s">
        <v>34</v>
      </c>
      <c r="C19" s="28" t="s">
        <v>32</v>
      </c>
      <c r="D19" s="23" t="s">
        <v>12</v>
      </c>
      <c r="E19" s="27">
        <v>0</v>
      </c>
      <c r="F19" s="25"/>
      <c r="G19" s="26">
        <f t="shared" si="0"/>
        <v>0</v>
      </c>
      <c r="H19" s="1"/>
    </row>
    <row r="20" spans="1:8" ht="28.5" customHeight="1" x14ac:dyDescent="0.25">
      <c r="A20" s="20">
        <v>11</v>
      </c>
      <c r="B20" s="21" t="s">
        <v>36</v>
      </c>
      <c r="C20" s="28" t="s">
        <v>37</v>
      </c>
      <c r="D20" s="23" t="s">
        <v>25</v>
      </c>
      <c r="E20" s="27">
        <v>0</v>
      </c>
      <c r="F20" s="25"/>
      <c r="G20" s="26">
        <f t="shared" si="0"/>
        <v>0</v>
      </c>
      <c r="H20" s="1"/>
    </row>
    <row r="21" spans="1:8" ht="28.5" customHeight="1" x14ac:dyDescent="0.25">
      <c r="A21" s="20">
        <v>12</v>
      </c>
      <c r="B21" s="21" t="s">
        <v>38</v>
      </c>
      <c r="C21" s="22" t="s">
        <v>39</v>
      </c>
      <c r="D21" s="23" t="s">
        <v>25</v>
      </c>
      <c r="E21" s="27">
        <v>0</v>
      </c>
      <c r="F21" s="25"/>
      <c r="G21" s="26">
        <f t="shared" si="0"/>
        <v>0</v>
      </c>
      <c r="H21" s="1"/>
    </row>
    <row r="22" spans="1:8" ht="28.5" customHeight="1" x14ac:dyDescent="0.25">
      <c r="A22" s="20">
        <v>13</v>
      </c>
      <c r="B22" s="21" t="s">
        <v>40</v>
      </c>
      <c r="C22" s="22" t="s">
        <v>41</v>
      </c>
      <c r="D22" s="23" t="s">
        <v>25</v>
      </c>
      <c r="E22" s="27">
        <v>0</v>
      </c>
      <c r="F22" s="25"/>
      <c r="G22" s="26">
        <f t="shared" si="0"/>
        <v>0</v>
      </c>
      <c r="H22" s="1"/>
    </row>
    <row r="23" spans="1:8" ht="28.5" customHeight="1" x14ac:dyDescent="0.25">
      <c r="A23" s="20">
        <v>14</v>
      </c>
      <c r="B23" s="21" t="s">
        <v>42</v>
      </c>
      <c r="C23" s="22" t="s">
        <v>43</v>
      </c>
      <c r="D23" s="23" t="s">
        <v>44</v>
      </c>
      <c r="E23" s="27">
        <v>165</v>
      </c>
      <c r="F23" s="25">
        <v>8.6999999999999993</v>
      </c>
      <c r="G23" s="26">
        <f t="shared" si="0"/>
        <v>1435.4999999999998</v>
      </c>
      <c r="H23" s="1"/>
    </row>
    <row r="24" spans="1:8" ht="28.5" customHeight="1" x14ac:dyDescent="0.25">
      <c r="A24" s="20">
        <v>15</v>
      </c>
      <c r="B24" s="21" t="s">
        <v>45</v>
      </c>
      <c r="C24" s="22" t="s">
        <v>43</v>
      </c>
      <c r="D24" s="23" t="s">
        <v>44</v>
      </c>
      <c r="E24" s="27">
        <v>115</v>
      </c>
      <c r="F24" s="25">
        <v>8.6999999999999993</v>
      </c>
      <c r="G24" s="26">
        <f t="shared" si="0"/>
        <v>1000.4999999999999</v>
      </c>
      <c r="H24" s="1"/>
    </row>
    <row r="25" spans="1:8" ht="28.5" customHeight="1" x14ac:dyDescent="0.25">
      <c r="A25" s="20">
        <v>16</v>
      </c>
      <c r="B25" s="30" t="s">
        <v>46</v>
      </c>
      <c r="C25" s="22" t="s">
        <v>47</v>
      </c>
      <c r="D25" s="23" t="s">
        <v>48</v>
      </c>
      <c r="E25" s="27">
        <v>0</v>
      </c>
      <c r="F25" s="25"/>
      <c r="G25" s="26">
        <f t="shared" si="0"/>
        <v>0</v>
      </c>
      <c r="H25" s="1"/>
    </row>
    <row r="26" spans="1:8" ht="28.5" customHeight="1" x14ac:dyDescent="0.25">
      <c r="A26" s="31">
        <v>17</v>
      </c>
      <c r="B26" s="21" t="s">
        <v>49</v>
      </c>
      <c r="C26" s="32" t="s">
        <v>50</v>
      </c>
      <c r="D26" s="23" t="s">
        <v>25</v>
      </c>
      <c r="E26" s="27">
        <v>0</v>
      </c>
      <c r="F26" s="25"/>
      <c r="G26" s="26">
        <f t="shared" si="0"/>
        <v>0</v>
      </c>
      <c r="H26" s="1"/>
    </row>
    <row r="27" spans="1:8" ht="28.5" customHeight="1" x14ac:dyDescent="0.25">
      <c r="A27" s="31">
        <v>18</v>
      </c>
      <c r="B27" s="29" t="s">
        <v>51</v>
      </c>
      <c r="C27" s="32" t="s">
        <v>52</v>
      </c>
      <c r="D27" s="23" t="s">
        <v>48</v>
      </c>
      <c r="E27" s="27">
        <v>0</v>
      </c>
      <c r="F27" s="25"/>
      <c r="G27" s="26">
        <f t="shared" si="0"/>
        <v>0</v>
      </c>
      <c r="H27" s="1"/>
    </row>
    <row r="28" spans="1:8" ht="28.5" customHeight="1" x14ac:dyDescent="0.25">
      <c r="A28" s="31">
        <v>19</v>
      </c>
      <c r="B28" s="29" t="s">
        <v>53</v>
      </c>
      <c r="C28" s="33" t="s">
        <v>54</v>
      </c>
      <c r="D28" s="23" t="s">
        <v>48</v>
      </c>
      <c r="E28" s="27">
        <v>0</v>
      </c>
      <c r="F28" s="25"/>
      <c r="G28" s="26">
        <f t="shared" si="0"/>
        <v>0</v>
      </c>
      <c r="H28" s="1"/>
    </row>
    <row r="29" spans="1:8" ht="28.5" customHeight="1" x14ac:dyDescent="0.25">
      <c r="A29" s="31">
        <v>20</v>
      </c>
      <c r="B29" s="21" t="s">
        <v>55</v>
      </c>
      <c r="C29" s="32" t="s">
        <v>56</v>
      </c>
      <c r="D29" s="23" t="s">
        <v>57</v>
      </c>
      <c r="E29" s="27">
        <v>75637</v>
      </c>
      <c r="F29" s="25">
        <v>7.91</v>
      </c>
      <c r="G29" s="26">
        <f t="shared" si="0"/>
        <v>598288.67000000004</v>
      </c>
      <c r="H29" s="1"/>
    </row>
    <row r="30" spans="1:8" ht="28.5" customHeight="1" x14ac:dyDescent="0.25">
      <c r="A30" s="31">
        <v>21</v>
      </c>
      <c r="B30" s="21" t="s">
        <v>58</v>
      </c>
      <c r="C30" s="32" t="s">
        <v>56</v>
      </c>
      <c r="D30" s="23" t="s">
        <v>57</v>
      </c>
      <c r="E30" s="27">
        <v>1150</v>
      </c>
      <c r="F30" s="25">
        <v>8.56</v>
      </c>
      <c r="G30" s="26">
        <f t="shared" si="0"/>
        <v>9844</v>
      </c>
      <c r="H30" s="1"/>
    </row>
    <row r="31" spans="1:8" ht="28.5" customHeight="1" x14ac:dyDescent="0.25">
      <c r="A31" s="20">
        <v>22</v>
      </c>
      <c r="B31" s="34" t="s">
        <v>59</v>
      </c>
      <c r="C31" s="32" t="s">
        <v>56</v>
      </c>
      <c r="D31" s="23" t="s">
        <v>57</v>
      </c>
      <c r="E31" s="27">
        <v>0</v>
      </c>
      <c r="F31" s="25"/>
      <c r="G31" s="26">
        <f t="shared" si="0"/>
        <v>0</v>
      </c>
      <c r="H31" s="1"/>
    </row>
    <row r="32" spans="1:8" ht="28.5" customHeight="1" x14ac:dyDescent="0.25">
      <c r="A32" s="31">
        <v>23</v>
      </c>
      <c r="B32" s="21" t="s">
        <v>60</v>
      </c>
      <c r="C32" s="32" t="s">
        <v>56</v>
      </c>
      <c r="D32" s="23" t="s">
        <v>57</v>
      </c>
      <c r="E32" s="27">
        <v>0</v>
      </c>
      <c r="F32" s="25"/>
      <c r="G32" s="26">
        <f t="shared" si="0"/>
        <v>0</v>
      </c>
      <c r="H32" s="1"/>
    </row>
    <row r="33" spans="1:8" ht="28.5" customHeight="1" x14ac:dyDescent="0.25">
      <c r="A33" s="31">
        <v>24</v>
      </c>
      <c r="B33" s="21" t="s">
        <v>61</v>
      </c>
      <c r="C33" s="33" t="s">
        <v>37</v>
      </c>
      <c r="D33" s="23" t="s">
        <v>25</v>
      </c>
      <c r="E33" s="27">
        <v>0</v>
      </c>
      <c r="F33" s="25"/>
      <c r="G33" s="26">
        <f t="shared" si="0"/>
        <v>0</v>
      </c>
      <c r="H33" s="1"/>
    </row>
    <row r="34" spans="1:8" ht="28.5" customHeight="1" x14ac:dyDescent="0.25">
      <c r="A34" s="31">
        <v>25</v>
      </c>
      <c r="B34" s="29" t="s">
        <v>62</v>
      </c>
      <c r="C34" s="32" t="s">
        <v>52</v>
      </c>
      <c r="D34" s="23" t="s">
        <v>48</v>
      </c>
      <c r="E34" s="27">
        <v>0</v>
      </c>
      <c r="F34" s="25"/>
      <c r="G34" s="26">
        <f t="shared" si="0"/>
        <v>0</v>
      </c>
      <c r="H34" s="1"/>
    </row>
    <row r="35" spans="1:8" ht="28.5" customHeight="1" x14ac:dyDescent="0.25">
      <c r="A35" s="31">
        <v>26</v>
      </c>
      <c r="B35" s="29" t="s">
        <v>63</v>
      </c>
      <c r="C35" s="32" t="s">
        <v>52</v>
      </c>
      <c r="D35" s="23" t="s">
        <v>48</v>
      </c>
      <c r="E35" s="27">
        <v>0</v>
      </c>
      <c r="F35" s="25"/>
      <c r="G35" s="26">
        <f t="shared" si="0"/>
        <v>0</v>
      </c>
      <c r="H35" s="1"/>
    </row>
    <row r="36" spans="1:8" ht="28.5" customHeight="1" x14ac:dyDescent="0.25">
      <c r="A36" s="31">
        <v>27</v>
      </c>
      <c r="B36" s="21" t="s">
        <v>64</v>
      </c>
      <c r="C36" s="33" t="s">
        <v>272</v>
      </c>
      <c r="D36" s="23" t="s">
        <v>25</v>
      </c>
      <c r="E36" s="27">
        <v>15732</v>
      </c>
      <c r="F36" s="25">
        <v>7.79</v>
      </c>
      <c r="G36" s="26">
        <f t="shared" si="0"/>
        <v>122552.28</v>
      </c>
      <c r="H36" s="1"/>
    </row>
    <row r="37" spans="1:8" ht="28.5" customHeight="1" x14ac:dyDescent="0.25">
      <c r="A37" s="31">
        <v>28</v>
      </c>
      <c r="B37" s="21" t="s">
        <v>66</v>
      </c>
      <c r="C37" s="33" t="s">
        <v>67</v>
      </c>
      <c r="D37" s="23" t="s">
        <v>68</v>
      </c>
      <c r="E37" s="27">
        <v>0</v>
      </c>
      <c r="F37" s="25"/>
      <c r="G37" s="26">
        <f t="shared" si="0"/>
        <v>0</v>
      </c>
      <c r="H37" s="1"/>
    </row>
    <row r="38" spans="1:8" ht="28.5" customHeight="1" x14ac:dyDescent="0.25">
      <c r="A38" s="31">
        <v>29</v>
      </c>
      <c r="B38" s="21" t="s">
        <v>69</v>
      </c>
      <c r="C38" s="33" t="s">
        <v>70</v>
      </c>
      <c r="D38" s="23" t="s">
        <v>68</v>
      </c>
      <c r="E38" s="27">
        <v>0</v>
      </c>
      <c r="F38" s="25"/>
      <c r="G38" s="26">
        <f t="shared" si="0"/>
        <v>0</v>
      </c>
      <c r="H38" s="1"/>
    </row>
    <row r="39" spans="1:8" ht="28.5" customHeight="1" x14ac:dyDescent="0.25">
      <c r="A39" s="31">
        <v>30</v>
      </c>
      <c r="B39" s="21" t="s">
        <v>71</v>
      </c>
      <c r="C39" s="33" t="s">
        <v>72</v>
      </c>
      <c r="D39" s="23" t="s">
        <v>25</v>
      </c>
      <c r="E39" s="27">
        <v>0</v>
      </c>
      <c r="F39" s="25"/>
      <c r="G39" s="26">
        <f t="shared" si="0"/>
        <v>0</v>
      </c>
      <c r="H39" s="1"/>
    </row>
    <row r="40" spans="1:8" ht="28.5" customHeight="1" x14ac:dyDescent="0.25">
      <c r="A40" s="20" t="s">
        <v>73</v>
      </c>
      <c r="B40" s="21" t="s">
        <v>74</v>
      </c>
      <c r="C40" s="28" t="s">
        <v>75</v>
      </c>
      <c r="D40" s="23" t="s">
        <v>68</v>
      </c>
      <c r="E40" s="27">
        <v>0</v>
      </c>
      <c r="F40" s="25"/>
      <c r="G40" s="26">
        <f t="shared" si="0"/>
        <v>0</v>
      </c>
      <c r="H40" s="1"/>
    </row>
    <row r="41" spans="1:8" ht="28.5" customHeight="1" x14ac:dyDescent="0.25">
      <c r="A41" s="20" t="s">
        <v>76</v>
      </c>
      <c r="B41" s="35" t="s">
        <v>74</v>
      </c>
      <c r="C41" s="28" t="s">
        <v>77</v>
      </c>
      <c r="D41" s="23" t="s">
        <v>68</v>
      </c>
      <c r="E41" s="27">
        <v>0</v>
      </c>
      <c r="F41" s="25"/>
      <c r="G41" s="26">
        <f t="shared" si="0"/>
        <v>0</v>
      </c>
      <c r="H41" s="1"/>
    </row>
    <row r="42" spans="1:8" ht="28.5" customHeight="1" x14ac:dyDescent="0.25">
      <c r="A42" s="20">
        <v>32</v>
      </c>
      <c r="B42" s="21" t="s">
        <v>78</v>
      </c>
      <c r="C42" s="28" t="s">
        <v>79</v>
      </c>
      <c r="D42" s="23" t="s">
        <v>12</v>
      </c>
      <c r="E42" s="27">
        <v>0</v>
      </c>
      <c r="F42" s="25"/>
      <c r="G42" s="26">
        <f t="shared" si="0"/>
        <v>0</v>
      </c>
      <c r="H42" s="1"/>
    </row>
    <row r="43" spans="1:8" ht="28.5" customHeight="1" x14ac:dyDescent="0.25">
      <c r="A43" s="20">
        <v>33</v>
      </c>
      <c r="B43" s="21" t="s">
        <v>80</v>
      </c>
      <c r="C43" s="28" t="s">
        <v>81</v>
      </c>
      <c r="D43" s="23" t="s">
        <v>12</v>
      </c>
      <c r="E43" s="27">
        <v>0</v>
      </c>
      <c r="F43" s="25"/>
      <c r="G43" s="26">
        <f t="shared" si="0"/>
        <v>0</v>
      </c>
      <c r="H43" s="1"/>
    </row>
    <row r="44" spans="1:8" ht="28.5" customHeight="1" x14ac:dyDescent="0.25">
      <c r="A44" s="20">
        <v>34</v>
      </c>
      <c r="B44" s="21" t="s">
        <v>82</v>
      </c>
      <c r="C44" s="28" t="s">
        <v>81</v>
      </c>
      <c r="D44" s="23" t="s">
        <v>12</v>
      </c>
      <c r="E44" s="27">
        <v>0</v>
      </c>
      <c r="F44" s="25"/>
      <c r="G44" s="26">
        <f t="shared" si="0"/>
        <v>0</v>
      </c>
      <c r="H44" s="1"/>
    </row>
    <row r="45" spans="1:8" ht="28.5" customHeight="1" x14ac:dyDescent="0.25">
      <c r="A45" s="20">
        <v>35</v>
      </c>
      <c r="B45" s="21" t="s">
        <v>83</v>
      </c>
      <c r="C45" s="28" t="s">
        <v>81</v>
      </c>
      <c r="D45" s="23" t="s">
        <v>12</v>
      </c>
      <c r="E45" s="27">
        <v>15566</v>
      </c>
      <c r="F45" s="25">
        <v>5.49</v>
      </c>
      <c r="G45" s="26">
        <f t="shared" si="0"/>
        <v>85457.34</v>
      </c>
      <c r="H45" s="1"/>
    </row>
    <row r="46" spans="1:8" ht="28.5" customHeight="1" x14ac:dyDescent="0.25">
      <c r="A46" s="20">
        <v>36</v>
      </c>
      <c r="B46" s="21" t="s">
        <v>84</v>
      </c>
      <c r="C46" s="28" t="s">
        <v>85</v>
      </c>
      <c r="D46" s="23" t="s">
        <v>12</v>
      </c>
      <c r="E46" s="27">
        <v>0</v>
      </c>
      <c r="F46" s="25"/>
      <c r="G46" s="26">
        <f t="shared" si="0"/>
        <v>0</v>
      </c>
      <c r="H46" s="1"/>
    </row>
    <row r="47" spans="1:8" ht="48" customHeight="1" x14ac:dyDescent="0.25">
      <c r="A47" s="20">
        <v>37</v>
      </c>
      <c r="B47" s="21" t="s">
        <v>86</v>
      </c>
      <c r="C47" s="28" t="s">
        <v>87</v>
      </c>
      <c r="D47" s="23" t="s">
        <v>88</v>
      </c>
      <c r="E47" s="27">
        <v>0</v>
      </c>
      <c r="F47" s="25"/>
      <c r="G47" s="26">
        <f t="shared" si="0"/>
        <v>0</v>
      </c>
      <c r="H47" s="1"/>
    </row>
    <row r="48" spans="1:8" ht="28.5" customHeight="1" x14ac:dyDescent="0.25">
      <c r="A48" s="20">
        <v>38</v>
      </c>
      <c r="B48" s="21" t="s">
        <v>89</v>
      </c>
      <c r="C48" s="28" t="s">
        <v>90</v>
      </c>
      <c r="D48" s="23" t="s">
        <v>88</v>
      </c>
      <c r="E48" s="27">
        <v>0</v>
      </c>
      <c r="F48" s="25"/>
      <c r="G48" s="26">
        <f t="shared" si="0"/>
        <v>0</v>
      </c>
      <c r="H48" s="1"/>
    </row>
    <row r="49" spans="1:8" ht="28.5" customHeight="1" x14ac:dyDescent="0.25">
      <c r="A49" s="20">
        <v>39</v>
      </c>
      <c r="B49" s="21" t="s">
        <v>91</v>
      </c>
      <c r="C49" s="28" t="s">
        <v>92</v>
      </c>
      <c r="D49" s="23" t="s">
        <v>88</v>
      </c>
      <c r="E49" s="27">
        <v>0</v>
      </c>
      <c r="F49" s="25"/>
      <c r="G49" s="26">
        <f t="shared" si="0"/>
        <v>0</v>
      </c>
      <c r="H49" s="1"/>
    </row>
    <row r="50" spans="1:8" ht="28.5" customHeight="1" x14ac:dyDescent="0.25">
      <c r="A50" s="20">
        <v>40</v>
      </c>
      <c r="B50" s="21" t="s">
        <v>93</v>
      </c>
      <c r="C50" s="22" t="s">
        <v>43</v>
      </c>
      <c r="D50" s="23" t="s">
        <v>44</v>
      </c>
      <c r="E50" s="27">
        <v>0</v>
      </c>
      <c r="F50" s="25"/>
      <c r="G50" s="26">
        <f t="shared" si="0"/>
        <v>0</v>
      </c>
      <c r="H50" s="1"/>
    </row>
    <row r="51" spans="1:8" ht="28.5" customHeight="1" x14ac:dyDescent="0.25">
      <c r="A51" s="20">
        <v>41</v>
      </c>
      <c r="B51" s="21" t="s">
        <v>94</v>
      </c>
      <c r="C51" s="22" t="s">
        <v>43</v>
      </c>
      <c r="D51" s="23" t="s">
        <v>44</v>
      </c>
      <c r="E51" s="27">
        <v>0</v>
      </c>
      <c r="F51" s="25"/>
      <c r="G51" s="26">
        <f t="shared" si="0"/>
        <v>0</v>
      </c>
      <c r="H51" s="1"/>
    </row>
    <row r="52" spans="1:8" ht="28.5" customHeight="1" x14ac:dyDescent="0.25">
      <c r="A52" s="20">
        <v>42</v>
      </c>
      <c r="B52" s="21" t="s">
        <v>95</v>
      </c>
      <c r="C52" s="22" t="s">
        <v>43</v>
      </c>
      <c r="D52" s="23" t="s">
        <v>44</v>
      </c>
      <c r="E52" s="27">
        <v>0</v>
      </c>
      <c r="F52" s="25"/>
      <c r="G52" s="26">
        <f t="shared" si="0"/>
        <v>0</v>
      </c>
      <c r="H52" s="1"/>
    </row>
    <row r="53" spans="1:8" ht="28.5" customHeight="1" x14ac:dyDescent="0.25">
      <c r="A53" s="20" t="s">
        <v>96</v>
      </c>
      <c r="B53" s="21" t="s">
        <v>97</v>
      </c>
      <c r="C53" s="28" t="s">
        <v>98</v>
      </c>
      <c r="D53" s="23" t="s">
        <v>99</v>
      </c>
      <c r="E53" s="27">
        <v>0</v>
      </c>
      <c r="F53" s="25"/>
      <c r="G53" s="26">
        <f t="shared" si="0"/>
        <v>0</v>
      </c>
      <c r="H53" s="1"/>
    </row>
    <row r="54" spans="1:8" ht="28.5" customHeight="1" x14ac:dyDescent="0.25">
      <c r="A54" s="20" t="s">
        <v>100</v>
      </c>
      <c r="B54" s="35" t="s">
        <v>101</v>
      </c>
      <c r="C54" s="28" t="s">
        <v>98</v>
      </c>
      <c r="D54" s="23" t="s">
        <v>99</v>
      </c>
      <c r="E54" s="27">
        <v>435</v>
      </c>
      <c r="F54" s="25">
        <v>10.75</v>
      </c>
      <c r="G54" s="26">
        <f t="shared" si="0"/>
        <v>4676.25</v>
      </c>
      <c r="H54" s="1"/>
    </row>
    <row r="55" spans="1:8" ht="28.5" customHeight="1" x14ac:dyDescent="0.25">
      <c r="A55" s="20">
        <v>44</v>
      </c>
      <c r="B55" s="35" t="s">
        <v>102</v>
      </c>
      <c r="C55" s="28" t="s">
        <v>98</v>
      </c>
      <c r="D55" s="23" t="s">
        <v>99</v>
      </c>
      <c r="E55" s="27">
        <v>550</v>
      </c>
      <c r="F55" s="25">
        <v>10.75</v>
      </c>
      <c r="G55" s="26">
        <f t="shared" si="0"/>
        <v>5912.5</v>
      </c>
      <c r="H55" s="1"/>
    </row>
    <row r="56" spans="1:8" ht="28.5" customHeight="1" x14ac:dyDescent="0.25">
      <c r="A56" s="20">
        <v>45</v>
      </c>
      <c r="B56" s="21" t="s">
        <v>103</v>
      </c>
      <c r="C56" s="28" t="s">
        <v>98</v>
      </c>
      <c r="D56" s="23" t="s">
        <v>68</v>
      </c>
      <c r="E56" s="27">
        <v>0</v>
      </c>
      <c r="F56" s="25"/>
      <c r="G56" s="26">
        <f t="shared" si="0"/>
        <v>0</v>
      </c>
      <c r="H56" s="1"/>
    </row>
    <row r="57" spans="1:8" ht="28.5" customHeight="1" x14ac:dyDescent="0.25">
      <c r="A57" s="20" t="s">
        <v>104</v>
      </c>
      <c r="B57" s="21" t="s">
        <v>105</v>
      </c>
      <c r="C57" s="28" t="s">
        <v>98</v>
      </c>
      <c r="D57" s="23" t="s">
        <v>99</v>
      </c>
      <c r="E57" s="27">
        <v>0</v>
      </c>
      <c r="F57" s="25"/>
      <c r="G57" s="26">
        <f t="shared" si="0"/>
        <v>0</v>
      </c>
      <c r="H57" s="1"/>
    </row>
    <row r="58" spans="1:8" ht="28.5" customHeight="1" x14ac:dyDescent="0.25">
      <c r="A58" s="20" t="s">
        <v>106</v>
      </c>
      <c r="B58" s="35" t="s">
        <v>107</v>
      </c>
      <c r="C58" s="28" t="s">
        <v>98</v>
      </c>
      <c r="D58" s="23" t="s">
        <v>99</v>
      </c>
      <c r="E58" s="27">
        <v>0</v>
      </c>
      <c r="F58" s="25"/>
      <c r="G58" s="26">
        <f t="shared" si="0"/>
        <v>0</v>
      </c>
      <c r="H58" s="1"/>
    </row>
    <row r="59" spans="1:8" ht="28.5" customHeight="1" x14ac:dyDescent="0.25">
      <c r="A59" s="20" t="s">
        <v>108</v>
      </c>
      <c r="B59" s="21" t="s">
        <v>109</v>
      </c>
      <c r="C59" s="28" t="s">
        <v>98</v>
      </c>
      <c r="D59" s="23" t="s">
        <v>99</v>
      </c>
      <c r="E59" s="27">
        <v>0</v>
      </c>
      <c r="F59" s="25"/>
      <c r="G59" s="26">
        <f t="shared" si="0"/>
        <v>0</v>
      </c>
      <c r="H59" s="1"/>
    </row>
    <row r="60" spans="1:8" ht="28.5" customHeight="1" x14ac:dyDescent="0.25">
      <c r="A60" s="20" t="s">
        <v>110</v>
      </c>
      <c r="B60" s="35" t="s">
        <v>111</v>
      </c>
      <c r="C60" s="28" t="s">
        <v>98</v>
      </c>
      <c r="D60" s="23" t="s">
        <v>99</v>
      </c>
      <c r="E60" s="27">
        <v>0</v>
      </c>
      <c r="F60" s="25"/>
      <c r="G60" s="26">
        <f t="shared" si="0"/>
        <v>0</v>
      </c>
      <c r="H60" s="1"/>
    </row>
    <row r="61" spans="1:8" ht="28.5" customHeight="1" x14ac:dyDescent="0.25">
      <c r="A61" s="20" t="s">
        <v>112</v>
      </c>
      <c r="B61" s="21" t="s">
        <v>113</v>
      </c>
      <c r="C61" s="28" t="s">
        <v>98</v>
      </c>
      <c r="D61" s="23" t="s">
        <v>99</v>
      </c>
      <c r="E61" s="27">
        <v>0</v>
      </c>
      <c r="F61" s="25"/>
      <c r="G61" s="26">
        <f t="shared" si="0"/>
        <v>0</v>
      </c>
      <c r="H61" s="1"/>
    </row>
    <row r="62" spans="1:8" ht="28.5" customHeight="1" x14ac:dyDescent="0.25">
      <c r="A62" s="20" t="s">
        <v>114</v>
      </c>
      <c r="B62" s="35" t="s">
        <v>115</v>
      </c>
      <c r="C62" s="28" t="s">
        <v>98</v>
      </c>
      <c r="D62" s="23" t="s">
        <v>99</v>
      </c>
      <c r="E62" s="27">
        <v>0</v>
      </c>
      <c r="F62" s="25"/>
      <c r="G62" s="26">
        <f t="shared" si="0"/>
        <v>0</v>
      </c>
      <c r="H62" s="1"/>
    </row>
    <row r="63" spans="1:8" ht="28.5" customHeight="1" x14ac:dyDescent="0.25">
      <c r="A63" s="20">
        <v>49</v>
      </c>
      <c r="B63" s="21" t="s">
        <v>116</v>
      </c>
      <c r="C63" s="28" t="s">
        <v>98</v>
      </c>
      <c r="D63" s="23" t="s">
        <v>68</v>
      </c>
      <c r="E63" s="27">
        <v>0</v>
      </c>
      <c r="F63" s="25"/>
      <c r="G63" s="26">
        <f t="shared" si="0"/>
        <v>0</v>
      </c>
      <c r="H63" s="1"/>
    </row>
    <row r="64" spans="1:8" ht="28.5" customHeight="1" x14ac:dyDescent="0.25">
      <c r="A64" s="20" t="s">
        <v>117</v>
      </c>
      <c r="B64" s="21" t="s">
        <v>118</v>
      </c>
      <c r="C64" s="28" t="s">
        <v>81</v>
      </c>
      <c r="D64" s="23" t="s">
        <v>99</v>
      </c>
      <c r="E64" s="27">
        <v>0</v>
      </c>
      <c r="F64" s="25"/>
      <c r="G64" s="26">
        <f t="shared" si="0"/>
        <v>0</v>
      </c>
      <c r="H64" s="1"/>
    </row>
    <row r="65" spans="1:8" ht="28.5" customHeight="1" x14ac:dyDescent="0.25">
      <c r="A65" s="20" t="s">
        <v>119</v>
      </c>
      <c r="B65" s="35" t="s">
        <v>120</v>
      </c>
      <c r="C65" s="28" t="s">
        <v>81</v>
      </c>
      <c r="D65" s="23" t="s">
        <v>99</v>
      </c>
      <c r="E65" s="27">
        <v>0</v>
      </c>
      <c r="F65" s="25"/>
      <c r="G65" s="26">
        <f t="shared" si="0"/>
        <v>0</v>
      </c>
      <c r="H65" s="1"/>
    </row>
    <row r="66" spans="1:8" ht="28.5" customHeight="1" x14ac:dyDescent="0.25">
      <c r="A66" s="20" t="s">
        <v>121</v>
      </c>
      <c r="B66" s="21" t="s">
        <v>122</v>
      </c>
      <c r="C66" s="28" t="s">
        <v>81</v>
      </c>
      <c r="D66" s="23" t="s">
        <v>99</v>
      </c>
      <c r="E66" s="27">
        <v>0</v>
      </c>
      <c r="F66" s="25"/>
      <c r="G66" s="26">
        <f t="shared" si="0"/>
        <v>0</v>
      </c>
      <c r="H66" s="1"/>
    </row>
    <row r="67" spans="1:8" ht="28.5" customHeight="1" x14ac:dyDescent="0.25">
      <c r="A67" s="20" t="s">
        <v>123</v>
      </c>
      <c r="B67" s="35" t="s">
        <v>124</v>
      </c>
      <c r="C67" s="28" t="s">
        <v>81</v>
      </c>
      <c r="D67" s="23" t="s">
        <v>99</v>
      </c>
      <c r="E67" s="27">
        <v>230</v>
      </c>
      <c r="F67" s="25">
        <v>7.3</v>
      </c>
      <c r="G67" s="26">
        <f t="shared" si="0"/>
        <v>1679</v>
      </c>
      <c r="H67" s="1"/>
    </row>
    <row r="68" spans="1:8" ht="28.5" customHeight="1" x14ac:dyDescent="0.25">
      <c r="A68" s="20" t="s">
        <v>125</v>
      </c>
      <c r="B68" s="21" t="s">
        <v>126</v>
      </c>
      <c r="C68" s="28" t="s">
        <v>81</v>
      </c>
      <c r="D68" s="23" t="s">
        <v>99</v>
      </c>
      <c r="E68" s="27">
        <v>0</v>
      </c>
      <c r="F68" s="25"/>
      <c r="G68" s="26">
        <f t="shared" si="0"/>
        <v>0</v>
      </c>
      <c r="H68" s="1"/>
    </row>
    <row r="69" spans="1:8" ht="28.5" customHeight="1" x14ac:dyDescent="0.25">
      <c r="A69" s="20" t="s">
        <v>127</v>
      </c>
      <c r="B69" s="35" t="s">
        <v>128</v>
      </c>
      <c r="C69" s="28" t="s">
        <v>81</v>
      </c>
      <c r="D69" s="23" t="s">
        <v>99</v>
      </c>
      <c r="E69" s="27">
        <v>1932</v>
      </c>
      <c r="F69" s="25">
        <v>8.93</v>
      </c>
      <c r="G69" s="26">
        <f t="shared" si="0"/>
        <v>17252.759999999998</v>
      </c>
      <c r="H69" s="1"/>
    </row>
    <row r="70" spans="1:8" ht="28.5" customHeight="1" x14ac:dyDescent="0.25">
      <c r="A70" s="20">
        <v>53</v>
      </c>
      <c r="B70" s="35" t="s">
        <v>260</v>
      </c>
      <c r="C70" s="28" t="s">
        <v>81</v>
      </c>
      <c r="D70" s="23" t="s">
        <v>99</v>
      </c>
      <c r="E70" s="27">
        <v>128</v>
      </c>
      <c r="F70" s="25">
        <v>8.76</v>
      </c>
      <c r="G70" s="26">
        <f t="shared" si="0"/>
        <v>1121.28</v>
      </c>
      <c r="H70" s="1"/>
    </row>
    <row r="71" spans="1:8" ht="28.5" customHeight="1" x14ac:dyDescent="0.25">
      <c r="A71" s="20">
        <v>54</v>
      </c>
      <c r="B71" s="35" t="s">
        <v>261</v>
      </c>
      <c r="C71" s="28" t="s">
        <v>81</v>
      </c>
      <c r="D71" s="23" t="s">
        <v>99</v>
      </c>
      <c r="E71" s="27">
        <v>663</v>
      </c>
      <c r="F71" s="25">
        <v>10.95</v>
      </c>
      <c r="G71" s="26">
        <f t="shared" si="0"/>
        <v>7259.8499999999995</v>
      </c>
      <c r="H71" s="1"/>
    </row>
    <row r="72" spans="1:8" ht="28.5" customHeight="1" x14ac:dyDescent="0.25">
      <c r="A72" s="20">
        <v>55</v>
      </c>
      <c r="B72" s="35" t="s">
        <v>262</v>
      </c>
      <c r="C72" s="28" t="s">
        <v>81</v>
      </c>
      <c r="D72" s="23" t="s">
        <v>99</v>
      </c>
      <c r="E72" s="27">
        <v>1279</v>
      </c>
      <c r="F72" s="25">
        <v>15.32</v>
      </c>
      <c r="G72" s="26">
        <f t="shared" ref="G72:G135" si="1">F72*E72</f>
        <v>19594.28</v>
      </c>
      <c r="H72" s="1"/>
    </row>
    <row r="73" spans="1:8" ht="28.5" customHeight="1" x14ac:dyDescent="0.25">
      <c r="A73" s="20">
        <v>56</v>
      </c>
      <c r="B73" s="35" t="s">
        <v>132</v>
      </c>
      <c r="C73" s="28" t="s">
        <v>81</v>
      </c>
      <c r="D73" s="23" t="s">
        <v>99</v>
      </c>
      <c r="E73" s="27">
        <v>0</v>
      </c>
      <c r="F73" s="25"/>
      <c r="G73" s="26">
        <f t="shared" si="1"/>
        <v>0</v>
      </c>
      <c r="H73" s="1"/>
    </row>
    <row r="74" spans="1:8" ht="28.5" customHeight="1" x14ac:dyDescent="0.25">
      <c r="A74" s="20">
        <v>57</v>
      </c>
      <c r="B74" s="35" t="s">
        <v>133</v>
      </c>
      <c r="C74" s="28" t="s">
        <v>81</v>
      </c>
      <c r="D74" s="23" t="s">
        <v>99</v>
      </c>
      <c r="E74" s="27">
        <v>0</v>
      </c>
      <c r="F74" s="25"/>
      <c r="G74" s="26">
        <f t="shared" si="1"/>
        <v>0</v>
      </c>
      <c r="H74" s="1"/>
    </row>
    <row r="75" spans="1:8" ht="28.5" customHeight="1" x14ac:dyDescent="0.25">
      <c r="A75" s="20">
        <v>58</v>
      </c>
      <c r="B75" s="35" t="s">
        <v>134</v>
      </c>
      <c r="C75" s="28" t="s">
        <v>81</v>
      </c>
      <c r="D75" s="23" t="s">
        <v>99</v>
      </c>
      <c r="E75" s="27">
        <v>0</v>
      </c>
      <c r="F75" s="25"/>
      <c r="G75" s="26">
        <f t="shared" si="1"/>
        <v>0</v>
      </c>
      <c r="H75" s="1"/>
    </row>
    <row r="76" spans="1:8" ht="28.5" customHeight="1" x14ac:dyDescent="0.25">
      <c r="A76" s="36">
        <v>69</v>
      </c>
      <c r="B76" s="21" t="s">
        <v>135</v>
      </c>
      <c r="C76" s="28" t="s">
        <v>136</v>
      </c>
      <c r="D76" s="23" t="s">
        <v>68</v>
      </c>
      <c r="E76" s="27">
        <v>0</v>
      </c>
      <c r="F76" s="25"/>
      <c r="G76" s="26">
        <f t="shared" si="1"/>
        <v>0</v>
      </c>
      <c r="H76" s="1"/>
    </row>
    <row r="77" spans="1:8" ht="28.5" customHeight="1" x14ac:dyDescent="0.25">
      <c r="A77" s="36">
        <v>70</v>
      </c>
      <c r="B77" s="37" t="s">
        <v>137</v>
      </c>
      <c r="C77" s="28" t="s">
        <v>136</v>
      </c>
      <c r="D77" s="23" t="s">
        <v>68</v>
      </c>
      <c r="E77" s="27">
        <v>0</v>
      </c>
      <c r="F77" s="25"/>
      <c r="G77" s="26">
        <f t="shared" si="1"/>
        <v>0</v>
      </c>
      <c r="H77" s="1"/>
    </row>
    <row r="78" spans="1:8" ht="28.5" customHeight="1" x14ac:dyDescent="0.25">
      <c r="A78" s="36">
        <v>71</v>
      </c>
      <c r="B78" s="38" t="s">
        <v>138</v>
      </c>
      <c r="C78" s="22" t="s">
        <v>52</v>
      </c>
      <c r="D78" s="23" t="s">
        <v>48</v>
      </c>
      <c r="E78" s="27">
        <v>0</v>
      </c>
      <c r="F78" s="25"/>
      <c r="G78" s="26">
        <f t="shared" si="1"/>
        <v>0</v>
      </c>
      <c r="H78" s="1"/>
    </row>
    <row r="79" spans="1:8" ht="28.5" customHeight="1" x14ac:dyDescent="0.25">
      <c r="A79" s="36" t="s">
        <v>139</v>
      </c>
      <c r="B79" s="39" t="s">
        <v>140</v>
      </c>
      <c r="C79" s="28" t="s">
        <v>141</v>
      </c>
      <c r="D79" s="23" t="s">
        <v>68</v>
      </c>
      <c r="E79" s="27">
        <v>0</v>
      </c>
      <c r="F79" s="25"/>
      <c r="G79" s="26">
        <f t="shared" si="1"/>
        <v>0</v>
      </c>
      <c r="H79" s="1"/>
    </row>
    <row r="80" spans="1:8" ht="28.5" customHeight="1" x14ac:dyDescent="0.25">
      <c r="A80" s="36" t="s">
        <v>142</v>
      </c>
      <c r="B80" s="37" t="s">
        <v>140</v>
      </c>
      <c r="C80" s="28" t="s">
        <v>143</v>
      </c>
      <c r="D80" s="23" t="s">
        <v>68</v>
      </c>
      <c r="E80" s="27">
        <v>0</v>
      </c>
      <c r="F80" s="25"/>
      <c r="G80" s="26">
        <f t="shared" si="1"/>
        <v>0</v>
      </c>
      <c r="H80" s="1"/>
    </row>
    <row r="81" spans="1:8" ht="28.5" customHeight="1" x14ac:dyDescent="0.25">
      <c r="A81" s="36">
        <v>73</v>
      </c>
      <c r="B81" s="38" t="s">
        <v>144</v>
      </c>
      <c r="C81" s="28" t="s">
        <v>141</v>
      </c>
      <c r="D81" s="23" t="s">
        <v>44</v>
      </c>
      <c r="E81" s="27">
        <v>0</v>
      </c>
      <c r="F81" s="25"/>
      <c r="G81" s="26">
        <f t="shared" si="1"/>
        <v>0</v>
      </c>
      <c r="H81" s="1"/>
    </row>
    <row r="82" spans="1:8" ht="28.5" customHeight="1" x14ac:dyDescent="0.25">
      <c r="A82" s="36">
        <v>74</v>
      </c>
      <c r="B82" s="39" t="s">
        <v>145</v>
      </c>
      <c r="C82" s="22" t="s">
        <v>43</v>
      </c>
      <c r="D82" s="23" t="s">
        <v>44</v>
      </c>
      <c r="E82" s="27">
        <v>0</v>
      </c>
      <c r="F82" s="25"/>
      <c r="G82" s="26">
        <f t="shared" si="1"/>
        <v>0</v>
      </c>
      <c r="H82" s="1"/>
    </row>
    <row r="83" spans="1:8" ht="28.5" customHeight="1" x14ac:dyDescent="0.25">
      <c r="A83" s="36">
        <v>75</v>
      </c>
      <c r="B83" s="39" t="s">
        <v>146</v>
      </c>
      <c r="C83" s="22" t="s">
        <v>43</v>
      </c>
      <c r="D83" s="23" t="s">
        <v>44</v>
      </c>
      <c r="E83" s="27">
        <v>0</v>
      </c>
      <c r="F83" s="25"/>
      <c r="G83" s="26">
        <f t="shared" si="1"/>
        <v>0</v>
      </c>
      <c r="H83" s="1"/>
    </row>
    <row r="84" spans="1:8" ht="28.5" customHeight="1" x14ac:dyDescent="0.25">
      <c r="A84" s="36" t="s">
        <v>147</v>
      </c>
      <c r="B84" s="39" t="s">
        <v>148</v>
      </c>
      <c r="C84" s="22" t="s">
        <v>149</v>
      </c>
      <c r="D84" s="23" t="s">
        <v>99</v>
      </c>
      <c r="E84" s="27">
        <v>0</v>
      </c>
      <c r="F84" s="25"/>
      <c r="G84" s="26">
        <f t="shared" si="1"/>
        <v>0</v>
      </c>
      <c r="H84" s="1"/>
    </row>
    <row r="85" spans="1:8" ht="28.5" customHeight="1" x14ac:dyDescent="0.25">
      <c r="A85" s="36" t="s">
        <v>150</v>
      </c>
      <c r="B85" s="37" t="s">
        <v>151</v>
      </c>
      <c r="C85" s="22" t="s">
        <v>149</v>
      </c>
      <c r="D85" s="23" t="s">
        <v>99</v>
      </c>
      <c r="E85" s="27">
        <v>0</v>
      </c>
      <c r="F85" s="25"/>
      <c r="G85" s="26">
        <f t="shared" si="1"/>
        <v>0</v>
      </c>
      <c r="H85" s="1"/>
    </row>
    <row r="86" spans="1:8" ht="28.5" customHeight="1" x14ac:dyDescent="0.25">
      <c r="A86" s="36">
        <v>77</v>
      </c>
      <c r="B86" s="37" t="s">
        <v>152</v>
      </c>
      <c r="C86" s="22" t="s">
        <v>149</v>
      </c>
      <c r="D86" s="23" t="s">
        <v>99</v>
      </c>
      <c r="E86" s="27">
        <v>0</v>
      </c>
      <c r="F86" s="25"/>
      <c r="G86" s="26">
        <f t="shared" si="1"/>
        <v>0</v>
      </c>
      <c r="H86" s="1"/>
    </row>
    <row r="87" spans="1:8" ht="28.5" customHeight="1" x14ac:dyDescent="0.25">
      <c r="A87" s="36">
        <v>78</v>
      </c>
      <c r="B87" s="39" t="s">
        <v>153</v>
      </c>
      <c r="C87" s="22" t="s">
        <v>43</v>
      </c>
      <c r="D87" s="23" t="s">
        <v>68</v>
      </c>
      <c r="E87" s="27">
        <v>0</v>
      </c>
      <c r="F87" s="25"/>
      <c r="G87" s="26">
        <f t="shared" si="1"/>
        <v>0</v>
      </c>
      <c r="H87" s="1"/>
    </row>
    <row r="88" spans="1:8" ht="28.5" customHeight="1" x14ac:dyDescent="0.25">
      <c r="A88" s="36">
        <v>79</v>
      </c>
      <c r="B88" s="38" t="s">
        <v>154</v>
      </c>
      <c r="C88" s="22" t="s">
        <v>43</v>
      </c>
      <c r="D88" s="23" t="s">
        <v>44</v>
      </c>
      <c r="E88" s="27">
        <v>0</v>
      </c>
      <c r="F88" s="25"/>
      <c r="G88" s="26">
        <f t="shared" si="1"/>
        <v>0</v>
      </c>
      <c r="H88" s="1"/>
    </row>
    <row r="89" spans="1:8" ht="28.5" customHeight="1" x14ac:dyDescent="0.25">
      <c r="A89" s="36">
        <v>80</v>
      </c>
      <c r="B89" s="39" t="s">
        <v>155</v>
      </c>
      <c r="C89" s="22" t="s">
        <v>43</v>
      </c>
      <c r="D89" s="23" t="s">
        <v>44</v>
      </c>
      <c r="E89" s="27">
        <v>0</v>
      </c>
      <c r="F89" s="25"/>
      <c r="G89" s="26">
        <f t="shared" si="1"/>
        <v>0</v>
      </c>
      <c r="H89" s="1"/>
    </row>
    <row r="90" spans="1:8" ht="28.5" customHeight="1" x14ac:dyDescent="0.25">
      <c r="A90" s="36">
        <v>81</v>
      </c>
      <c r="B90" s="39" t="s">
        <v>156</v>
      </c>
      <c r="C90" s="22" t="s">
        <v>43</v>
      </c>
      <c r="D90" s="23" t="s">
        <v>44</v>
      </c>
      <c r="E90" s="27">
        <v>0</v>
      </c>
      <c r="F90" s="25"/>
      <c r="G90" s="26">
        <f t="shared" si="1"/>
        <v>0</v>
      </c>
      <c r="H90" s="1"/>
    </row>
    <row r="91" spans="1:8" ht="28.5" customHeight="1" x14ac:dyDescent="0.25">
      <c r="A91" s="36">
        <v>82</v>
      </c>
      <c r="B91" s="37" t="s">
        <v>157</v>
      </c>
      <c r="C91" s="28" t="s">
        <v>158</v>
      </c>
      <c r="D91" s="23" t="s">
        <v>159</v>
      </c>
      <c r="E91" s="27">
        <v>0</v>
      </c>
      <c r="F91" s="25"/>
      <c r="G91" s="26">
        <f t="shared" si="1"/>
        <v>0</v>
      </c>
      <c r="H91" s="1"/>
    </row>
    <row r="92" spans="1:8" ht="28.5" customHeight="1" x14ac:dyDescent="0.25">
      <c r="A92" s="36">
        <v>83</v>
      </c>
      <c r="B92" s="39" t="s">
        <v>160</v>
      </c>
      <c r="C92" s="22" t="s">
        <v>24</v>
      </c>
      <c r="D92" s="23" t="s">
        <v>25</v>
      </c>
      <c r="E92" s="27">
        <v>0</v>
      </c>
      <c r="F92" s="25"/>
      <c r="G92" s="26">
        <f t="shared" si="1"/>
        <v>0</v>
      </c>
      <c r="H92" s="1"/>
    </row>
    <row r="93" spans="1:8" ht="28.5" customHeight="1" x14ac:dyDescent="0.25">
      <c r="A93" s="36">
        <v>84</v>
      </c>
      <c r="B93" s="21" t="s">
        <v>161</v>
      </c>
      <c r="C93" s="22" t="s">
        <v>43</v>
      </c>
      <c r="D93" s="23" t="s">
        <v>44</v>
      </c>
      <c r="E93" s="27">
        <v>1030</v>
      </c>
      <c r="F93" s="25">
        <v>7.95</v>
      </c>
      <c r="G93" s="26">
        <f t="shared" si="1"/>
        <v>8188.5</v>
      </c>
      <c r="H93" s="1"/>
    </row>
    <row r="94" spans="1:8" ht="28.5" customHeight="1" x14ac:dyDescent="0.25">
      <c r="A94" s="36">
        <v>85</v>
      </c>
      <c r="B94" s="35" t="s">
        <v>162</v>
      </c>
      <c r="C94" s="22" t="s">
        <v>43</v>
      </c>
      <c r="D94" s="23" t="s">
        <v>44</v>
      </c>
      <c r="E94" s="27">
        <v>530</v>
      </c>
      <c r="F94" s="25">
        <v>9.8000000000000007</v>
      </c>
      <c r="G94" s="26">
        <f t="shared" si="1"/>
        <v>5194</v>
      </c>
      <c r="H94" s="1"/>
    </row>
    <row r="95" spans="1:8" ht="28.5" customHeight="1" x14ac:dyDescent="0.25">
      <c r="A95" s="36">
        <v>86</v>
      </c>
      <c r="B95" s="29" t="s">
        <v>163</v>
      </c>
      <c r="C95" s="22" t="s">
        <v>43</v>
      </c>
      <c r="D95" s="23" t="s">
        <v>44</v>
      </c>
      <c r="E95" s="27">
        <v>0</v>
      </c>
      <c r="F95" s="25"/>
      <c r="G95" s="26">
        <f t="shared" si="1"/>
        <v>0</v>
      </c>
      <c r="H95" s="1"/>
    </row>
    <row r="96" spans="1:8" ht="28.5" customHeight="1" x14ac:dyDescent="0.25">
      <c r="A96" s="36" t="s">
        <v>164</v>
      </c>
      <c r="B96" s="21" t="s">
        <v>165</v>
      </c>
      <c r="C96" s="22" t="s">
        <v>43</v>
      </c>
      <c r="D96" s="23" t="s">
        <v>44</v>
      </c>
      <c r="E96" s="27">
        <v>207</v>
      </c>
      <c r="F96" s="25">
        <v>7.95</v>
      </c>
      <c r="G96" s="26">
        <f t="shared" si="1"/>
        <v>1645.65</v>
      </c>
      <c r="H96" s="1"/>
    </row>
    <row r="97" spans="1:8" ht="28.5" customHeight="1" x14ac:dyDescent="0.25">
      <c r="A97" s="36" t="s">
        <v>166</v>
      </c>
      <c r="B97" s="35" t="s">
        <v>167</v>
      </c>
      <c r="C97" s="22" t="s">
        <v>43</v>
      </c>
      <c r="D97" s="23" t="s">
        <v>44</v>
      </c>
      <c r="E97" s="27">
        <v>221</v>
      </c>
      <c r="F97" s="25">
        <v>9.8000000000000007</v>
      </c>
      <c r="G97" s="26">
        <f t="shared" si="1"/>
        <v>2165.8000000000002</v>
      </c>
      <c r="H97" s="1"/>
    </row>
    <row r="98" spans="1:8" ht="28.5" customHeight="1" x14ac:dyDescent="0.25">
      <c r="A98" s="36" t="s">
        <v>168</v>
      </c>
      <c r="B98" s="21" t="s">
        <v>169</v>
      </c>
      <c r="C98" s="22" t="s">
        <v>43</v>
      </c>
      <c r="D98" s="23" t="s">
        <v>44</v>
      </c>
      <c r="E98" s="27">
        <v>0</v>
      </c>
      <c r="F98" s="25"/>
      <c r="G98" s="26">
        <f t="shared" si="1"/>
        <v>0</v>
      </c>
      <c r="H98" s="1"/>
    </row>
    <row r="99" spans="1:8" ht="28.5" customHeight="1" x14ac:dyDescent="0.25">
      <c r="A99" s="36" t="s">
        <v>170</v>
      </c>
      <c r="B99" s="35" t="s">
        <v>171</v>
      </c>
      <c r="C99" s="22" t="s">
        <v>43</v>
      </c>
      <c r="D99" s="23" t="s">
        <v>44</v>
      </c>
      <c r="E99" s="27">
        <v>0</v>
      </c>
      <c r="F99" s="25"/>
      <c r="G99" s="26">
        <f t="shared" si="1"/>
        <v>0</v>
      </c>
      <c r="H99" s="1"/>
    </row>
    <row r="100" spans="1:8" ht="28.5" customHeight="1" x14ac:dyDescent="0.25">
      <c r="A100" s="36" t="s">
        <v>172</v>
      </c>
      <c r="B100" s="21" t="s">
        <v>173</v>
      </c>
      <c r="C100" s="22" t="s">
        <v>43</v>
      </c>
      <c r="D100" s="23" t="s">
        <v>44</v>
      </c>
      <c r="E100" s="27">
        <v>0</v>
      </c>
      <c r="F100" s="25"/>
      <c r="G100" s="26">
        <f t="shared" si="1"/>
        <v>0</v>
      </c>
      <c r="H100" s="1"/>
    </row>
    <row r="101" spans="1:8" ht="28.5" customHeight="1" x14ac:dyDescent="0.25">
      <c r="A101" s="36" t="s">
        <v>174</v>
      </c>
      <c r="B101" s="35" t="s">
        <v>175</v>
      </c>
      <c r="C101" s="22" t="s">
        <v>43</v>
      </c>
      <c r="D101" s="23" t="s">
        <v>44</v>
      </c>
      <c r="E101" s="27">
        <v>0</v>
      </c>
      <c r="F101" s="25"/>
      <c r="G101" s="26">
        <f t="shared" si="1"/>
        <v>0</v>
      </c>
      <c r="H101" s="1"/>
    </row>
    <row r="102" spans="1:8" ht="28.5" customHeight="1" x14ac:dyDescent="0.25">
      <c r="A102" s="40">
        <v>90</v>
      </c>
      <c r="B102" s="30" t="s">
        <v>176</v>
      </c>
      <c r="C102" s="22" t="s">
        <v>177</v>
      </c>
      <c r="D102" s="23" t="s">
        <v>48</v>
      </c>
      <c r="E102" s="27">
        <v>0</v>
      </c>
      <c r="F102" s="25"/>
      <c r="G102" s="26">
        <f t="shared" si="1"/>
        <v>0</v>
      </c>
      <c r="H102" s="1"/>
    </row>
    <row r="103" spans="1:8" ht="28.5" customHeight="1" x14ac:dyDescent="0.25">
      <c r="A103" s="40">
        <v>91</v>
      </c>
      <c r="B103" s="21" t="s">
        <v>178</v>
      </c>
      <c r="C103" s="22" t="s">
        <v>43</v>
      </c>
      <c r="D103" s="23" t="s">
        <v>44</v>
      </c>
      <c r="E103" s="27">
        <v>3220</v>
      </c>
      <c r="F103" s="25">
        <v>7.95</v>
      </c>
      <c r="G103" s="26">
        <f t="shared" si="1"/>
        <v>25599</v>
      </c>
      <c r="H103" s="1"/>
    </row>
    <row r="104" spans="1:8" ht="29.25" customHeight="1" x14ac:dyDescent="0.25">
      <c r="A104" s="40">
        <v>92</v>
      </c>
      <c r="B104" s="35" t="s">
        <v>179</v>
      </c>
      <c r="C104" s="22" t="s">
        <v>43</v>
      </c>
      <c r="D104" s="23" t="s">
        <v>44</v>
      </c>
      <c r="E104" s="27">
        <v>1610</v>
      </c>
      <c r="F104" s="25">
        <v>9.3000000000000007</v>
      </c>
      <c r="G104" s="26">
        <f t="shared" si="1"/>
        <v>14973.000000000002</v>
      </c>
      <c r="H104" s="1"/>
    </row>
    <row r="105" spans="1:8" ht="29.25" customHeight="1" x14ac:dyDescent="0.25">
      <c r="A105" s="40">
        <v>93</v>
      </c>
      <c r="B105" s="21" t="s">
        <v>180</v>
      </c>
      <c r="C105" s="22" t="s">
        <v>43</v>
      </c>
      <c r="D105" s="23" t="s">
        <v>44</v>
      </c>
      <c r="E105" s="27">
        <v>0</v>
      </c>
      <c r="F105" s="25"/>
      <c r="G105" s="26">
        <f t="shared" si="1"/>
        <v>0</v>
      </c>
      <c r="H105" s="1"/>
    </row>
    <row r="106" spans="1:8" ht="29.25" customHeight="1" x14ac:dyDescent="0.25">
      <c r="A106" s="40">
        <v>94</v>
      </c>
      <c r="B106" s="21" t="s">
        <v>181</v>
      </c>
      <c r="C106" s="22" t="s">
        <v>43</v>
      </c>
      <c r="D106" s="23" t="s">
        <v>44</v>
      </c>
      <c r="E106" s="27">
        <v>0</v>
      </c>
      <c r="F106" s="25"/>
      <c r="G106" s="26">
        <f t="shared" si="1"/>
        <v>0</v>
      </c>
      <c r="H106" s="1"/>
    </row>
    <row r="107" spans="1:8" ht="29.25" customHeight="1" x14ac:dyDescent="0.25">
      <c r="A107" s="41">
        <v>95</v>
      </c>
      <c r="B107" s="42" t="s">
        <v>182</v>
      </c>
      <c r="C107" s="43" t="s">
        <v>43</v>
      </c>
      <c r="D107" s="44" t="s">
        <v>44</v>
      </c>
      <c r="E107" s="27">
        <v>0</v>
      </c>
      <c r="F107" s="25"/>
      <c r="G107" s="26">
        <f t="shared" si="1"/>
        <v>0</v>
      </c>
      <c r="H107" s="1"/>
    </row>
    <row r="108" spans="1:8" ht="29.25" customHeight="1" x14ac:dyDescent="0.25">
      <c r="A108" s="36">
        <v>96</v>
      </c>
      <c r="B108" s="21" t="s">
        <v>183</v>
      </c>
      <c r="C108" s="45" t="s">
        <v>43</v>
      </c>
      <c r="D108" s="23" t="s">
        <v>184</v>
      </c>
      <c r="E108" s="27">
        <v>322</v>
      </c>
      <c r="F108" s="25">
        <v>8.6999999999999993</v>
      </c>
      <c r="G108" s="26">
        <f t="shared" si="1"/>
        <v>2801.3999999999996</v>
      </c>
      <c r="H108" s="1"/>
    </row>
    <row r="109" spans="1:8" ht="29.25" customHeight="1" x14ac:dyDescent="0.25">
      <c r="A109" s="36">
        <v>97</v>
      </c>
      <c r="B109" s="21" t="s">
        <v>185</v>
      </c>
      <c r="C109" s="45" t="s">
        <v>43</v>
      </c>
      <c r="D109" s="23" t="s">
        <v>184</v>
      </c>
      <c r="E109" s="27">
        <v>2001</v>
      </c>
      <c r="F109" s="25">
        <v>8.6999999999999993</v>
      </c>
      <c r="G109" s="26">
        <f t="shared" si="1"/>
        <v>17408.699999999997</v>
      </c>
      <c r="H109" s="1"/>
    </row>
    <row r="110" spans="1:8" ht="29.25" customHeight="1" x14ac:dyDescent="0.25">
      <c r="A110" s="36">
        <v>98</v>
      </c>
      <c r="B110" s="35" t="s">
        <v>186</v>
      </c>
      <c r="C110" s="45" t="s">
        <v>43</v>
      </c>
      <c r="D110" s="23" t="s">
        <v>187</v>
      </c>
      <c r="E110" s="27">
        <v>0</v>
      </c>
      <c r="F110" s="25"/>
      <c r="G110" s="26">
        <f t="shared" si="1"/>
        <v>0</v>
      </c>
      <c r="H110" s="1"/>
    </row>
    <row r="111" spans="1:8" ht="29.25" customHeight="1" x14ac:dyDescent="0.25">
      <c r="A111" s="36">
        <v>99</v>
      </c>
      <c r="B111" s="21" t="s">
        <v>188</v>
      </c>
      <c r="C111" s="45" t="s">
        <v>43</v>
      </c>
      <c r="D111" s="23" t="s">
        <v>184</v>
      </c>
      <c r="E111" s="27">
        <v>0</v>
      </c>
      <c r="F111" s="25"/>
      <c r="G111" s="26">
        <f t="shared" si="1"/>
        <v>0</v>
      </c>
      <c r="H111" s="1"/>
    </row>
    <row r="112" spans="1:8" ht="29.25" customHeight="1" x14ac:dyDescent="0.25">
      <c r="A112" s="36">
        <v>100</v>
      </c>
      <c r="B112" s="21" t="s">
        <v>189</v>
      </c>
      <c r="C112" s="45" t="s">
        <v>43</v>
      </c>
      <c r="D112" s="23" t="s">
        <v>184</v>
      </c>
      <c r="E112" s="27">
        <v>0</v>
      </c>
      <c r="F112" s="25"/>
      <c r="G112" s="26">
        <f t="shared" si="1"/>
        <v>0</v>
      </c>
      <c r="H112" s="1"/>
    </row>
    <row r="113" spans="1:8" ht="29.25" customHeight="1" x14ac:dyDescent="0.25">
      <c r="A113" s="36">
        <v>101</v>
      </c>
      <c r="B113" s="35" t="s">
        <v>190</v>
      </c>
      <c r="C113" s="45" t="s">
        <v>43</v>
      </c>
      <c r="D113" s="23" t="s">
        <v>187</v>
      </c>
      <c r="E113" s="27">
        <v>0</v>
      </c>
      <c r="F113" s="25"/>
      <c r="G113" s="26">
        <f t="shared" si="1"/>
        <v>0</v>
      </c>
      <c r="H113" s="1"/>
    </row>
    <row r="114" spans="1:8" ht="29.25" customHeight="1" x14ac:dyDescent="0.25">
      <c r="A114" s="36">
        <v>102</v>
      </c>
      <c r="B114" s="35" t="s">
        <v>191</v>
      </c>
      <c r="C114" s="45" t="s">
        <v>192</v>
      </c>
      <c r="D114" s="23" t="s">
        <v>187</v>
      </c>
      <c r="E114" s="27">
        <v>0</v>
      </c>
      <c r="F114" s="25"/>
      <c r="G114" s="26">
        <f t="shared" si="1"/>
        <v>0</v>
      </c>
      <c r="H114" s="1"/>
    </row>
    <row r="115" spans="1:8" ht="29.25" customHeight="1" x14ac:dyDescent="0.25">
      <c r="A115" s="36">
        <v>103</v>
      </c>
      <c r="B115" s="35" t="s">
        <v>193</v>
      </c>
      <c r="C115" s="45" t="s">
        <v>43</v>
      </c>
      <c r="D115" s="23" t="s">
        <v>57</v>
      </c>
      <c r="E115" s="27">
        <v>1380</v>
      </c>
      <c r="F115" s="25">
        <v>7.08</v>
      </c>
      <c r="G115" s="26">
        <f t="shared" si="1"/>
        <v>9770.4</v>
      </c>
      <c r="H115" s="1"/>
    </row>
    <row r="116" spans="1:8" ht="29.25" customHeight="1" x14ac:dyDescent="0.25">
      <c r="A116" s="36">
        <v>104</v>
      </c>
      <c r="B116" s="21" t="s">
        <v>194</v>
      </c>
      <c r="C116" s="45" t="s">
        <v>43</v>
      </c>
      <c r="D116" s="23" t="s">
        <v>57</v>
      </c>
      <c r="E116" s="27">
        <v>1380</v>
      </c>
      <c r="F116" s="25">
        <v>5.72</v>
      </c>
      <c r="G116" s="26">
        <f t="shared" si="1"/>
        <v>7893.5999999999995</v>
      </c>
      <c r="H116" s="1"/>
    </row>
    <row r="117" spans="1:8" ht="29.25" customHeight="1" x14ac:dyDescent="0.25">
      <c r="A117" s="36">
        <v>105</v>
      </c>
      <c r="B117" s="21" t="s">
        <v>195</v>
      </c>
      <c r="C117" s="45" t="s">
        <v>43</v>
      </c>
      <c r="D117" s="23" t="s">
        <v>57</v>
      </c>
      <c r="E117" s="27">
        <v>0</v>
      </c>
      <c r="F117" s="25"/>
      <c r="G117" s="26">
        <f t="shared" si="1"/>
        <v>0</v>
      </c>
      <c r="H117" s="1"/>
    </row>
    <row r="118" spans="1:8" ht="29.25" customHeight="1" x14ac:dyDescent="0.25">
      <c r="A118" s="36">
        <v>106</v>
      </c>
      <c r="B118" s="21" t="s">
        <v>196</v>
      </c>
      <c r="C118" s="45" t="s">
        <v>192</v>
      </c>
      <c r="D118" s="23" t="s">
        <v>187</v>
      </c>
      <c r="E118" s="27">
        <v>0</v>
      </c>
      <c r="F118" s="25"/>
      <c r="G118" s="26">
        <f t="shared" si="1"/>
        <v>0</v>
      </c>
      <c r="H118" s="1"/>
    </row>
    <row r="119" spans="1:8" ht="29.25" customHeight="1" x14ac:dyDescent="0.25">
      <c r="A119" s="36">
        <v>107</v>
      </c>
      <c r="B119" s="46" t="s">
        <v>197</v>
      </c>
      <c r="C119" s="45" t="s">
        <v>43</v>
      </c>
      <c r="D119" s="23" t="s">
        <v>57</v>
      </c>
      <c r="E119" s="27">
        <v>0</v>
      </c>
      <c r="F119" s="25"/>
      <c r="G119" s="26">
        <f t="shared" si="1"/>
        <v>0</v>
      </c>
      <c r="H119" s="1"/>
    </row>
    <row r="120" spans="1:8" ht="29.25" customHeight="1" x14ac:dyDescent="0.25">
      <c r="A120" s="36">
        <v>108</v>
      </c>
      <c r="B120" s="21" t="s">
        <v>198</v>
      </c>
      <c r="C120" s="45" t="s">
        <v>43</v>
      </c>
      <c r="D120" s="23" t="s">
        <v>187</v>
      </c>
      <c r="E120" s="27">
        <v>0</v>
      </c>
      <c r="F120" s="25"/>
      <c r="G120" s="26">
        <f t="shared" si="1"/>
        <v>0</v>
      </c>
      <c r="H120" s="1"/>
    </row>
    <row r="121" spans="1:8" ht="29.25" customHeight="1" x14ac:dyDescent="0.25">
      <c r="A121" s="36">
        <v>109</v>
      </c>
      <c r="B121" s="21" t="s">
        <v>199</v>
      </c>
      <c r="C121" s="45" t="s">
        <v>192</v>
      </c>
      <c r="D121" s="23" t="s">
        <v>187</v>
      </c>
      <c r="E121" s="27">
        <v>0</v>
      </c>
      <c r="F121" s="25"/>
      <c r="G121" s="26">
        <f t="shared" si="1"/>
        <v>0</v>
      </c>
      <c r="H121" s="1"/>
    </row>
    <row r="122" spans="1:8" ht="29.25" customHeight="1" x14ac:dyDescent="0.25">
      <c r="A122" s="36">
        <v>110</v>
      </c>
      <c r="B122" s="21" t="s">
        <v>200</v>
      </c>
      <c r="C122" s="45" t="s">
        <v>201</v>
      </c>
      <c r="D122" s="23" t="s">
        <v>202</v>
      </c>
      <c r="E122" s="27">
        <v>0</v>
      </c>
      <c r="F122" s="25"/>
      <c r="G122" s="26">
        <f t="shared" si="1"/>
        <v>0</v>
      </c>
      <c r="H122" s="1"/>
    </row>
    <row r="123" spans="1:8" ht="29.25" customHeight="1" x14ac:dyDescent="0.25">
      <c r="A123" s="36">
        <v>111</v>
      </c>
      <c r="B123" s="21" t="s">
        <v>203</v>
      </c>
      <c r="C123" s="45" t="s">
        <v>43</v>
      </c>
      <c r="D123" s="23" t="s">
        <v>184</v>
      </c>
      <c r="E123" s="27">
        <v>0</v>
      </c>
      <c r="F123" s="25"/>
      <c r="G123" s="26">
        <f t="shared" si="1"/>
        <v>0</v>
      </c>
      <c r="H123" s="1"/>
    </row>
    <row r="124" spans="1:8" ht="29.25" customHeight="1" x14ac:dyDescent="0.25">
      <c r="A124" s="36" t="s">
        <v>204</v>
      </c>
      <c r="B124" s="21" t="s">
        <v>205</v>
      </c>
      <c r="C124" s="47" t="s">
        <v>43</v>
      </c>
      <c r="D124" s="48" t="s">
        <v>184</v>
      </c>
      <c r="E124" s="27">
        <v>0</v>
      </c>
      <c r="F124" s="25"/>
      <c r="G124" s="26">
        <f t="shared" si="1"/>
        <v>0</v>
      </c>
      <c r="H124" s="1"/>
    </row>
    <row r="125" spans="1:8" ht="29.25" customHeight="1" x14ac:dyDescent="0.25">
      <c r="A125" s="36" t="s">
        <v>206</v>
      </c>
      <c r="B125" s="35" t="s">
        <v>207</v>
      </c>
      <c r="C125" s="47" t="s">
        <v>43</v>
      </c>
      <c r="D125" s="48" t="s">
        <v>184</v>
      </c>
      <c r="E125" s="27">
        <v>0</v>
      </c>
      <c r="F125" s="25"/>
      <c r="G125" s="26">
        <f t="shared" si="1"/>
        <v>0</v>
      </c>
      <c r="H125" s="1"/>
    </row>
    <row r="126" spans="1:8" ht="29.25" customHeight="1" x14ac:dyDescent="0.25">
      <c r="A126" s="36">
        <v>113</v>
      </c>
      <c r="B126" s="35" t="s">
        <v>208</v>
      </c>
      <c r="C126" s="45" t="s">
        <v>43</v>
      </c>
      <c r="D126" s="23" t="s">
        <v>184</v>
      </c>
      <c r="E126" s="49">
        <v>0</v>
      </c>
      <c r="F126" s="50"/>
      <c r="G126" s="26">
        <f t="shared" si="1"/>
        <v>0</v>
      </c>
      <c r="H126" s="1"/>
    </row>
    <row r="127" spans="1:8" ht="29.25" customHeight="1" x14ac:dyDescent="0.25">
      <c r="A127" s="51">
        <v>114</v>
      </c>
      <c r="B127" s="35" t="s">
        <v>209</v>
      </c>
      <c r="C127" s="45" t="s">
        <v>43</v>
      </c>
      <c r="D127" s="23" t="s">
        <v>202</v>
      </c>
      <c r="E127" s="49">
        <v>460</v>
      </c>
      <c r="F127" s="50">
        <v>6.55</v>
      </c>
      <c r="G127" s="26">
        <f t="shared" si="1"/>
        <v>3013</v>
      </c>
      <c r="H127" s="1"/>
    </row>
    <row r="128" spans="1:8" ht="29.25" customHeight="1" x14ac:dyDescent="0.25">
      <c r="A128" s="36">
        <v>115</v>
      </c>
      <c r="B128" s="21" t="s">
        <v>210</v>
      </c>
      <c r="C128" s="45" t="s">
        <v>211</v>
      </c>
      <c r="D128" s="23" t="s">
        <v>159</v>
      </c>
      <c r="E128" s="49">
        <v>13800</v>
      </c>
      <c r="F128" s="50">
        <v>3.58</v>
      </c>
      <c r="G128" s="26">
        <f t="shared" si="1"/>
        <v>49404</v>
      </c>
      <c r="H128" s="1"/>
    </row>
    <row r="129" spans="1:10" ht="29.25" customHeight="1" x14ac:dyDescent="0.25">
      <c r="A129" s="36">
        <v>116</v>
      </c>
      <c r="B129" s="21" t="s">
        <v>212</v>
      </c>
      <c r="C129" s="52" t="s">
        <v>213</v>
      </c>
      <c r="D129" s="23" t="s">
        <v>159</v>
      </c>
      <c r="E129" s="49">
        <v>0</v>
      </c>
      <c r="F129" s="50"/>
      <c r="G129" s="26">
        <f t="shared" si="1"/>
        <v>0</v>
      </c>
      <c r="H129" s="1"/>
    </row>
    <row r="130" spans="1:10" ht="29.25" customHeight="1" x14ac:dyDescent="0.25">
      <c r="A130" s="36">
        <v>117</v>
      </c>
      <c r="B130" s="21" t="s">
        <v>214</v>
      </c>
      <c r="C130" s="45" t="s">
        <v>43</v>
      </c>
      <c r="D130" s="23" t="s">
        <v>159</v>
      </c>
      <c r="E130" s="49">
        <v>0</v>
      </c>
      <c r="F130" s="50"/>
      <c r="G130" s="26">
        <f t="shared" si="1"/>
        <v>0</v>
      </c>
      <c r="H130" s="1"/>
    </row>
    <row r="131" spans="1:10" ht="29.25" customHeight="1" x14ac:dyDescent="0.25">
      <c r="A131" s="36">
        <v>118</v>
      </c>
      <c r="B131" s="21" t="s">
        <v>215</v>
      </c>
      <c r="C131" s="45" t="s">
        <v>43</v>
      </c>
      <c r="D131" s="23" t="s">
        <v>184</v>
      </c>
      <c r="E131" s="49">
        <v>0</v>
      </c>
      <c r="F131" s="50"/>
      <c r="G131" s="26">
        <f t="shared" si="1"/>
        <v>0</v>
      </c>
      <c r="H131" s="1"/>
    </row>
    <row r="132" spans="1:10" ht="29.25" customHeight="1" x14ac:dyDescent="0.25">
      <c r="A132" s="36">
        <v>119</v>
      </c>
      <c r="B132" s="35" t="s">
        <v>216</v>
      </c>
      <c r="C132" s="45" t="s">
        <v>43</v>
      </c>
      <c r="D132" s="23" t="s">
        <v>48</v>
      </c>
      <c r="E132" s="49">
        <v>0</v>
      </c>
      <c r="F132" s="50"/>
      <c r="G132" s="26">
        <f t="shared" si="1"/>
        <v>0</v>
      </c>
      <c r="H132" s="1"/>
    </row>
    <row r="133" spans="1:10" ht="29.25" customHeight="1" x14ac:dyDescent="0.25">
      <c r="A133" s="36">
        <v>120</v>
      </c>
      <c r="B133" s="35" t="s">
        <v>217</v>
      </c>
      <c r="C133" s="45" t="s">
        <v>43</v>
      </c>
      <c r="D133" s="23" t="s">
        <v>187</v>
      </c>
      <c r="E133" s="49">
        <v>0</v>
      </c>
      <c r="F133" s="50"/>
      <c r="G133" s="26">
        <f t="shared" si="1"/>
        <v>0</v>
      </c>
      <c r="H133" s="1"/>
    </row>
    <row r="134" spans="1:10" ht="29.25" customHeight="1" x14ac:dyDescent="0.25">
      <c r="A134" s="36">
        <v>121</v>
      </c>
      <c r="B134" s="21" t="s">
        <v>218</v>
      </c>
      <c r="C134" s="32" t="s">
        <v>43</v>
      </c>
      <c r="D134" s="23" t="s">
        <v>48</v>
      </c>
      <c r="E134" s="49">
        <v>0</v>
      </c>
      <c r="F134" s="50"/>
      <c r="G134" s="26">
        <f t="shared" si="1"/>
        <v>0</v>
      </c>
      <c r="H134" s="1"/>
    </row>
    <row r="135" spans="1:10" ht="29.25" customHeight="1" x14ac:dyDescent="0.25">
      <c r="A135" s="36">
        <v>122</v>
      </c>
      <c r="B135" s="21" t="s">
        <v>219</v>
      </c>
      <c r="C135" s="32" t="s">
        <v>43</v>
      </c>
      <c r="D135" s="23" t="s">
        <v>187</v>
      </c>
      <c r="E135" s="49">
        <v>0</v>
      </c>
      <c r="F135" s="50"/>
      <c r="G135" s="26">
        <f t="shared" si="1"/>
        <v>0</v>
      </c>
      <c r="H135" s="1"/>
    </row>
    <row r="136" spans="1:10" ht="29.25" customHeight="1" x14ac:dyDescent="0.25">
      <c r="A136" s="36">
        <v>123</v>
      </c>
      <c r="B136" s="21" t="s">
        <v>220</v>
      </c>
      <c r="C136" s="32" t="s">
        <v>221</v>
      </c>
      <c r="D136" s="23" t="s">
        <v>222</v>
      </c>
      <c r="E136" s="49">
        <v>0</v>
      </c>
      <c r="F136" s="50"/>
      <c r="G136" s="26">
        <f t="shared" ref="G136:G140" si="2">F136*E136</f>
        <v>0</v>
      </c>
      <c r="H136" s="1"/>
    </row>
    <row r="137" spans="1:10" ht="29.25" customHeight="1" x14ac:dyDescent="0.25">
      <c r="A137" s="36">
        <v>124</v>
      </c>
      <c r="B137" s="35" t="s">
        <v>223</v>
      </c>
      <c r="C137" s="32" t="s">
        <v>221</v>
      </c>
      <c r="D137" s="23" t="s">
        <v>222</v>
      </c>
      <c r="E137" s="49">
        <v>78</v>
      </c>
      <c r="F137" s="50">
        <v>74.81</v>
      </c>
      <c r="G137" s="26">
        <f t="shared" si="2"/>
        <v>5835.18</v>
      </c>
      <c r="H137" s="1"/>
    </row>
    <row r="138" spans="1:10" ht="29.25" customHeight="1" x14ac:dyDescent="0.25">
      <c r="A138" s="36">
        <v>125</v>
      </c>
      <c r="B138" s="35" t="s">
        <v>224</v>
      </c>
      <c r="C138" s="32" t="s">
        <v>221</v>
      </c>
      <c r="D138" s="23" t="s">
        <v>222</v>
      </c>
      <c r="E138" s="49">
        <v>0</v>
      </c>
      <c r="F138" s="50"/>
      <c r="G138" s="26">
        <f t="shared" si="2"/>
        <v>0</v>
      </c>
      <c r="H138" s="1"/>
    </row>
    <row r="139" spans="1:10" ht="27.75" customHeight="1" x14ac:dyDescent="0.25">
      <c r="A139" s="40">
        <v>126</v>
      </c>
      <c r="B139" s="53" t="s">
        <v>225</v>
      </c>
      <c r="C139" s="54" t="s">
        <v>226</v>
      </c>
      <c r="D139" s="23" t="s">
        <v>222</v>
      </c>
      <c r="E139" s="49">
        <v>0</v>
      </c>
      <c r="F139" s="50"/>
      <c r="G139" s="26">
        <f t="shared" si="2"/>
        <v>0</v>
      </c>
      <c r="H139" s="1"/>
    </row>
    <row r="140" spans="1:10" ht="27.75" customHeight="1" x14ac:dyDescent="0.25">
      <c r="A140" s="36">
        <v>127</v>
      </c>
      <c r="B140" s="21" t="s">
        <v>227</v>
      </c>
      <c r="C140" s="32" t="s">
        <v>43</v>
      </c>
      <c r="D140" s="23" t="s">
        <v>184</v>
      </c>
      <c r="E140" s="49">
        <v>874</v>
      </c>
      <c r="F140" s="50">
        <v>7.95</v>
      </c>
      <c r="G140" s="26">
        <f t="shared" si="2"/>
        <v>6948.3</v>
      </c>
      <c r="H140" s="1"/>
    </row>
    <row r="141" spans="1:10" s="60" customFormat="1" ht="17.25" customHeight="1" x14ac:dyDescent="0.25">
      <c r="A141" s="117" t="s">
        <v>228</v>
      </c>
      <c r="B141" s="117"/>
      <c r="C141" s="55"/>
      <c r="D141" s="56"/>
      <c r="E141" s="57"/>
      <c r="F141" s="58"/>
      <c r="G141" s="59">
        <f>SUM(G8:G140)</f>
        <v>1193886.25</v>
      </c>
    </row>
    <row r="142" spans="1:10" ht="26.25" customHeight="1" x14ac:dyDescent="0.2">
      <c r="A142" s="118" t="s">
        <v>229</v>
      </c>
      <c r="B142" s="119"/>
      <c r="C142" s="119"/>
      <c r="D142" s="119"/>
      <c r="E142" s="119"/>
      <c r="F142" s="119"/>
      <c r="G142" s="119"/>
      <c r="H142" s="119"/>
      <c r="I142" s="61"/>
      <c r="J142" s="62"/>
    </row>
    <row r="143" spans="1:10" ht="13.5" thickBot="1" x14ac:dyDescent="0.25">
      <c r="A143" s="63"/>
      <c r="B143" s="64"/>
      <c r="C143" s="64"/>
      <c r="D143" s="64"/>
      <c r="E143" s="64"/>
      <c r="F143" s="64"/>
      <c r="G143" s="64"/>
      <c r="H143" s="65"/>
      <c r="J143" s="62"/>
    </row>
    <row r="144" spans="1:10" ht="15.75" customHeight="1" thickTop="1" x14ac:dyDescent="0.2">
      <c r="B144" s="66" t="s">
        <v>230</v>
      </c>
      <c r="C144" s="120"/>
      <c r="D144" s="120"/>
      <c r="E144" s="120"/>
      <c r="F144" s="121"/>
      <c r="H144" s="67"/>
      <c r="J144" s="62"/>
    </row>
    <row r="145" spans="2:10" ht="15.75" customHeight="1" x14ac:dyDescent="0.2">
      <c r="B145" s="68" t="s">
        <v>231</v>
      </c>
      <c r="C145" s="122" t="s">
        <v>232</v>
      </c>
      <c r="D145" s="122"/>
      <c r="E145" s="122"/>
      <c r="F145" s="123"/>
      <c r="H145" s="67"/>
      <c r="J145" s="62"/>
    </row>
    <row r="146" spans="2:10" ht="32.25" customHeight="1" x14ac:dyDescent="0.2">
      <c r="B146" s="124"/>
      <c r="C146" s="125"/>
      <c r="D146" s="20" t="s">
        <v>233</v>
      </c>
      <c r="E146" s="20" t="s">
        <v>234</v>
      </c>
      <c r="F146" s="69" t="s">
        <v>235</v>
      </c>
    </row>
    <row r="147" spans="2:10" ht="15.75" customHeight="1" x14ac:dyDescent="0.2">
      <c r="B147" s="124"/>
      <c r="C147" s="125"/>
      <c r="D147" s="20" t="s">
        <v>236</v>
      </c>
      <c r="E147" s="20" t="s">
        <v>237</v>
      </c>
      <c r="F147" s="69" t="s">
        <v>237</v>
      </c>
    </row>
    <row r="148" spans="2:10" ht="16.5" thickBot="1" x14ac:dyDescent="0.25">
      <c r="B148" s="70"/>
      <c r="C148" s="71" t="s">
        <v>238</v>
      </c>
      <c r="D148" s="72">
        <f>SUM(F171)</f>
        <v>0</v>
      </c>
      <c r="E148" s="73">
        <f>IF(C145="áno",D148*0.2,0)</f>
        <v>0</v>
      </c>
      <c r="F148" s="74">
        <f>D148+E148</f>
        <v>0</v>
      </c>
    </row>
    <row r="149" spans="2:10" ht="15.75" customHeight="1" thickTop="1" x14ac:dyDescent="0.25">
      <c r="B149" s="75"/>
      <c r="C149" s="75"/>
      <c r="D149" s="75"/>
      <c r="E149" s="75"/>
      <c r="F149" s="75"/>
    </row>
    <row r="150" spans="2:10" ht="15.75" x14ac:dyDescent="0.25">
      <c r="B150" s="76" t="s">
        <v>230</v>
      </c>
      <c r="C150" s="109"/>
      <c r="D150" s="110"/>
      <c r="E150" s="77"/>
      <c r="F150" s="77"/>
    </row>
    <row r="151" spans="2:10" ht="15.75" x14ac:dyDescent="0.25">
      <c r="B151" s="78" t="s">
        <v>239</v>
      </c>
      <c r="C151" s="99"/>
      <c r="D151" s="100"/>
      <c r="E151" s="77"/>
      <c r="F151" s="77"/>
    </row>
    <row r="152" spans="2:10" ht="15.75" customHeight="1" x14ac:dyDescent="0.25">
      <c r="B152" s="76" t="s">
        <v>240</v>
      </c>
      <c r="C152" s="109"/>
      <c r="D152" s="110"/>
      <c r="E152" s="77"/>
      <c r="F152" s="77"/>
    </row>
    <row r="153" spans="2:10" ht="15.75" customHeight="1" x14ac:dyDescent="0.25">
      <c r="B153" s="79" t="s">
        <v>241</v>
      </c>
      <c r="C153" s="99"/>
      <c r="D153" s="100"/>
      <c r="E153" s="77"/>
      <c r="F153" s="77"/>
    </row>
    <row r="154" spans="2:10" ht="15.75" customHeight="1" x14ac:dyDescent="0.25">
      <c r="B154" s="79" t="s">
        <v>242</v>
      </c>
      <c r="C154" s="99"/>
      <c r="D154" s="100"/>
      <c r="E154" s="77"/>
      <c r="F154" s="77"/>
    </row>
    <row r="155" spans="2:10" ht="15.75" customHeight="1" x14ac:dyDescent="0.25">
      <c r="B155" s="79" t="s">
        <v>243</v>
      </c>
      <c r="C155" s="99"/>
      <c r="D155" s="100"/>
      <c r="E155" s="77"/>
      <c r="F155" s="77"/>
    </row>
    <row r="156" spans="2:10" ht="15.75" customHeight="1" x14ac:dyDescent="0.25">
      <c r="B156" s="79" t="s">
        <v>244</v>
      </c>
      <c r="C156" s="99"/>
      <c r="D156" s="100"/>
      <c r="E156" s="77"/>
      <c r="F156" s="77"/>
    </row>
    <row r="157" spans="2:10" ht="15.75" customHeight="1" x14ac:dyDescent="0.25">
      <c r="B157" s="79" t="s">
        <v>245</v>
      </c>
      <c r="C157" s="99"/>
      <c r="D157" s="100"/>
      <c r="E157" s="77"/>
      <c r="F157" s="77"/>
    </row>
    <row r="158" spans="2:10" ht="15.75" customHeight="1" x14ac:dyDescent="0.25">
      <c r="B158" s="79" t="s">
        <v>246</v>
      </c>
      <c r="C158" s="99"/>
      <c r="D158" s="100"/>
      <c r="E158" s="77"/>
      <c r="F158" s="77"/>
    </row>
    <row r="159" spans="2:10" ht="15.75" customHeight="1" x14ac:dyDescent="0.25">
      <c r="B159" s="79" t="s">
        <v>247</v>
      </c>
      <c r="C159" s="99"/>
      <c r="D159" s="100"/>
      <c r="E159" s="77"/>
      <c r="F159" s="77"/>
    </row>
    <row r="160" spans="2:10" ht="15.75" customHeight="1" x14ac:dyDescent="0.25">
      <c r="B160" s="76" t="s">
        <v>248</v>
      </c>
      <c r="C160" s="99"/>
      <c r="D160" s="100"/>
      <c r="E160" s="77"/>
      <c r="F160" s="77"/>
    </row>
    <row r="161" spans="2:7" ht="15.75" x14ac:dyDescent="0.25">
      <c r="B161" s="76" t="s">
        <v>249</v>
      </c>
      <c r="C161" s="109"/>
      <c r="D161" s="110"/>
      <c r="E161" s="77"/>
      <c r="F161" s="77"/>
    </row>
    <row r="162" spans="2:7" ht="15" x14ac:dyDescent="0.25">
      <c r="B162"/>
      <c r="C162"/>
      <c r="D162"/>
      <c r="E162"/>
      <c r="F162"/>
    </row>
    <row r="163" spans="2:7" ht="15" x14ac:dyDescent="0.25">
      <c r="B163"/>
      <c r="C163"/>
      <c r="D163"/>
      <c r="E163" s="80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/>
      <c r="D165"/>
      <c r="E165"/>
      <c r="F165"/>
    </row>
    <row r="166" spans="2:7" ht="27.75" customHeight="1" x14ac:dyDescent="0.25">
      <c r="B166"/>
      <c r="C166" s="111" t="s">
        <v>250</v>
      </c>
      <c r="D166" s="112"/>
      <c r="E166" s="81" t="s">
        <v>251</v>
      </c>
      <c r="F166" s="81" t="s">
        <v>252</v>
      </c>
      <c r="G166" s="81" t="s">
        <v>253</v>
      </c>
    </row>
    <row r="167" spans="2:7" ht="27.75" customHeight="1" x14ac:dyDescent="0.25">
      <c r="B167"/>
      <c r="C167" s="113" t="s">
        <v>254</v>
      </c>
      <c r="D167" s="114"/>
      <c r="E167" s="96">
        <f>SUBTOTAL(9,G8,G9,G10,G11,G12,G13,G14,G15,G18,G19,G20,G21,G22,G23,G24,G26,G29,G30,G31,G32,G33,G36,G37,G38,G39,G40,G42,G43,G44,G45,G46,G47,G48,G49,G50,G51,G52,G53,G56,G57,G59,G61,G63,G64,G66,G68,G76,G79,G82,G83,G84,G87,G89,G90,G92,G93,G96,G98,G100,G103,G105,G106,G107,G108,G109,G111,G112,G116,G117,G120,G118,G121,G122,G123,G124,G128,G129,G130,G131,G134,G135,G136,G139,G140)</f>
        <v>1095438.95</v>
      </c>
      <c r="F167" s="101"/>
      <c r="G167" s="82">
        <f>ROUND(F167/E167,3)</f>
        <v>0</v>
      </c>
    </row>
    <row r="168" spans="2:7" ht="27.75" customHeight="1" x14ac:dyDescent="0.25">
      <c r="B168"/>
      <c r="C168" s="115" t="s">
        <v>255</v>
      </c>
      <c r="D168" s="116"/>
      <c r="E168" s="96">
        <f>SUBTOTAL(9,G41,G54,G55,G58,G60,G62,G65,G67,G69,G70,G71,G72,G73,G74,G75,G77,G80,G85,G86,G91,G94,G97,G99,G101,G104,G110,G113,G114,G115,G125,G126,G127,G132,G133,G137,G138)</f>
        <v>98447.299999999988</v>
      </c>
      <c r="F168" s="101"/>
      <c r="G168" s="82">
        <f t="shared" ref="G168:G170" si="3">ROUND(F168/E168,3)</f>
        <v>0</v>
      </c>
    </row>
    <row r="169" spans="2:7" ht="27.75" customHeight="1" x14ac:dyDescent="0.25">
      <c r="B169"/>
      <c r="C169" s="103" t="s">
        <v>256</v>
      </c>
      <c r="D169" s="104"/>
      <c r="E169" s="96">
        <f>SUBTOTAL(9,G16,G17,G25,G27,G28,G34,G35,G78,G81,G88,G95,G102)</f>
        <v>0</v>
      </c>
      <c r="F169" s="101"/>
      <c r="G169" s="82" t="e">
        <f t="shared" si="3"/>
        <v>#DIV/0!</v>
      </c>
    </row>
    <row r="170" spans="2:7" ht="27.75" customHeight="1" x14ac:dyDescent="0.25">
      <c r="B170"/>
      <c r="C170" s="105" t="s">
        <v>257</v>
      </c>
      <c r="D170" s="106"/>
      <c r="E170" s="96">
        <f>SUBTOTAL(9,G119)</f>
        <v>0</v>
      </c>
      <c r="F170" s="101"/>
      <c r="G170" s="82" t="e">
        <f t="shared" si="3"/>
        <v>#DIV/0!</v>
      </c>
    </row>
    <row r="171" spans="2:7" ht="27.75" customHeight="1" x14ac:dyDescent="0.25">
      <c r="B171"/>
      <c r="C171" s="107" t="s">
        <v>228</v>
      </c>
      <c r="D171" s="108"/>
      <c r="E171" s="97">
        <f>SUM(E167:E170)</f>
        <v>1193886.25</v>
      </c>
      <c r="F171" s="97">
        <f>SUM(F167:F170)</f>
        <v>0</v>
      </c>
      <c r="G171" s="83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  <c r="D174"/>
      <c r="E174"/>
      <c r="F174"/>
    </row>
    <row r="175" spans="2:7" ht="15" x14ac:dyDescent="0.25">
      <c r="B175"/>
      <c r="C175"/>
    </row>
  </sheetData>
  <sheetProtection algorithmName="SHA-512" hashValue="1jZIvPGBCEwFBsIVPMMnJMiI3sbvVEjPeycdfc/5zK0eo6Iu0HWY5dkWv5ITo5QkaIbsxXS4hea2bb8ATHT/Vw==" saltValue="SlLEjwfp4EZsr6lhqXkQ4A==" spinCount="100000" sheet="1" objects="1" scenarios="1"/>
  <protectedRanges>
    <protectedRange sqref="C144:F145" name="Rozsah1"/>
    <protectedRange sqref="C150:D161" name="Rozsah2"/>
    <protectedRange sqref="F167:F170" name="Rozsah3"/>
  </protectedRanges>
  <mergeCells count="15">
    <mergeCell ref="A141:B141"/>
    <mergeCell ref="A142:H142"/>
    <mergeCell ref="C144:F144"/>
    <mergeCell ref="C145:F145"/>
    <mergeCell ref="B146:B147"/>
    <mergeCell ref="C146:C147"/>
    <mergeCell ref="C169:D169"/>
    <mergeCell ref="C170:D170"/>
    <mergeCell ref="C171:D171"/>
    <mergeCell ref="C150:D150"/>
    <mergeCell ref="C152:D152"/>
    <mergeCell ref="C161:D161"/>
    <mergeCell ref="C166:D166"/>
    <mergeCell ref="C167:D167"/>
    <mergeCell ref="C168:D168"/>
  </mergeCells>
  <pageMargins left="0.7" right="0.7" top="0.75" bottom="0.75" header="0.3" footer="0.3"/>
  <pageSetup scale="48" orientation="portrait" r:id="rId1"/>
  <colBreaks count="1" manualBreakCount="1">
    <brk id="7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zoomScaleNormal="100" workbookViewId="0">
      <selection activeCell="E8" sqref="E8"/>
    </sheetView>
  </sheetViews>
  <sheetFormatPr defaultRowHeight="12.75" x14ac:dyDescent="0.2"/>
  <cols>
    <col min="1" max="1" width="4.85546875" style="1" customWidth="1"/>
    <col min="2" max="2" width="69.7109375" style="1" customWidth="1"/>
    <col min="3" max="3" width="48.7109375" style="1" customWidth="1"/>
    <col min="4" max="4" width="13.42578125" style="3" customWidth="1"/>
    <col min="5" max="5" width="14.5703125" style="1" customWidth="1"/>
    <col min="6" max="6" width="15.7109375" style="1" customWidth="1"/>
    <col min="7" max="7" width="18.7109375" style="1" customWidth="1"/>
    <col min="8" max="8" width="17" style="1" customWidth="1"/>
    <col min="9" max="253" width="9.140625" style="1"/>
    <col min="254" max="254" width="10.42578125" style="1" customWidth="1"/>
    <col min="255" max="255" width="57.7109375" style="1" customWidth="1"/>
    <col min="256" max="256" width="46.140625" style="1" customWidth="1"/>
    <col min="257" max="257" width="14" style="1" customWidth="1"/>
    <col min="258" max="258" width="9.140625" style="1"/>
    <col min="259" max="259" width="8.85546875" style="1" customWidth="1"/>
    <col min="260" max="260" width="11.140625" style="1" customWidth="1"/>
    <col min="261" max="261" width="10.7109375" style="1" customWidth="1"/>
    <col min="262" max="509" width="9.140625" style="1"/>
    <col min="510" max="510" width="10.42578125" style="1" customWidth="1"/>
    <col min="511" max="511" width="57.7109375" style="1" customWidth="1"/>
    <col min="512" max="512" width="46.140625" style="1" customWidth="1"/>
    <col min="513" max="513" width="14" style="1" customWidth="1"/>
    <col min="514" max="514" width="9.140625" style="1"/>
    <col min="515" max="515" width="8.85546875" style="1" customWidth="1"/>
    <col min="516" max="516" width="11.140625" style="1" customWidth="1"/>
    <col min="517" max="517" width="10.7109375" style="1" customWidth="1"/>
    <col min="518" max="765" width="9.140625" style="1"/>
    <col min="766" max="766" width="10.42578125" style="1" customWidth="1"/>
    <col min="767" max="767" width="57.7109375" style="1" customWidth="1"/>
    <col min="768" max="768" width="46.140625" style="1" customWidth="1"/>
    <col min="769" max="769" width="14" style="1" customWidth="1"/>
    <col min="770" max="770" width="9.140625" style="1"/>
    <col min="771" max="771" width="8.85546875" style="1" customWidth="1"/>
    <col min="772" max="772" width="11.140625" style="1" customWidth="1"/>
    <col min="773" max="773" width="10.7109375" style="1" customWidth="1"/>
    <col min="774" max="1021" width="9.140625" style="1"/>
    <col min="1022" max="1022" width="10.42578125" style="1" customWidth="1"/>
    <col min="1023" max="1023" width="57.7109375" style="1" customWidth="1"/>
    <col min="1024" max="1024" width="46.140625" style="1" customWidth="1"/>
    <col min="1025" max="1025" width="14" style="1" customWidth="1"/>
    <col min="1026" max="1026" width="9.140625" style="1"/>
    <col min="1027" max="1027" width="8.85546875" style="1" customWidth="1"/>
    <col min="1028" max="1028" width="11.140625" style="1" customWidth="1"/>
    <col min="1029" max="1029" width="10.7109375" style="1" customWidth="1"/>
    <col min="1030" max="1277" width="9.140625" style="1"/>
    <col min="1278" max="1278" width="10.42578125" style="1" customWidth="1"/>
    <col min="1279" max="1279" width="57.7109375" style="1" customWidth="1"/>
    <col min="1280" max="1280" width="46.140625" style="1" customWidth="1"/>
    <col min="1281" max="1281" width="14" style="1" customWidth="1"/>
    <col min="1282" max="1282" width="9.140625" style="1"/>
    <col min="1283" max="1283" width="8.85546875" style="1" customWidth="1"/>
    <col min="1284" max="1284" width="11.140625" style="1" customWidth="1"/>
    <col min="1285" max="1285" width="10.7109375" style="1" customWidth="1"/>
    <col min="1286" max="1533" width="9.140625" style="1"/>
    <col min="1534" max="1534" width="10.42578125" style="1" customWidth="1"/>
    <col min="1535" max="1535" width="57.7109375" style="1" customWidth="1"/>
    <col min="1536" max="1536" width="46.140625" style="1" customWidth="1"/>
    <col min="1537" max="1537" width="14" style="1" customWidth="1"/>
    <col min="1538" max="1538" width="9.140625" style="1"/>
    <col min="1539" max="1539" width="8.85546875" style="1" customWidth="1"/>
    <col min="1540" max="1540" width="11.140625" style="1" customWidth="1"/>
    <col min="1541" max="1541" width="10.7109375" style="1" customWidth="1"/>
    <col min="1542" max="1789" width="9.140625" style="1"/>
    <col min="1790" max="1790" width="10.42578125" style="1" customWidth="1"/>
    <col min="1791" max="1791" width="57.7109375" style="1" customWidth="1"/>
    <col min="1792" max="1792" width="46.140625" style="1" customWidth="1"/>
    <col min="1793" max="1793" width="14" style="1" customWidth="1"/>
    <col min="1794" max="1794" width="9.140625" style="1"/>
    <col min="1795" max="1795" width="8.85546875" style="1" customWidth="1"/>
    <col min="1796" max="1796" width="11.140625" style="1" customWidth="1"/>
    <col min="1797" max="1797" width="10.7109375" style="1" customWidth="1"/>
    <col min="1798" max="2045" width="9.140625" style="1"/>
    <col min="2046" max="2046" width="10.42578125" style="1" customWidth="1"/>
    <col min="2047" max="2047" width="57.7109375" style="1" customWidth="1"/>
    <col min="2048" max="2048" width="46.140625" style="1" customWidth="1"/>
    <col min="2049" max="2049" width="14" style="1" customWidth="1"/>
    <col min="2050" max="2050" width="9.140625" style="1"/>
    <col min="2051" max="2051" width="8.85546875" style="1" customWidth="1"/>
    <col min="2052" max="2052" width="11.140625" style="1" customWidth="1"/>
    <col min="2053" max="2053" width="10.7109375" style="1" customWidth="1"/>
    <col min="2054" max="2301" width="9.140625" style="1"/>
    <col min="2302" max="2302" width="10.42578125" style="1" customWidth="1"/>
    <col min="2303" max="2303" width="57.7109375" style="1" customWidth="1"/>
    <col min="2304" max="2304" width="46.140625" style="1" customWidth="1"/>
    <col min="2305" max="2305" width="14" style="1" customWidth="1"/>
    <col min="2306" max="2306" width="9.140625" style="1"/>
    <col min="2307" max="2307" width="8.85546875" style="1" customWidth="1"/>
    <col min="2308" max="2308" width="11.140625" style="1" customWidth="1"/>
    <col min="2309" max="2309" width="10.7109375" style="1" customWidth="1"/>
    <col min="2310" max="2557" width="9.140625" style="1"/>
    <col min="2558" max="2558" width="10.42578125" style="1" customWidth="1"/>
    <col min="2559" max="2559" width="57.7109375" style="1" customWidth="1"/>
    <col min="2560" max="2560" width="46.140625" style="1" customWidth="1"/>
    <col min="2561" max="2561" width="14" style="1" customWidth="1"/>
    <col min="2562" max="2562" width="9.140625" style="1"/>
    <col min="2563" max="2563" width="8.85546875" style="1" customWidth="1"/>
    <col min="2564" max="2564" width="11.140625" style="1" customWidth="1"/>
    <col min="2565" max="2565" width="10.7109375" style="1" customWidth="1"/>
    <col min="2566" max="2813" width="9.140625" style="1"/>
    <col min="2814" max="2814" width="10.42578125" style="1" customWidth="1"/>
    <col min="2815" max="2815" width="57.7109375" style="1" customWidth="1"/>
    <col min="2816" max="2816" width="46.140625" style="1" customWidth="1"/>
    <col min="2817" max="2817" width="14" style="1" customWidth="1"/>
    <col min="2818" max="2818" width="9.140625" style="1"/>
    <col min="2819" max="2819" width="8.85546875" style="1" customWidth="1"/>
    <col min="2820" max="2820" width="11.140625" style="1" customWidth="1"/>
    <col min="2821" max="2821" width="10.7109375" style="1" customWidth="1"/>
    <col min="2822" max="3069" width="9.140625" style="1"/>
    <col min="3070" max="3070" width="10.42578125" style="1" customWidth="1"/>
    <col min="3071" max="3071" width="57.7109375" style="1" customWidth="1"/>
    <col min="3072" max="3072" width="46.140625" style="1" customWidth="1"/>
    <col min="3073" max="3073" width="14" style="1" customWidth="1"/>
    <col min="3074" max="3074" width="9.140625" style="1"/>
    <col min="3075" max="3075" width="8.85546875" style="1" customWidth="1"/>
    <col min="3076" max="3076" width="11.140625" style="1" customWidth="1"/>
    <col min="3077" max="3077" width="10.7109375" style="1" customWidth="1"/>
    <col min="3078" max="3325" width="9.140625" style="1"/>
    <col min="3326" max="3326" width="10.42578125" style="1" customWidth="1"/>
    <col min="3327" max="3327" width="57.7109375" style="1" customWidth="1"/>
    <col min="3328" max="3328" width="46.140625" style="1" customWidth="1"/>
    <col min="3329" max="3329" width="14" style="1" customWidth="1"/>
    <col min="3330" max="3330" width="9.140625" style="1"/>
    <col min="3331" max="3331" width="8.85546875" style="1" customWidth="1"/>
    <col min="3332" max="3332" width="11.140625" style="1" customWidth="1"/>
    <col min="3333" max="3333" width="10.7109375" style="1" customWidth="1"/>
    <col min="3334" max="3581" width="9.140625" style="1"/>
    <col min="3582" max="3582" width="10.42578125" style="1" customWidth="1"/>
    <col min="3583" max="3583" width="57.7109375" style="1" customWidth="1"/>
    <col min="3584" max="3584" width="46.140625" style="1" customWidth="1"/>
    <col min="3585" max="3585" width="14" style="1" customWidth="1"/>
    <col min="3586" max="3586" width="9.140625" style="1"/>
    <col min="3587" max="3587" width="8.85546875" style="1" customWidth="1"/>
    <col min="3588" max="3588" width="11.140625" style="1" customWidth="1"/>
    <col min="3589" max="3589" width="10.7109375" style="1" customWidth="1"/>
    <col min="3590" max="3837" width="9.140625" style="1"/>
    <col min="3838" max="3838" width="10.42578125" style="1" customWidth="1"/>
    <col min="3839" max="3839" width="57.7109375" style="1" customWidth="1"/>
    <col min="3840" max="3840" width="46.140625" style="1" customWidth="1"/>
    <col min="3841" max="3841" width="14" style="1" customWidth="1"/>
    <col min="3842" max="3842" width="9.140625" style="1"/>
    <col min="3843" max="3843" width="8.85546875" style="1" customWidth="1"/>
    <col min="3844" max="3844" width="11.140625" style="1" customWidth="1"/>
    <col min="3845" max="3845" width="10.7109375" style="1" customWidth="1"/>
    <col min="3846" max="4093" width="9.140625" style="1"/>
    <col min="4094" max="4094" width="10.42578125" style="1" customWidth="1"/>
    <col min="4095" max="4095" width="57.7109375" style="1" customWidth="1"/>
    <col min="4096" max="4096" width="46.140625" style="1" customWidth="1"/>
    <col min="4097" max="4097" width="14" style="1" customWidth="1"/>
    <col min="4098" max="4098" width="9.140625" style="1"/>
    <col min="4099" max="4099" width="8.85546875" style="1" customWidth="1"/>
    <col min="4100" max="4100" width="11.140625" style="1" customWidth="1"/>
    <col min="4101" max="4101" width="10.7109375" style="1" customWidth="1"/>
    <col min="4102" max="4349" width="9.140625" style="1"/>
    <col min="4350" max="4350" width="10.42578125" style="1" customWidth="1"/>
    <col min="4351" max="4351" width="57.7109375" style="1" customWidth="1"/>
    <col min="4352" max="4352" width="46.140625" style="1" customWidth="1"/>
    <col min="4353" max="4353" width="14" style="1" customWidth="1"/>
    <col min="4354" max="4354" width="9.140625" style="1"/>
    <col min="4355" max="4355" width="8.85546875" style="1" customWidth="1"/>
    <col min="4356" max="4356" width="11.140625" style="1" customWidth="1"/>
    <col min="4357" max="4357" width="10.7109375" style="1" customWidth="1"/>
    <col min="4358" max="4605" width="9.140625" style="1"/>
    <col min="4606" max="4606" width="10.42578125" style="1" customWidth="1"/>
    <col min="4607" max="4607" width="57.7109375" style="1" customWidth="1"/>
    <col min="4608" max="4608" width="46.140625" style="1" customWidth="1"/>
    <col min="4609" max="4609" width="14" style="1" customWidth="1"/>
    <col min="4610" max="4610" width="9.140625" style="1"/>
    <col min="4611" max="4611" width="8.85546875" style="1" customWidth="1"/>
    <col min="4612" max="4612" width="11.140625" style="1" customWidth="1"/>
    <col min="4613" max="4613" width="10.7109375" style="1" customWidth="1"/>
    <col min="4614" max="4861" width="9.140625" style="1"/>
    <col min="4862" max="4862" width="10.42578125" style="1" customWidth="1"/>
    <col min="4863" max="4863" width="57.7109375" style="1" customWidth="1"/>
    <col min="4864" max="4864" width="46.140625" style="1" customWidth="1"/>
    <col min="4865" max="4865" width="14" style="1" customWidth="1"/>
    <col min="4866" max="4866" width="9.140625" style="1"/>
    <col min="4867" max="4867" width="8.85546875" style="1" customWidth="1"/>
    <col min="4868" max="4868" width="11.140625" style="1" customWidth="1"/>
    <col min="4869" max="4869" width="10.7109375" style="1" customWidth="1"/>
    <col min="4870" max="5117" width="9.140625" style="1"/>
    <col min="5118" max="5118" width="10.42578125" style="1" customWidth="1"/>
    <col min="5119" max="5119" width="57.7109375" style="1" customWidth="1"/>
    <col min="5120" max="5120" width="46.140625" style="1" customWidth="1"/>
    <col min="5121" max="5121" width="14" style="1" customWidth="1"/>
    <col min="5122" max="5122" width="9.140625" style="1"/>
    <col min="5123" max="5123" width="8.85546875" style="1" customWidth="1"/>
    <col min="5124" max="5124" width="11.140625" style="1" customWidth="1"/>
    <col min="5125" max="5125" width="10.7109375" style="1" customWidth="1"/>
    <col min="5126" max="5373" width="9.140625" style="1"/>
    <col min="5374" max="5374" width="10.42578125" style="1" customWidth="1"/>
    <col min="5375" max="5375" width="57.7109375" style="1" customWidth="1"/>
    <col min="5376" max="5376" width="46.140625" style="1" customWidth="1"/>
    <col min="5377" max="5377" width="14" style="1" customWidth="1"/>
    <col min="5378" max="5378" width="9.140625" style="1"/>
    <col min="5379" max="5379" width="8.85546875" style="1" customWidth="1"/>
    <col min="5380" max="5380" width="11.140625" style="1" customWidth="1"/>
    <col min="5381" max="5381" width="10.7109375" style="1" customWidth="1"/>
    <col min="5382" max="5629" width="9.140625" style="1"/>
    <col min="5630" max="5630" width="10.42578125" style="1" customWidth="1"/>
    <col min="5631" max="5631" width="57.7109375" style="1" customWidth="1"/>
    <col min="5632" max="5632" width="46.140625" style="1" customWidth="1"/>
    <col min="5633" max="5633" width="14" style="1" customWidth="1"/>
    <col min="5634" max="5634" width="9.140625" style="1"/>
    <col min="5635" max="5635" width="8.85546875" style="1" customWidth="1"/>
    <col min="5636" max="5636" width="11.140625" style="1" customWidth="1"/>
    <col min="5637" max="5637" width="10.7109375" style="1" customWidth="1"/>
    <col min="5638" max="5885" width="9.140625" style="1"/>
    <col min="5886" max="5886" width="10.42578125" style="1" customWidth="1"/>
    <col min="5887" max="5887" width="57.7109375" style="1" customWidth="1"/>
    <col min="5888" max="5888" width="46.140625" style="1" customWidth="1"/>
    <col min="5889" max="5889" width="14" style="1" customWidth="1"/>
    <col min="5890" max="5890" width="9.140625" style="1"/>
    <col min="5891" max="5891" width="8.85546875" style="1" customWidth="1"/>
    <col min="5892" max="5892" width="11.140625" style="1" customWidth="1"/>
    <col min="5893" max="5893" width="10.7109375" style="1" customWidth="1"/>
    <col min="5894" max="6141" width="9.140625" style="1"/>
    <col min="6142" max="6142" width="10.42578125" style="1" customWidth="1"/>
    <col min="6143" max="6143" width="57.7109375" style="1" customWidth="1"/>
    <col min="6144" max="6144" width="46.140625" style="1" customWidth="1"/>
    <col min="6145" max="6145" width="14" style="1" customWidth="1"/>
    <col min="6146" max="6146" width="9.140625" style="1"/>
    <col min="6147" max="6147" width="8.85546875" style="1" customWidth="1"/>
    <col min="6148" max="6148" width="11.140625" style="1" customWidth="1"/>
    <col min="6149" max="6149" width="10.7109375" style="1" customWidth="1"/>
    <col min="6150" max="6397" width="9.140625" style="1"/>
    <col min="6398" max="6398" width="10.42578125" style="1" customWidth="1"/>
    <col min="6399" max="6399" width="57.7109375" style="1" customWidth="1"/>
    <col min="6400" max="6400" width="46.140625" style="1" customWidth="1"/>
    <col min="6401" max="6401" width="14" style="1" customWidth="1"/>
    <col min="6402" max="6402" width="9.140625" style="1"/>
    <col min="6403" max="6403" width="8.85546875" style="1" customWidth="1"/>
    <col min="6404" max="6404" width="11.140625" style="1" customWidth="1"/>
    <col min="6405" max="6405" width="10.7109375" style="1" customWidth="1"/>
    <col min="6406" max="6653" width="9.140625" style="1"/>
    <col min="6654" max="6654" width="10.42578125" style="1" customWidth="1"/>
    <col min="6655" max="6655" width="57.7109375" style="1" customWidth="1"/>
    <col min="6656" max="6656" width="46.140625" style="1" customWidth="1"/>
    <col min="6657" max="6657" width="14" style="1" customWidth="1"/>
    <col min="6658" max="6658" width="9.140625" style="1"/>
    <col min="6659" max="6659" width="8.85546875" style="1" customWidth="1"/>
    <col min="6660" max="6660" width="11.140625" style="1" customWidth="1"/>
    <col min="6661" max="6661" width="10.7109375" style="1" customWidth="1"/>
    <col min="6662" max="6909" width="9.140625" style="1"/>
    <col min="6910" max="6910" width="10.42578125" style="1" customWidth="1"/>
    <col min="6911" max="6911" width="57.7109375" style="1" customWidth="1"/>
    <col min="6912" max="6912" width="46.140625" style="1" customWidth="1"/>
    <col min="6913" max="6913" width="14" style="1" customWidth="1"/>
    <col min="6914" max="6914" width="9.140625" style="1"/>
    <col min="6915" max="6915" width="8.85546875" style="1" customWidth="1"/>
    <col min="6916" max="6916" width="11.140625" style="1" customWidth="1"/>
    <col min="6917" max="6917" width="10.7109375" style="1" customWidth="1"/>
    <col min="6918" max="7165" width="9.140625" style="1"/>
    <col min="7166" max="7166" width="10.42578125" style="1" customWidth="1"/>
    <col min="7167" max="7167" width="57.7109375" style="1" customWidth="1"/>
    <col min="7168" max="7168" width="46.140625" style="1" customWidth="1"/>
    <col min="7169" max="7169" width="14" style="1" customWidth="1"/>
    <col min="7170" max="7170" width="9.140625" style="1"/>
    <col min="7171" max="7171" width="8.85546875" style="1" customWidth="1"/>
    <col min="7172" max="7172" width="11.140625" style="1" customWidth="1"/>
    <col min="7173" max="7173" width="10.7109375" style="1" customWidth="1"/>
    <col min="7174" max="7421" width="9.140625" style="1"/>
    <col min="7422" max="7422" width="10.42578125" style="1" customWidth="1"/>
    <col min="7423" max="7423" width="57.7109375" style="1" customWidth="1"/>
    <col min="7424" max="7424" width="46.140625" style="1" customWidth="1"/>
    <col min="7425" max="7425" width="14" style="1" customWidth="1"/>
    <col min="7426" max="7426" width="9.140625" style="1"/>
    <col min="7427" max="7427" width="8.85546875" style="1" customWidth="1"/>
    <col min="7428" max="7428" width="11.140625" style="1" customWidth="1"/>
    <col min="7429" max="7429" width="10.7109375" style="1" customWidth="1"/>
    <col min="7430" max="7677" width="9.140625" style="1"/>
    <col min="7678" max="7678" width="10.42578125" style="1" customWidth="1"/>
    <col min="7679" max="7679" width="57.7109375" style="1" customWidth="1"/>
    <col min="7680" max="7680" width="46.140625" style="1" customWidth="1"/>
    <col min="7681" max="7681" width="14" style="1" customWidth="1"/>
    <col min="7682" max="7682" width="9.140625" style="1"/>
    <col min="7683" max="7683" width="8.85546875" style="1" customWidth="1"/>
    <col min="7684" max="7684" width="11.140625" style="1" customWidth="1"/>
    <col min="7685" max="7685" width="10.7109375" style="1" customWidth="1"/>
    <col min="7686" max="7933" width="9.140625" style="1"/>
    <col min="7934" max="7934" width="10.42578125" style="1" customWidth="1"/>
    <col min="7935" max="7935" width="57.7109375" style="1" customWidth="1"/>
    <col min="7936" max="7936" width="46.140625" style="1" customWidth="1"/>
    <col min="7937" max="7937" width="14" style="1" customWidth="1"/>
    <col min="7938" max="7938" width="9.140625" style="1"/>
    <col min="7939" max="7939" width="8.85546875" style="1" customWidth="1"/>
    <col min="7940" max="7940" width="11.140625" style="1" customWidth="1"/>
    <col min="7941" max="7941" width="10.7109375" style="1" customWidth="1"/>
    <col min="7942" max="8189" width="9.140625" style="1"/>
    <col min="8190" max="8190" width="10.42578125" style="1" customWidth="1"/>
    <col min="8191" max="8191" width="57.7109375" style="1" customWidth="1"/>
    <col min="8192" max="8192" width="46.140625" style="1" customWidth="1"/>
    <col min="8193" max="8193" width="14" style="1" customWidth="1"/>
    <col min="8194" max="8194" width="9.140625" style="1"/>
    <col min="8195" max="8195" width="8.85546875" style="1" customWidth="1"/>
    <col min="8196" max="8196" width="11.140625" style="1" customWidth="1"/>
    <col min="8197" max="8197" width="10.7109375" style="1" customWidth="1"/>
    <col min="8198" max="8445" width="9.140625" style="1"/>
    <col min="8446" max="8446" width="10.42578125" style="1" customWidth="1"/>
    <col min="8447" max="8447" width="57.7109375" style="1" customWidth="1"/>
    <col min="8448" max="8448" width="46.140625" style="1" customWidth="1"/>
    <col min="8449" max="8449" width="14" style="1" customWidth="1"/>
    <col min="8450" max="8450" width="9.140625" style="1"/>
    <col min="8451" max="8451" width="8.85546875" style="1" customWidth="1"/>
    <col min="8452" max="8452" width="11.140625" style="1" customWidth="1"/>
    <col min="8453" max="8453" width="10.7109375" style="1" customWidth="1"/>
    <col min="8454" max="8701" width="9.140625" style="1"/>
    <col min="8702" max="8702" width="10.42578125" style="1" customWidth="1"/>
    <col min="8703" max="8703" width="57.7109375" style="1" customWidth="1"/>
    <col min="8704" max="8704" width="46.140625" style="1" customWidth="1"/>
    <col min="8705" max="8705" width="14" style="1" customWidth="1"/>
    <col min="8706" max="8706" width="9.140625" style="1"/>
    <col min="8707" max="8707" width="8.85546875" style="1" customWidth="1"/>
    <col min="8708" max="8708" width="11.140625" style="1" customWidth="1"/>
    <col min="8709" max="8709" width="10.7109375" style="1" customWidth="1"/>
    <col min="8710" max="8957" width="9.140625" style="1"/>
    <col min="8958" max="8958" width="10.42578125" style="1" customWidth="1"/>
    <col min="8959" max="8959" width="57.7109375" style="1" customWidth="1"/>
    <col min="8960" max="8960" width="46.140625" style="1" customWidth="1"/>
    <col min="8961" max="8961" width="14" style="1" customWidth="1"/>
    <col min="8962" max="8962" width="9.140625" style="1"/>
    <col min="8963" max="8963" width="8.85546875" style="1" customWidth="1"/>
    <col min="8964" max="8964" width="11.140625" style="1" customWidth="1"/>
    <col min="8965" max="8965" width="10.7109375" style="1" customWidth="1"/>
    <col min="8966" max="9213" width="9.140625" style="1"/>
    <col min="9214" max="9214" width="10.42578125" style="1" customWidth="1"/>
    <col min="9215" max="9215" width="57.7109375" style="1" customWidth="1"/>
    <col min="9216" max="9216" width="46.140625" style="1" customWidth="1"/>
    <col min="9217" max="9217" width="14" style="1" customWidth="1"/>
    <col min="9218" max="9218" width="9.140625" style="1"/>
    <col min="9219" max="9219" width="8.85546875" style="1" customWidth="1"/>
    <col min="9220" max="9220" width="11.140625" style="1" customWidth="1"/>
    <col min="9221" max="9221" width="10.7109375" style="1" customWidth="1"/>
    <col min="9222" max="9469" width="9.140625" style="1"/>
    <col min="9470" max="9470" width="10.42578125" style="1" customWidth="1"/>
    <col min="9471" max="9471" width="57.7109375" style="1" customWidth="1"/>
    <col min="9472" max="9472" width="46.140625" style="1" customWidth="1"/>
    <col min="9473" max="9473" width="14" style="1" customWidth="1"/>
    <col min="9474" max="9474" width="9.140625" style="1"/>
    <col min="9475" max="9475" width="8.85546875" style="1" customWidth="1"/>
    <col min="9476" max="9476" width="11.140625" style="1" customWidth="1"/>
    <col min="9477" max="9477" width="10.7109375" style="1" customWidth="1"/>
    <col min="9478" max="9725" width="9.140625" style="1"/>
    <col min="9726" max="9726" width="10.42578125" style="1" customWidth="1"/>
    <col min="9727" max="9727" width="57.7109375" style="1" customWidth="1"/>
    <col min="9728" max="9728" width="46.140625" style="1" customWidth="1"/>
    <col min="9729" max="9729" width="14" style="1" customWidth="1"/>
    <col min="9730" max="9730" width="9.140625" style="1"/>
    <col min="9731" max="9731" width="8.85546875" style="1" customWidth="1"/>
    <col min="9732" max="9732" width="11.140625" style="1" customWidth="1"/>
    <col min="9733" max="9733" width="10.7109375" style="1" customWidth="1"/>
    <col min="9734" max="9981" width="9.140625" style="1"/>
    <col min="9982" max="9982" width="10.42578125" style="1" customWidth="1"/>
    <col min="9983" max="9983" width="57.7109375" style="1" customWidth="1"/>
    <col min="9984" max="9984" width="46.140625" style="1" customWidth="1"/>
    <col min="9985" max="9985" width="14" style="1" customWidth="1"/>
    <col min="9986" max="9986" width="9.140625" style="1"/>
    <col min="9987" max="9987" width="8.85546875" style="1" customWidth="1"/>
    <col min="9988" max="9988" width="11.140625" style="1" customWidth="1"/>
    <col min="9989" max="9989" width="10.7109375" style="1" customWidth="1"/>
    <col min="9990" max="10237" width="9.140625" style="1"/>
    <col min="10238" max="10238" width="10.42578125" style="1" customWidth="1"/>
    <col min="10239" max="10239" width="57.7109375" style="1" customWidth="1"/>
    <col min="10240" max="10240" width="46.140625" style="1" customWidth="1"/>
    <col min="10241" max="10241" width="14" style="1" customWidth="1"/>
    <col min="10242" max="10242" width="9.140625" style="1"/>
    <col min="10243" max="10243" width="8.85546875" style="1" customWidth="1"/>
    <col min="10244" max="10244" width="11.140625" style="1" customWidth="1"/>
    <col min="10245" max="10245" width="10.7109375" style="1" customWidth="1"/>
    <col min="10246" max="10493" width="9.140625" style="1"/>
    <col min="10494" max="10494" width="10.42578125" style="1" customWidth="1"/>
    <col min="10495" max="10495" width="57.7109375" style="1" customWidth="1"/>
    <col min="10496" max="10496" width="46.140625" style="1" customWidth="1"/>
    <col min="10497" max="10497" width="14" style="1" customWidth="1"/>
    <col min="10498" max="10498" width="9.140625" style="1"/>
    <col min="10499" max="10499" width="8.85546875" style="1" customWidth="1"/>
    <col min="10500" max="10500" width="11.140625" style="1" customWidth="1"/>
    <col min="10501" max="10501" width="10.7109375" style="1" customWidth="1"/>
    <col min="10502" max="10749" width="9.140625" style="1"/>
    <col min="10750" max="10750" width="10.42578125" style="1" customWidth="1"/>
    <col min="10751" max="10751" width="57.7109375" style="1" customWidth="1"/>
    <col min="10752" max="10752" width="46.140625" style="1" customWidth="1"/>
    <col min="10753" max="10753" width="14" style="1" customWidth="1"/>
    <col min="10754" max="10754" width="9.140625" style="1"/>
    <col min="10755" max="10755" width="8.85546875" style="1" customWidth="1"/>
    <col min="10756" max="10756" width="11.140625" style="1" customWidth="1"/>
    <col min="10757" max="10757" width="10.7109375" style="1" customWidth="1"/>
    <col min="10758" max="11005" width="9.140625" style="1"/>
    <col min="11006" max="11006" width="10.42578125" style="1" customWidth="1"/>
    <col min="11007" max="11007" width="57.7109375" style="1" customWidth="1"/>
    <col min="11008" max="11008" width="46.140625" style="1" customWidth="1"/>
    <col min="11009" max="11009" width="14" style="1" customWidth="1"/>
    <col min="11010" max="11010" width="9.140625" style="1"/>
    <col min="11011" max="11011" width="8.85546875" style="1" customWidth="1"/>
    <col min="11012" max="11012" width="11.140625" style="1" customWidth="1"/>
    <col min="11013" max="11013" width="10.7109375" style="1" customWidth="1"/>
    <col min="11014" max="11261" width="9.140625" style="1"/>
    <col min="11262" max="11262" width="10.42578125" style="1" customWidth="1"/>
    <col min="11263" max="11263" width="57.7109375" style="1" customWidth="1"/>
    <col min="11264" max="11264" width="46.140625" style="1" customWidth="1"/>
    <col min="11265" max="11265" width="14" style="1" customWidth="1"/>
    <col min="11266" max="11266" width="9.140625" style="1"/>
    <col min="11267" max="11267" width="8.85546875" style="1" customWidth="1"/>
    <col min="11268" max="11268" width="11.140625" style="1" customWidth="1"/>
    <col min="11269" max="11269" width="10.7109375" style="1" customWidth="1"/>
    <col min="11270" max="11517" width="9.140625" style="1"/>
    <col min="11518" max="11518" width="10.42578125" style="1" customWidth="1"/>
    <col min="11519" max="11519" width="57.7109375" style="1" customWidth="1"/>
    <col min="11520" max="11520" width="46.140625" style="1" customWidth="1"/>
    <col min="11521" max="11521" width="14" style="1" customWidth="1"/>
    <col min="11522" max="11522" width="9.140625" style="1"/>
    <col min="11523" max="11523" width="8.85546875" style="1" customWidth="1"/>
    <col min="11524" max="11524" width="11.140625" style="1" customWidth="1"/>
    <col min="11525" max="11525" width="10.7109375" style="1" customWidth="1"/>
    <col min="11526" max="11773" width="9.140625" style="1"/>
    <col min="11774" max="11774" width="10.42578125" style="1" customWidth="1"/>
    <col min="11775" max="11775" width="57.7109375" style="1" customWidth="1"/>
    <col min="11776" max="11776" width="46.140625" style="1" customWidth="1"/>
    <col min="11777" max="11777" width="14" style="1" customWidth="1"/>
    <col min="11778" max="11778" width="9.140625" style="1"/>
    <col min="11779" max="11779" width="8.85546875" style="1" customWidth="1"/>
    <col min="11780" max="11780" width="11.140625" style="1" customWidth="1"/>
    <col min="11781" max="11781" width="10.7109375" style="1" customWidth="1"/>
    <col min="11782" max="12029" width="9.140625" style="1"/>
    <col min="12030" max="12030" width="10.42578125" style="1" customWidth="1"/>
    <col min="12031" max="12031" width="57.7109375" style="1" customWidth="1"/>
    <col min="12032" max="12032" width="46.140625" style="1" customWidth="1"/>
    <col min="12033" max="12033" width="14" style="1" customWidth="1"/>
    <col min="12034" max="12034" width="9.140625" style="1"/>
    <col min="12035" max="12035" width="8.85546875" style="1" customWidth="1"/>
    <col min="12036" max="12036" width="11.140625" style="1" customWidth="1"/>
    <col min="12037" max="12037" width="10.7109375" style="1" customWidth="1"/>
    <col min="12038" max="12285" width="9.140625" style="1"/>
    <col min="12286" max="12286" width="10.42578125" style="1" customWidth="1"/>
    <col min="12287" max="12287" width="57.7109375" style="1" customWidth="1"/>
    <col min="12288" max="12288" width="46.140625" style="1" customWidth="1"/>
    <col min="12289" max="12289" width="14" style="1" customWidth="1"/>
    <col min="12290" max="12290" width="9.140625" style="1"/>
    <col min="12291" max="12291" width="8.85546875" style="1" customWidth="1"/>
    <col min="12292" max="12292" width="11.140625" style="1" customWidth="1"/>
    <col min="12293" max="12293" width="10.7109375" style="1" customWidth="1"/>
    <col min="12294" max="12541" width="9.140625" style="1"/>
    <col min="12542" max="12542" width="10.42578125" style="1" customWidth="1"/>
    <col min="12543" max="12543" width="57.7109375" style="1" customWidth="1"/>
    <col min="12544" max="12544" width="46.140625" style="1" customWidth="1"/>
    <col min="12545" max="12545" width="14" style="1" customWidth="1"/>
    <col min="12546" max="12546" width="9.140625" style="1"/>
    <col min="12547" max="12547" width="8.85546875" style="1" customWidth="1"/>
    <col min="12548" max="12548" width="11.140625" style="1" customWidth="1"/>
    <col min="12549" max="12549" width="10.7109375" style="1" customWidth="1"/>
    <col min="12550" max="12797" width="9.140625" style="1"/>
    <col min="12798" max="12798" width="10.42578125" style="1" customWidth="1"/>
    <col min="12799" max="12799" width="57.7109375" style="1" customWidth="1"/>
    <col min="12800" max="12800" width="46.140625" style="1" customWidth="1"/>
    <col min="12801" max="12801" width="14" style="1" customWidth="1"/>
    <col min="12802" max="12802" width="9.140625" style="1"/>
    <col min="12803" max="12803" width="8.85546875" style="1" customWidth="1"/>
    <col min="12804" max="12804" width="11.140625" style="1" customWidth="1"/>
    <col min="12805" max="12805" width="10.7109375" style="1" customWidth="1"/>
    <col min="12806" max="13053" width="9.140625" style="1"/>
    <col min="13054" max="13054" width="10.42578125" style="1" customWidth="1"/>
    <col min="13055" max="13055" width="57.7109375" style="1" customWidth="1"/>
    <col min="13056" max="13056" width="46.140625" style="1" customWidth="1"/>
    <col min="13057" max="13057" width="14" style="1" customWidth="1"/>
    <col min="13058" max="13058" width="9.140625" style="1"/>
    <col min="13059" max="13059" width="8.85546875" style="1" customWidth="1"/>
    <col min="13060" max="13060" width="11.140625" style="1" customWidth="1"/>
    <col min="13061" max="13061" width="10.7109375" style="1" customWidth="1"/>
    <col min="13062" max="13309" width="9.140625" style="1"/>
    <col min="13310" max="13310" width="10.42578125" style="1" customWidth="1"/>
    <col min="13311" max="13311" width="57.7109375" style="1" customWidth="1"/>
    <col min="13312" max="13312" width="46.140625" style="1" customWidth="1"/>
    <col min="13313" max="13313" width="14" style="1" customWidth="1"/>
    <col min="13314" max="13314" width="9.140625" style="1"/>
    <col min="13315" max="13315" width="8.85546875" style="1" customWidth="1"/>
    <col min="13316" max="13316" width="11.140625" style="1" customWidth="1"/>
    <col min="13317" max="13317" width="10.7109375" style="1" customWidth="1"/>
    <col min="13318" max="13565" width="9.140625" style="1"/>
    <col min="13566" max="13566" width="10.42578125" style="1" customWidth="1"/>
    <col min="13567" max="13567" width="57.7109375" style="1" customWidth="1"/>
    <col min="13568" max="13568" width="46.140625" style="1" customWidth="1"/>
    <col min="13569" max="13569" width="14" style="1" customWidth="1"/>
    <col min="13570" max="13570" width="9.140625" style="1"/>
    <col min="13571" max="13571" width="8.85546875" style="1" customWidth="1"/>
    <col min="13572" max="13572" width="11.140625" style="1" customWidth="1"/>
    <col min="13573" max="13573" width="10.7109375" style="1" customWidth="1"/>
    <col min="13574" max="13821" width="9.140625" style="1"/>
    <col min="13822" max="13822" width="10.42578125" style="1" customWidth="1"/>
    <col min="13823" max="13823" width="57.7109375" style="1" customWidth="1"/>
    <col min="13824" max="13824" width="46.140625" style="1" customWidth="1"/>
    <col min="13825" max="13825" width="14" style="1" customWidth="1"/>
    <col min="13826" max="13826" width="9.140625" style="1"/>
    <col min="13827" max="13827" width="8.85546875" style="1" customWidth="1"/>
    <col min="13828" max="13828" width="11.140625" style="1" customWidth="1"/>
    <col min="13829" max="13829" width="10.7109375" style="1" customWidth="1"/>
    <col min="13830" max="14077" width="9.140625" style="1"/>
    <col min="14078" max="14078" width="10.42578125" style="1" customWidth="1"/>
    <col min="14079" max="14079" width="57.7109375" style="1" customWidth="1"/>
    <col min="14080" max="14080" width="46.140625" style="1" customWidth="1"/>
    <col min="14081" max="14081" width="14" style="1" customWidth="1"/>
    <col min="14082" max="14082" width="9.140625" style="1"/>
    <col min="14083" max="14083" width="8.85546875" style="1" customWidth="1"/>
    <col min="14084" max="14084" width="11.140625" style="1" customWidth="1"/>
    <col min="14085" max="14085" width="10.7109375" style="1" customWidth="1"/>
    <col min="14086" max="14333" width="9.140625" style="1"/>
    <col min="14334" max="14334" width="10.42578125" style="1" customWidth="1"/>
    <col min="14335" max="14335" width="57.7109375" style="1" customWidth="1"/>
    <col min="14336" max="14336" width="46.140625" style="1" customWidth="1"/>
    <col min="14337" max="14337" width="14" style="1" customWidth="1"/>
    <col min="14338" max="14338" width="9.140625" style="1"/>
    <col min="14339" max="14339" width="8.85546875" style="1" customWidth="1"/>
    <col min="14340" max="14340" width="11.140625" style="1" customWidth="1"/>
    <col min="14341" max="14341" width="10.7109375" style="1" customWidth="1"/>
    <col min="14342" max="14589" width="9.140625" style="1"/>
    <col min="14590" max="14590" width="10.42578125" style="1" customWidth="1"/>
    <col min="14591" max="14591" width="57.7109375" style="1" customWidth="1"/>
    <col min="14592" max="14592" width="46.140625" style="1" customWidth="1"/>
    <col min="14593" max="14593" width="14" style="1" customWidth="1"/>
    <col min="14594" max="14594" width="9.140625" style="1"/>
    <col min="14595" max="14595" width="8.85546875" style="1" customWidth="1"/>
    <col min="14596" max="14596" width="11.140625" style="1" customWidth="1"/>
    <col min="14597" max="14597" width="10.7109375" style="1" customWidth="1"/>
    <col min="14598" max="14845" width="9.140625" style="1"/>
    <col min="14846" max="14846" width="10.42578125" style="1" customWidth="1"/>
    <col min="14847" max="14847" width="57.7109375" style="1" customWidth="1"/>
    <col min="14848" max="14848" width="46.140625" style="1" customWidth="1"/>
    <col min="14849" max="14849" width="14" style="1" customWidth="1"/>
    <col min="14850" max="14850" width="9.140625" style="1"/>
    <col min="14851" max="14851" width="8.85546875" style="1" customWidth="1"/>
    <col min="14852" max="14852" width="11.140625" style="1" customWidth="1"/>
    <col min="14853" max="14853" width="10.7109375" style="1" customWidth="1"/>
    <col min="14854" max="15101" width="9.140625" style="1"/>
    <col min="15102" max="15102" width="10.42578125" style="1" customWidth="1"/>
    <col min="15103" max="15103" width="57.7109375" style="1" customWidth="1"/>
    <col min="15104" max="15104" width="46.140625" style="1" customWidth="1"/>
    <col min="15105" max="15105" width="14" style="1" customWidth="1"/>
    <col min="15106" max="15106" width="9.140625" style="1"/>
    <col min="15107" max="15107" width="8.85546875" style="1" customWidth="1"/>
    <col min="15108" max="15108" width="11.140625" style="1" customWidth="1"/>
    <col min="15109" max="15109" width="10.7109375" style="1" customWidth="1"/>
    <col min="15110" max="15357" width="9.140625" style="1"/>
    <col min="15358" max="15358" width="10.42578125" style="1" customWidth="1"/>
    <col min="15359" max="15359" width="57.7109375" style="1" customWidth="1"/>
    <col min="15360" max="15360" width="46.140625" style="1" customWidth="1"/>
    <col min="15361" max="15361" width="14" style="1" customWidth="1"/>
    <col min="15362" max="15362" width="9.140625" style="1"/>
    <col min="15363" max="15363" width="8.85546875" style="1" customWidth="1"/>
    <col min="15364" max="15364" width="11.140625" style="1" customWidth="1"/>
    <col min="15365" max="15365" width="10.7109375" style="1" customWidth="1"/>
    <col min="15366" max="15613" width="9.140625" style="1"/>
    <col min="15614" max="15614" width="10.42578125" style="1" customWidth="1"/>
    <col min="15615" max="15615" width="57.7109375" style="1" customWidth="1"/>
    <col min="15616" max="15616" width="46.140625" style="1" customWidth="1"/>
    <col min="15617" max="15617" width="14" style="1" customWidth="1"/>
    <col min="15618" max="15618" width="9.140625" style="1"/>
    <col min="15619" max="15619" width="8.85546875" style="1" customWidth="1"/>
    <col min="15620" max="15620" width="11.140625" style="1" customWidth="1"/>
    <col min="15621" max="15621" width="10.7109375" style="1" customWidth="1"/>
    <col min="15622" max="15869" width="9.140625" style="1"/>
    <col min="15870" max="15870" width="10.42578125" style="1" customWidth="1"/>
    <col min="15871" max="15871" width="57.7109375" style="1" customWidth="1"/>
    <col min="15872" max="15872" width="46.140625" style="1" customWidth="1"/>
    <col min="15873" max="15873" width="14" style="1" customWidth="1"/>
    <col min="15874" max="15874" width="9.140625" style="1"/>
    <col min="15875" max="15875" width="8.85546875" style="1" customWidth="1"/>
    <col min="15876" max="15876" width="11.140625" style="1" customWidth="1"/>
    <col min="15877" max="15877" width="10.7109375" style="1" customWidth="1"/>
    <col min="15878" max="16125" width="9.140625" style="1"/>
    <col min="16126" max="16126" width="10.42578125" style="1" customWidth="1"/>
    <col min="16127" max="16127" width="57.7109375" style="1" customWidth="1"/>
    <col min="16128" max="16128" width="46.140625" style="1" customWidth="1"/>
    <col min="16129" max="16129" width="14" style="1" customWidth="1"/>
    <col min="16130" max="16130" width="9.140625" style="1"/>
    <col min="16131" max="16131" width="8.85546875" style="1" customWidth="1"/>
    <col min="16132" max="16132" width="11.140625" style="1" customWidth="1"/>
    <col min="16133" max="16133" width="10.7109375" style="1" customWidth="1"/>
    <col min="16134" max="16384" width="9.140625" style="1"/>
  </cols>
  <sheetData>
    <row r="1" spans="1:7" s="4" customFormat="1" ht="18" x14ac:dyDescent="0.25">
      <c r="A1" s="98" t="s">
        <v>0</v>
      </c>
      <c r="D1" s="5"/>
      <c r="G1" s="6" t="s">
        <v>1</v>
      </c>
    </row>
    <row r="2" spans="1:7" s="4" customFormat="1" ht="8.25" customHeight="1" x14ac:dyDescent="0.25">
      <c r="D2" s="5"/>
    </row>
    <row r="3" spans="1:7" s="11" customFormat="1" ht="16.5" customHeight="1" x14ac:dyDescent="0.25">
      <c r="A3" s="8" t="s">
        <v>275</v>
      </c>
      <c r="B3" s="8"/>
      <c r="C3" s="8"/>
      <c r="D3" s="9"/>
      <c r="E3" s="8"/>
      <c r="F3" s="8"/>
      <c r="G3" s="8"/>
    </row>
    <row r="4" spans="1:7" s="4" customFormat="1" ht="18.75" customHeight="1" x14ac:dyDescent="0.25">
      <c r="A4" s="8" t="s">
        <v>299</v>
      </c>
      <c r="B4" s="8"/>
      <c r="C4" s="8"/>
      <c r="D4" s="12"/>
      <c r="E4" s="8"/>
      <c r="F4" s="8"/>
      <c r="G4" s="8"/>
    </row>
    <row r="5" spans="1:7" s="4" customFormat="1" ht="18.75" customHeight="1" x14ac:dyDescent="0.25">
      <c r="A5" s="8" t="s">
        <v>298</v>
      </c>
      <c r="B5" s="8"/>
      <c r="C5" s="8"/>
      <c r="D5" s="12"/>
      <c r="E5" s="8"/>
      <c r="F5" s="8"/>
      <c r="G5" s="8"/>
    </row>
    <row r="6" spans="1:7" s="11" customFormat="1" ht="18" customHeight="1" x14ac:dyDescent="0.25">
      <c r="A6" s="13" t="s">
        <v>2</v>
      </c>
      <c r="B6" s="8"/>
      <c r="C6" s="8"/>
      <c r="D6" s="9"/>
      <c r="E6" s="8"/>
      <c r="F6" s="8"/>
      <c r="G6" s="8"/>
    </row>
    <row r="7" spans="1:7" s="19" customFormat="1" ht="94.5" x14ac:dyDescent="0.2">
      <c r="A7" s="14" t="s">
        <v>3</v>
      </c>
      <c r="B7" s="15" t="s">
        <v>4</v>
      </c>
      <c r="C7" s="15" t="s">
        <v>5</v>
      </c>
      <c r="D7" s="16" t="s">
        <v>6</v>
      </c>
      <c r="E7" s="17" t="s">
        <v>7</v>
      </c>
      <c r="F7" s="17" t="s">
        <v>8</v>
      </c>
      <c r="G7" s="18" t="s">
        <v>9</v>
      </c>
    </row>
    <row r="8" spans="1:7" ht="28.5" customHeight="1" x14ac:dyDescent="0.25">
      <c r="A8" s="20">
        <v>1</v>
      </c>
      <c r="B8" s="21" t="s">
        <v>10</v>
      </c>
      <c r="C8" s="22" t="s">
        <v>11</v>
      </c>
      <c r="D8" s="23" t="s">
        <v>12</v>
      </c>
      <c r="E8" s="92">
        <v>582</v>
      </c>
      <c r="F8" s="25">
        <v>41.85</v>
      </c>
      <c r="G8" s="26">
        <f t="shared" ref="G8:G71" si="0">F8*E8</f>
        <v>24356.7</v>
      </c>
    </row>
    <row r="9" spans="1:7" ht="28.5" customHeight="1" x14ac:dyDescent="0.25">
      <c r="A9" s="20">
        <v>2</v>
      </c>
      <c r="B9" s="21" t="s">
        <v>13</v>
      </c>
      <c r="C9" s="22" t="s">
        <v>14</v>
      </c>
      <c r="D9" s="23" t="s">
        <v>12</v>
      </c>
      <c r="E9" s="27">
        <v>46</v>
      </c>
      <c r="F9" s="25">
        <v>39.590000000000003</v>
      </c>
      <c r="G9" s="26">
        <f t="shared" si="0"/>
        <v>1821.14</v>
      </c>
    </row>
    <row r="10" spans="1:7" ht="28.5" customHeight="1" x14ac:dyDescent="0.25">
      <c r="A10" s="20">
        <v>3</v>
      </c>
      <c r="B10" s="21" t="s">
        <v>15</v>
      </c>
      <c r="C10" s="22" t="s">
        <v>16</v>
      </c>
      <c r="D10" s="23" t="s">
        <v>12</v>
      </c>
      <c r="E10" s="27">
        <v>0</v>
      </c>
      <c r="F10" s="25"/>
      <c r="G10" s="26">
        <f t="shared" si="0"/>
        <v>0</v>
      </c>
    </row>
    <row r="11" spans="1:7" ht="28.5" customHeight="1" x14ac:dyDescent="0.25">
      <c r="A11" s="20">
        <v>4</v>
      </c>
      <c r="B11" s="21" t="s">
        <v>17</v>
      </c>
      <c r="C11" s="22" t="s">
        <v>18</v>
      </c>
      <c r="D11" s="23" t="s">
        <v>12</v>
      </c>
      <c r="E11" s="27">
        <v>0</v>
      </c>
      <c r="F11" s="25"/>
      <c r="G11" s="26">
        <f t="shared" si="0"/>
        <v>0</v>
      </c>
    </row>
    <row r="12" spans="1:7" ht="28.5" customHeight="1" x14ac:dyDescent="0.25">
      <c r="A12" s="20">
        <v>5</v>
      </c>
      <c r="B12" s="21" t="s">
        <v>19</v>
      </c>
      <c r="C12" s="22" t="s">
        <v>20</v>
      </c>
      <c r="D12" s="23" t="s">
        <v>12</v>
      </c>
      <c r="E12" s="27">
        <v>0</v>
      </c>
      <c r="F12" s="25"/>
      <c r="G12" s="26">
        <f t="shared" si="0"/>
        <v>0</v>
      </c>
    </row>
    <row r="13" spans="1:7" ht="28.5" customHeight="1" x14ac:dyDescent="0.25">
      <c r="A13" s="20">
        <v>6</v>
      </c>
      <c r="B13" s="21" t="s">
        <v>21</v>
      </c>
      <c r="C13" s="22" t="s">
        <v>22</v>
      </c>
      <c r="D13" s="23" t="s">
        <v>12</v>
      </c>
      <c r="E13" s="27">
        <v>0</v>
      </c>
      <c r="F13" s="25"/>
      <c r="G13" s="26">
        <f t="shared" si="0"/>
        <v>0</v>
      </c>
    </row>
    <row r="14" spans="1:7" ht="28.5" customHeight="1" x14ac:dyDescent="0.25">
      <c r="A14" s="20">
        <v>7</v>
      </c>
      <c r="B14" s="21" t="s">
        <v>23</v>
      </c>
      <c r="C14" s="22" t="s">
        <v>24</v>
      </c>
      <c r="D14" s="23" t="s">
        <v>25</v>
      </c>
      <c r="E14" s="27">
        <v>0</v>
      </c>
      <c r="F14" s="25"/>
      <c r="G14" s="26">
        <f t="shared" si="0"/>
        <v>0</v>
      </c>
    </row>
    <row r="15" spans="1:7" ht="28.5" customHeight="1" x14ac:dyDescent="0.25">
      <c r="A15" s="20">
        <v>8</v>
      </c>
      <c r="B15" s="21" t="s">
        <v>26</v>
      </c>
      <c r="C15" s="28" t="s">
        <v>27</v>
      </c>
      <c r="D15" s="23" t="s">
        <v>12</v>
      </c>
      <c r="E15" s="27">
        <v>0</v>
      </c>
      <c r="F15" s="25"/>
      <c r="G15" s="26">
        <f t="shared" si="0"/>
        <v>0</v>
      </c>
    </row>
    <row r="16" spans="1:7" ht="28.5" customHeight="1" x14ac:dyDescent="0.25">
      <c r="A16" s="20" t="s">
        <v>28</v>
      </c>
      <c r="B16" s="29" t="s">
        <v>29</v>
      </c>
      <c r="C16" s="28" t="s">
        <v>30</v>
      </c>
      <c r="D16" s="23" t="s">
        <v>12</v>
      </c>
      <c r="E16" s="27">
        <v>0</v>
      </c>
      <c r="F16" s="25"/>
      <c r="G16" s="26">
        <f t="shared" si="0"/>
        <v>0</v>
      </c>
    </row>
    <row r="17" spans="1:7" ht="28.5" customHeight="1" x14ac:dyDescent="0.25">
      <c r="A17" s="20" t="s">
        <v>31</v>
      </c>
      <c r="B17" s="29" t="s">
        <v>29</v>
      </c>
      <c r="C17" s="28" t="s">
        <v>32</v>
      </c>
      <c r="D17" s="23" t="s">
        <v>12</v>
      </c>
      <c r="E17" s="27">
        <v>0</v>
      </c>
      <c r="F17" s="25"/>
      <c r="G17" s="26">
        <f t="shared" si="0"/>
        <v>0</v>
      </c>
    </row>
    <row r="18" spans="1:7" ht="28.5" customHeight="1" x14ac:dyDescent="0.25">
      <c r="A18" s="20" t="s">
        <v>33</v>
      </c>
      <c r="B18" s="21" t="s">
        <v>34</v>
      </c>
      <c r="C18" s="28" t="s">
        <v>30</v>
      </c>
      <c r="D18" s="23" t="s">
        <v>12</v>
      </c>
      <c r="E18" s="27">
        <v>0</v>
      </c>
      <c r="F18" s="25"/>
      <c r="G18" s="26">
        <f t="shared" si="0"/>
        <v>0</v>
      </c>
    </row>
    <row r="19" spans="1:7" ht="28.5" customHeight="1" x14ac:dyDescent="0.25">
      <c r="A19" s="20" t="s">
        <v>35</v>
      </c>
      <c r="B19" s="21" t="s">
        <v>34</v>
      </c>
      <c r="C19" s="28" t="s">
        <v>32</v>
      </c>
      <c r="D19" s="23" t="s">
        <v>12</v>
      </c>
      <c r="E19" s="27">
        <v>0</v>
      </c>
      <c r="F19" s="25"/>
      <c r="G19" s="26">
        <f t="shared" si="0"/>
        <v>0</v>
      </c>
    </row>
    <row r="20" spans="1:7" ht="28.5" customHeight="1" x14ac:dyDescent="0.25">
      <c r="A20" s="20">
        <v>11</v>
      </c>
      <c r="B20" s="21" t="s">
        <v>36</v>
      </c>
      <c r="C20" s="28" t="s">
        <v>37</v>
      </c>
      <c r="D20" s="23" t="s">
        <v>25</v>
      </c>
      <c r="E20" s="27">
        <v>0</v>
      </c>
      <c r="F20" s="25"/>
      <c r="G20" s="26">
        <f t="shared" si="0"/>
        <v>0</v>
      </c>
    </row>
    <row r="21" spans="1:7" ht="28.5" customHeight="1" x14ac:dyDescent="0.25">
      <c r="A21" s="20">
        <v>12</v>
      </c>
      <c r="B21" s="21" t="s">
        <v>38</v>
      </c>
      <c r="C21" s="22" t="s">
        <v>39</v>
      </c>
      <c r="D21" s="23" t="s">
        <v>25</v>
      </c>
      <c r="E21" s="27">
        <v>0</v>
      </c>
      <c r="F21" s="25"/>
      <c r="G21" s="26">
        <f t="shared" si="0"/>
        <v>0</v>
      </c>
    </row>
    <row r="22" spans="1:7" ht="28.5" customHeight="1" x14ac:dyDescent="0.25">
      <c r="A22" s="20">
        <v>13</v>
      </c>
      <c r="B22" s="21" t="s">
        <v>40</v>
      </c>
      <c r="C22" s="22" t="s">
        <v>41</v>
      </c>
      <c r="D22" s="23" t="s">
        <v>25</v>
      </c>
      <c r="E22" s="27">
        <v>0</v>
      </c>
      <c r="F22" s="25"/>
      <c r="G22" s="26">
        <f t="shared" si="0"/>
        <v>0</v>
      </c>
    </row>
    <row r="23" spans="1:7" ht="28.5" customHeight="1" x14ac:dyDescent="0.25">
      <c r="A23" s="20">
        <v>14</v>
      </c>
      <c r="B23" s="21" t="s">
        <v>42</v>
      </c>
      <c r="C23" s="22" t="s">
        <v>43</v>
      </c>
      <c r="D23" s="23" t="s">
        <v>44</v>
      </c>
      <c r="E23" s="27">
        <v>138</v>
      </c>
      <c r="F23" s="25">
        <v>8.6999999999999993</v>
      </c>
      <c r="G23" s="26">
        <f t="shared" si="0"/>
        <v>1200.5999999999999</v>
      </c>
    </row>
    <row r="24" spans="1:7" ht="28.5" customHeight="1" x14ac:dyDescent="0.25">
      <c r="A24" s="20">
        <v>15</v>
      </c>
      <c r="B24" s="21" t="s">
        <v>45</v>
      </c>
      <c r="C24" s="22" t="s">
        <v>43</v>
      </c>
      <c r="D24" s="23" t="s">
        <v>44</v>
      </c>
      <c r="E24" s="27">
        <v>21</v>
      </c>
      <c r="F24" s="25">
        <v>8.6999999999999993</v>
      </c>
      <c r="G24" s="26">
        <f t="shared" si="0"/>
        <v>182.7</v>
      </c>
    </row>
    <row r="25" spans="1:7" ht="28.5" customHeight="1" x14ac:dyDescent="0.25">
      <c r="A25" s="20">
        <v>16</v>
      </c>
      <c r="B25" s="30" t="s">
        <v>46</v>
      </c>
      <c r="C25" s="22" t="s">
        <v>47</v>
      </c>
      <c r="D25" s="23" t="s">
        <v>48</v>
      </c>
      <c r="E25" s="27">
        <v>0</v>
      </c>
      <c r="F25" s="25"/>
      <c r="G25" s="26">
        <f t="shared" si="0"/>
        <v>0</v>
      </c>
    </row>
    <row r="26" spans="1:7" ht="28.5" customHeight="1" x14ac:dyDescent="0.25">
      <c r="A26" s="31">
        <v>17</v>
      </c>
      <c r="B26" s="21" t="s">
        <v>49</v>
      </c>
      <c r="C26" s="32" t="s">
        <v>50</v>
      </c>
      <c r="D26" s="23" t="s">
        <v>25</v>
      </c>
      <c r="E26" s="27">
        <v>184</v>
      </c>
      <c r="F26" s="25">
        <v>43.33</v>
      </c>
      <c r="G26" s="26">
        <f t="shared" si="0"/>
        <v>7972.7199999999993</v>
      </c>
    </row>
    <row r="27" spans="1:7" ht="28.5" customHeight="1" x14ac:dyDescent="0.25">
      <c r="A27" s="31">
        <v>18</v>
      </c>
      <c r="B27" s="29" t="s">
        <v>51</v>
      </c>
      <c r="C27" s="32" t="s">
        <v>52</v>
      </c>
      <c r="D27" s="23" t="s">
        <v>48</v>
      </c>
      <c r="E27" s="27">
        <v>0</v>
      </c>
      <c r="F27" s="25"/>
      <c r="G27" s="26">
        <f t="shared" si="0"/>
        <v>0</v>
      </c>
    </row>
    <row r="28" spans="1:7" ht="28.5" customHeight="1" x14ac:dyDescent="0.25">
      <c r="A28" s="31">
        <v>19</v>
      </c>
      <c r="B28" s="29" t="s">
        <v>53</v>
      </c>
      <c r="C28" s="33" t="s">
        <v>54</v>
      </c>
      <c r="D28" s="23" t="s">
        <v>48</v>
      </c>
      <c r="E28" s="27">
        <v>0</v>
      </c>
      <c r="F28" s="25"/>
      <c r="G28" s="26">
        <f t="shared" si="0"/>
        <v>0</v>
      </c>
    </row>
    <row r="29" spans="1:7" ht="28.5" customHeight="1" x14ac:dyDescent="0.25">
      <c r="A29" s="31">
        <v>20</v>
      </c>
      <c r="B29" s="21" t="s">
        <v>55</v>
      </c>
      <c r="C29" s="32" t="s">
        <v>56</v>
      </c>
      <c r="D29" s="23" t="s">
        <v>57</v>
      </c>
      <c r="E29" s="27">
        <v>20700</v>
      </c>
      <c r="F29" s="25">
        <v>7.91</v>
      </c>
      <c r="G29" s="26">
        <f t="shared" si="0"/>
        <v>163737</v>
      </c>
    </row>
    <row r="30" spans="1:7" ht="28.5" customHeight="1" x14ac:dyDescent="0.25">
      <c r="A30" s="31">
        <v>21</v>
      </c>
      <c r="B30" s="21" t="s">
        <v>58</v>
      </c>
      <c r="C30" s="32" t="s">
        <v>56</v>
      </c>
      <c r="D30" s="23" t="s">
        <v>57</v>
      </c>
      <c r="E30" s="27">
        <v>0</v>
      </c>
      <c r="F30" s="25"/>
      <c r="G30" s="26">
        <f t="shared" si="0"/>
        <v>0</v>
      </c>
    </row>
    <row r="31" spans="1:7" ht="28.5" customHeight="1" x14ac:dyDescent="0.25">
      <c r="A31" s="20">
        <v>22</v>
      </c>
      <c r="B31" s="34" t="s">
        <v>59</v>
      </c>
      <c r="C31" s="32" t="s">
        <v>56</v>
      </c>
      <c r="D31" s="23" t="s">
        <v>57</v>
      </c>
      <c r="E31" s="27">
        <v>0</v>
      </c>
      <c r="F31" s="25"/>
      <c r="G31" s="26">
        <f t="shared" si="0"/>
        <v>0</v>
      </c>
    </row>
    <row r="32" spans="1:7" ht="28.5" customHeight="1" x14ac:dyDescent="0.25">
      <c r="A32" s="31">
        <v>23</v>
      </c>
      <c r="B32" s="21" t="s">
        <v>60</v>
      </c>
      <c r="C32" s="32" t="s">
        <v>56</v>
      </c>
      <c r="D32" s="23" t="s">
        <v>57</v>
      </c>
      <c r="E32" s="27">
        <v>0</v>
      </c>
      <c r="F32" s="25"/>
      <c r="G32" s="26">
        <f t="shared" si="0"/>
        <v>0</v>
      </c>
    </row>
    <row r="33" spans="1:7" ht="28.5" customHeight="1" x14ac:dyDescent="0.25">
      <c r="A33" s="31">
        <v>24</v>
      </c>
      <c r="B33" s="21" t="s">
        <v>61</v>
      </c>
      <c r="C33" s="33" t="s">
        <v>37</v>
      </c>
      <c r="D33" s="23" t="s">
        <v>25</v>
      </c>
      <c r="E33" s="27">
        <v>69</v>
      </c>
      <c r="F33" s="25">
        <v>25.75</v>
      </c>
      <c r="G33" s="26">
        <f t="shared" si="0"/>
        <v>1776.75</v>
      </c>
    </row>
    <row r="34" spans="1:7" ht="28.5" customHeight="1" x14ac:dyDescent="0.25">
      <c r="A34" s="31">
        <v>25</v>
      </c>
      <c r="B34" s="29" t="s">
        <v>62</v>
      </c>
      <c r="C34" s="32" t="s">
        <v>52</v>
      </c>
      <c r="D34" s="23" t="s">
        <v>48</v>
      </c>
      <c r="E34" s="27">
        <v>0</v>
      </c>
      <c r="F34" s="25"/>
      <c r="G34" s="26">
        <f t="shared" si="0"/>
        <v>0</v>
      </c>
    </row>
    <row r="35" spans="1:7" ht="28.5" customHeight="1" x14ac:dyDescent="0.25">
      <c r="A35" s="31">
        <v>26</v>
      </c>
      <c r="B35" s="29" t="s">
        <v>63</v>
      </c>
      <c r="C35" s="32" t="s">
        <v>52</v>
      </c>
      <c r="D35" s="23" t="s">
        <v>48</v>
      </c>
      <c r="E35" s="27">
        <v>0</v>
      </c>
      <c r="F35" s="25"/>
      <c r="G35" s="26">
        <f t="shared" si="0"/>
        <v>0</v>
      </c>
    </row>
    <row r="36" spans="1:7" ht="28.5" customHeight="1" x14ac:dyDescent="0.25">
      <c r="A36" s="31">
        <v>27</v>
      </c>
      <c r="B36" s="21" t="s">
        <v>64</v>
      </c>
      <c r="C36" s="33" t="s">
        <v>259</v>
      </c>
      <c r="D36" s="23" t="s">
        <v>25</v>
      </c>
      <c r="E36" s="27">
        <v>6775</v>
      </c>
      <c r="F36" s="25">
        <v>7.79</v>
      </c>
      <c r="G36" s="26">
        <f t="shared" si="0"/>
        <v>52777.25</v>
      </c>
    </row>
    <row r="37" spans="1:7" ht="28.5" customHeight="1" x14ac:dyDescent="0.25">
      <c r="A37" s="31">
        <v>28</v>
      </c>
      <c r="B37" s="21" t="s">
        <v>66</v>
      </c>
      <c r="C37" s="33" t="s">
        <v>67</v>
      </c>
      <c r="D37" s="23" t="s">
        <v>68</v>
      </c>
      <c r="E37" s="27">
        <v>0</v>
      </c>
      <c r="F37" s="25"/>
      <c r="G37" s="26">
        <f t="shared" si="0"/>
        <v>0</v>
      </c>
    </row>
    <row r="38" spans="1:7" ht="28.5" customHeight="1" x14ac:dyDescent="0.25">
      <c r="A38" s="31">
        <v>29</v>
      </c>
      <c r="B38" s="21" t="s">
        <v>69</v>
      </c>
      <c r="C38" s="33" t="s">
        <v>70</v>
      </c>
      <c r="D38" s="23" t="s">
        <v>68</v>
      </c>
      <c r="E38" s="27">
        <v>0</v>
      </c>
      <c r="F38" s="25"/>
      <c r="G38" s="26">
        <f t="shared" si="0"/>
        <v>0</v>
      </c>
    </row>
    <row r="39" spans="1:7" ht="28.5" customHeight="1" x14ac:dyDescent="0.25">
      <c r="A39" s="31">
        <v>30</v>
      </c>
      <c r="B39" s="21" t="s">
        <v>71</v>
      </c>
      <c r="C39" s="33" t="s">
        <v>72</v>
      </c>
      <c r="D39" s="23" t="s">
        <v>25</v>
      </c>
      <c r="E39" s="27">
        <v>0</v>
      </c>
      <c r="F39" s="25"/>
      <c r="G39" s="26">
        <f t="shared" si="0"/>
        <v>0</v>
      </c>
    </row>
    <row r="40" spans="1:7" ht="28.5" customHeight="1" x14ac:dyDescent="0.25">
      <c r="A40" s="20" t="s">
        <v>73</v>
      </c>
      <c r="B40" s="21" t="s">
        <v>74</v>
      </c>
      <c r="C40" s="28" t="s">
        <v>75</v>
      </c>
      <c r="D40" s="23" t="s">
        <v>68</v>
      </c>
      <c r="E40" s="27">
        <v>0</v>
      </c>
      <c r="F40" s="25"/>
      <c r="G40" s="26">
        <f t="shared" si="0"/>
        <v>0</v>
      </c>
    </row>
    <row r="41" spans="1:7" ht="28.5" customHeight="1" x14ac:dyDescent="0.25">
      <c r="A41" s="20" t="s">
        <v>76</v>
      </c>
      <c r="B41" s="35" t="s">
        <v>74</v>
      </c>
      <c r="C41" s="28" t="s">
        <v>77</v>
      </c>
      <c r="D41" s="23" t="s">
        <v>68</v>
      </c>
      <c r="E41" s="27">
        <v>0</v>
      </c>
      <c r="F41" s="25"/>
      <c r="G41" s="26">
        <f t="shared" si="0"/>
        <v>0</v>
      </c>
    </row>
    <row r="42" spans="1:7" ht="28.5" customHeight="1" x14ac:dyDescent="0.25">
      <c r="A42" s="20">
        <v>32</v>
      </c>
      <c r="B42" s="21" t="s">
        <v>78</v>
      </c>
      <c r="C42" s="28" t="s">
        <v>79</v>
      </c>
      <c r="D42" s="23" t="s">
        <v>12</v>
      </c>
      <c r="E42" s="27">
        <v>0</v>
      </c>
      <c r="F42" s="25"/>
      <c r="G42" s="26">
        <f t="shared" si="0"/>
        <v>0</v>
      </c>
    </row>
    <row r="43" spans="1:7" ht="28.5" customHeight="1" x14ac:dyDescent="0.25">
      <c r="A43" s="20">
        <v>33</v>
      </c>
      <c r="B43" s="21" t="s">
        <v>80</v>
      </c>
      <c r="C43" s="28" t="s">
        <v>81</v>
      </c>
      <c r="D43" s="23" t="s">
        <v>12</v>
      </c>
      <c r="E43" s="27">
        <v>0</v>
      </c>
      <c r="F43" s="25"/>
      <c r="G43" s="26">
        <f t="shared" si="0"/>
        <v>0</v>
      </c>
    </row>
    <row r="44" spans="1:7" ht="28.5" customHeight="1" x14ac:dyDescent="0.25">
      <c r="A44" s="20">
        <v>34</v>
      </c>
      <c r="B44" s="21" t="s">
        <v>82</v>
      </c>
      <c r="C44" s="28" t="s">
        <v>81</v>
      </c>
      <c r="D44" s="23" t="s">
        <v>12</v>
      </c>
      <c r="E44" s="27">
        <v>0</v>
      </c>
      <c r="F44" s="25"/>
      <c r="G44" s="26">
        <f t="shared" si="0"/>
        <v>0</v>
      </c>
    </row>
    <row r="45" spans="1:7" ht="28.5" customHeight="1" x14ac:dyDescent="0.25">
      <c r="A45" s="20">
        <v>35</v>
      </c>
      <c r="B45" s="21" t="s">
        <v>83</v>
      </c>
      <c r="C45" s="28" t="s">
        <v>81</v>
      </c>
      <c r="D45" s="23" t="s">
        <v>12</v>
      </c>
      <c r="E45" s="27">
        <v>2691</v>
      </c>
      <c r="F45" s="25">
        <v>5.49</v>
      </c>
      <c r="G45" s="26">
        <f t="shared" si="0"/>
        <v>14773.59</v>
      </c>
    </row>
    <row r="46" spans="1:7" ht="28.5" customHeight="1" x14ac:dyDescent="0.25">
      <c r="A46" s="20">
        <v>36</v>
      </c>
      <c r="B46" s="21" t="s">
        <v>84</v>
      </c>
      <c r="C46" s="28" t="s">
        <v>85</v>
      </c>
      <c r="D46" s="23" t="s">
        <v>12</v>
      </c>
      <c r="E46" s="27">
        <v>0</v>
      </c>
      <c r="F46" s="25"/>
      <c r="G46" s="26">
        <f t="shared" si="0"/>
        <v>0</v>
      </c>
    </row>
    <row r="47" spans="1:7" ht="48" customHeight="1" x14ac:dyDescent="0.25">
      <c r="A47" s="20">
        <v>37</v>
      </c>
      <c r="B47" s="21" t="s">
        <v>86</v>
      </c>
      <c r="C47" s="28" t="s">
        <v>87</v>
      </c>
      <c r="D47" s="23" t="s">
        <v>88</v>
      </c>
      <c r="E47" s="27">
        <v>0</v>
      </c>
      <c r="F47" s="25"/>
      <c r="G47" s="26">
        <f t="shared" si="0"/>
        <v>0</v>
      </c>
    </row>
    <row r="48" spans="1:7" ht="28.5" customHeight="1" x14ac:dyDescent="0.25">
      <c r="A48" s="20">
        <v>38</v>
      </c>
      <c r="B48" s="21" t="s">
        <v>89</v>
      </c>
      <c r="C48" s="28" t="s">
        <v>90</v>
      </c>
      <c r="D48" s="23" t="s">
        <v>88</v>
      </c>
      <c r="E48" s="27">
        <v>0</v>
      </c>
      <c r="F48" s="25"/>
      <c r="G48" s="26">
        <f t="shared" si="0"/>
        <v>0</v>
      </c>
    </row>
    <row r="49" spans="1:7" ht="28.5" customHeight="1" x14ac:dyDescent="0.25">
      <c r="A49" s="20">
        <v>39</v>
      </c>
      <c r="B49" s="21" t="s">
        <v>91</v>
      </c>
      <c r="C49" s="28" t="s">
        <v>92</v>
      </c>
      <c r="D49" s="23" t="s">
        <v>88</v>
      </c>
      <c r="E49" s="27">
        <v>0</v>
      </c>
      <c r="F49" s="25"/>
      <c r="G49" s="26">
        <f t="shared" si="0"/>
        <v>0</v>
      </c>
    </row>
    <row r="50" spans="1:7" ht="28.5" customHeight="1" x14ac:dyDescent="0.25">
      <c r="A50" s="20">
        <v>40</v>
      </c>
      <c r="B50" s="21" t="s">
        <v>93</v>
      </c>
      <c r="C50" s="22" t="s">
        <v>43</v>
      </c>
      <c r="D50" s="23" t="s">
        <v>44</v>
      </c>
      <c r="E50" s="27">
        <v>0</v>
      </c>
      <c r="F50" s="25"/>
      <c r="G50" s="26">
        <f t="shared" si="0"/>
        <v>0</v>
      </c>
    </row>
    <row r="51" spans="1:7" ht="28.5" customHeight="1" x14ac:dyDescent="0.25">
      <c r="A51" s="20">
        <v>41</v>
      </c>
      <c r="B51" s="21" t="s">
        <v>94</v>
      </c>
      <c r="C51" s="22" t="s">
        <v>43</v>
      </c>
      <c r="D51" s="23" t="s">
        <v>44</v>
      </c>
      <c r="E51" s="27">
        <v>0</v>
      </c>
      <c r="F51" s="25"/>
      <c r="G51" s="26">
        <f t="shared" si="0"/>
        <v>0</v>
      </c>
    </row>
    <row r="52" spans="1:7" ht="28.5" customHeight="1" x14ac:dyDescent="0.25">
      <c r="A52" s="20">
        <v>42</v>
      </c>
      <c r="B52" s="21" t="s">
        <v>95</v>
      </c>
      <c r="C52" s="22" t="s">
        <v>43</v>
      </c>
      <c r="D52" s="23" t="s">
        <v>44</v>
      </c>
      <c r="E52" s="27">
        <v>0</v>
      </c>
      <c r="F52" s="25"/>
      <c r="G52" s="26">
        <f t="shared" si="0"/>
        <v>0</v>
      </c>
    </row>
    <row r="53" spans="1:7" ht="28.5" customHeight="1" x14ac:dyDescent="0.25">
      <c r="A53" s="20" t="s">
        <v>96</v>
      </c>
      <c r="B53" s="21" t="s">
        <v>97</v>
      </c>
      <c r="C53" s="28" t="s">
        <v>98</v>
      </c>
      <c r="D53" s="23" t="s">
        <v>99</v>
      </c>
      <c r="E53" s="27">
        <v>0</v>
      </c>
      <c r="F53" s="25"/>
      <c r="G53" s="26">
        <f t="shared" si="0"/>
        <v>0</v>
      </c>
    </row>
    <row r="54" spans="1:7" ht="28.5" customHeight="1" x14ac:dyDescent="0.25">
      <c r="A54" s="20" t="s">
        <v>100</v>
      </c>
      <c r="B54" s="35" t="s">
        <v>101</v>
      </c>
      <c r="C54" s="28" t="s">
        <v>98</v>
      </c>
      <c r="D54" s="23" t="s">
        <v>99</v>
      </c>
      <c r="E54" s="27">
        <v>0</v>
      </c>
      <c r="F54" s="25"/>
      <c r="G54" s="26">
        <f t="shared" si="0"/>
        <v>0</v>
      </c>
    </row>
    <row r="55" spans="1:7" ht="28.5" customHeight="1" x14ac:dyDescent="0.25">
      <c r="A55" s="20">
        <v>44</v>
      </c>
      <c r="B55" s="35" t="s">
        <v>102</v>
      </c>
      <c r="C55" s="28" t="s">
        <v>98</v>
      </c>
      <c r="D55" s="23" t="s">
        <v>99</v>
      </c>
      <c r="E55" s="27">
        <v>0</v>
      </c>
      <c r="F55" s="25"/>
      <c r="G55" s="26">
        <f t="shared" si="0"/>
        <v>0</v>
      </c>
    </row>
    <row r="56" spans="1:7" ht="28.5" customHeight="1" x14ac:dyDescent="0.25">
      <c r="A56" s="20">
        <v>45</v>
      </c>
      <c r="B56" s="21" t="s">
        <v>103</v>
      </c>
      <c r="C56" s="28" t="s">
        <v>98</v>
      </c>
      <c r="D56" s="23" t="s">
        <v>68</v>
      </c>
      <c r="E56" s="27">
        <v>0</v>
      </c>
      <c r="F56" s="25"/>
      <c r="G56" s="26">
        <f t="shared" si="0"/>
        <v>0</v>
      </c>
    </row>
    <row r="57" spans="1:7" ht="28.5" customHeight="1" x14ac:dyDescent="0.25">
      <c r="A57" s="20" t="s">
        <v>104</v>
      </c>
      <c r="B57" s="21" t="s">
        <v>105</v>
      </c>
      <c r="C57" s="28" t="s">
        <v>98</v>
      </c>
      <c r="D57" s="23" t="s">
        <v>99</v>
      </c>
      <c r="E57" s="27">
        <v>0</v>
      </c>
      <c r="F57" s="25"/>
      <c r="G57" s="26">
        <f t="shared" si="0"/>
        <v>0</v>
      </c>
    </row>
    <row r="58" spans="1:7" ht="28.5" customHeight="1" x14ac:dyDescent="0.25">
      <c r="A58" s="20" t="s">
        <v>106</v>
      </c>
      <c r="B58" s="35" t="s">
        <v>107</v>
      </c>
      <c r="C58" s="28" t="s">
        <v>98</v>
      </c>
      <c r="D58" s="23" t="s">
        <v>99</v>
      </c>
      <c r="E58" s="27">
        <v>0</v>
      </c>
      <c r="F58" s="25"/>
      <c r="G58" s="26">
        <f t="shared" si="0"/>
        <v>0</v>
      </c>
    </row>
    <row r="59" spans="1:7" ht="28.5" customHeight="1" x14ac:dyDescent="0.25">
      <c r="A59" s="20" t="s">
        <v>108</v>
      </c>
      <c r="B59" s="21" t="s">
        <v>109</v>
      </c>
      <c r="C59" s="28" t="s">
        <v>98</v>
      </c>
      <c r="D59" s="23" t="s">
        <v>99</v>
      </c>
      <c r="E59" s="27">
        <v>0</v>
      </c>
      <c r="F59" s="25"/>
      <c r="G59" s="26">
        <f t="shared" si="0"/>
        <v>0</v>
      </c>
    </row>
    <row r="60" spans="1:7" ht="28.5" customHeight="1" x14ac:dyDescent="0.25">
      <c r="A60" s="20" t="s">
        <v>110</v>
      </c>
      <c r="B60" s="35" t="s">
        <v>111</v>
      </c>
      <c r="C60" s="28" t="s">
        <v>98</v>
      </c>
      <c r="D60" s="23" t="s">
        <v>99</v>
      </c>
      <c r="E60" s="27">
        <v>0</v>
      </c>
      <c r="F60" s="25"/>
      <c r="G60" s="26">
        <f t="shared" si="0"/>
        <v>0</v>
      </c>
    </row>
    <row r="61" spans="1:7" ht="28.5" customHeight="1" x14ac:dyDescent="0.25">
      <c r="A61" s="20" t="s">
        <v>112</v>
      </c>
      <c r="B61" s="21" t="s">
        <v>113</v>
      </c>
      <c r="C61" s="28" t="s">
        <v>98</v>
      </c>
      <c r="D61" s="23" t="s">
        <v>99</v>
      </c>
      <c r="E61" s="27">
        <v>0</v>
      </c>
      <c r="F61" s="25"/>
      <c r="G61" s="26">
        <f t="shared" si="0"/>
        <v>0</v>
      </c>
    </row>
    <row r="62" spans="1:7" ht="28.5" customHeight="1" x14ac:dyDescent="0.25">
      <c r="A62" s="20" t="s">
        <v>114</v>
      </c>
      <c r="B62" s="35" t="s">
        <v>115</v>
      </c>
      <c r="C62" s="28" t="s">
        <v>98</v>
      </c>
      <c r="D62" s="23" t="s">
        <v>99</v>
      </c>
      <c r="E62" s="27">
        <v>1840</v>
      </c>
      <c r="F62" s="25">
        <v>7.27</v>
      </c>
      <c r="G62" s="26">
        <f t="shared" si="0"/>
        <v>13376.8</v>
      </c>
    </row>
    <row r="63" spans="1:7" ht="28.5" customHeight="1" x14ac:dyDescent="0.25">
      <c r="A63" s="20">
        <v>49</v>
      </c>
      <c r="B63" s="21" t="s">
        <v>116</v>
      </c>
      <c r="C63" s="28" t="s">
        <v>98</v>
      </c>
      <c r="D63" s="23" t="s">
        <v>68</v>
      </c>
      <c r="E63" s="27">
        <v>0</v>
      </c>
      <c r="F63" s="25"/>
      <c r="G63" s="26">
        <f t="shared" si="0"/>
        <v>0</v>
      </c>
    </row>
    <row r="64" spans="1:7" ht="28.5" customHeight="1" x14ac:dyDescent="0.25">
      <c r="A64" s="20" t="s">
        <v>117</v>
      </c>
      <c r="B64" s="21" t="s">
        <v>118</v>
      </c>
      <c r="C64" s="28" t="s">
        <v>81</v>
      </c>
      <c r="D64" s="23" t="s">
        <v>99</v>
      </c>
      <c r="E64" s="27">
        <v>0</v>
      </c>
      <c r="F64" s="25"/>
      <c r="G64" s="26">
        <f t="shared" si="0"/>
        <v>0</v>
      </c>
    </row>
    <row r="65" spans="1:7" ht="28.5" customHeight="1" x14ac:dyDescent="0.25">
      <c r="A65" s="20" t="s">
        <v>119</v>
      </c>
      <c r="B65" s="35" t="s">
        <v>120</v>
      </c>
      <c r="C65" s="28" t="s">
        <v>81</v>
      </c>
      <c r="D65" s="23" t="s">
        <v>99</v>
      </c>
      <c r="E65" s="27">
        <v>0</v>
      </c>
      <c r="F65" s="25"/>
      <c r="G65" s="26">
        <f t="shared" si="0"/>
        <v>0</v>
      </c>
    </row>
    <row r="66" spans="1:7" ht="28.5" customHeight="1" x14ac:dyDescent="0.25">
      <c r="A66" s="20" t="s">
        <v>121</v>
      </c>
      <c r="B66" s="21" t="s">
        <v>122</v>
      </c>
      <c r="C66" s="28" t="s">
        <v>81</v>
      </c>
      <c r="D66" s="23" t="s">
        <v>99</v>
      </c>
      <c r="E66" s="27">
        <v>0</v>
      </c>
      <c r="F66" s="25"/>
      <c r="G66" s="26">
        <f t="shared" si="0"/>
        <v>0</v>
      </c>
    </row>
    <row r="67" spans="1:7" ht="28.5" customHeight="1" x14ac:dyDescent="0.25">
      <c r="A67" s="20" t="s">
        <v>123</v>
      </c>
      <c r="B67" s="35" t="s">
        <v>124</v>
      </c>
      <c r="C67" s="28" t="s">
        <v>81</v>
      </c>
      <c r="D67" s="23" t="s">
        <v>99</v>
      </c>
      <c r="E67" s="27">
        <v>0</v>
      </c>
      <c r="F67" s="25"/>
      <c r="G67" s="26">
        <f t="shared" si="0"/>
        <v>0</v>
      </c>
    </row>
    <row r="68" spans="1:7" ht="28.5" customHeight="1" x14ac:dyDescent="0.25">
      <c r="A68" s="20" t="s">
        <v>125</v>
      </c>
      <c r="B68" s="21" t="s">
        <v>126</v>
      </c>
      <c r="C68" s="28" t="s">
        <v>81</v>
      </c>
      <c r="D68" s="23" t="s">
        <v>99</v>
      </c>
      <c r="E68" s="27">
        <v>0</v>
      </c>
      <c r="F68" s="25"/>
      <c r="G68" s="26">
        <f t="shared" si="0"/>
        <v>0</v>
      </c>
    </row>
    <row r="69" spans="1:7" ht="28.5" customHeight="1" x14ac:dyDescent="0.25">
      <c r="A69" s="20" t="s">
        <v>127</v>
      </c>
      <c r="B69" s="35" t="s">
        <v>128</v>
      </c>
      <c r="C69" s="28" t="s">
        <v>81</v>
      </c>
      <c r="D69" s="23" t="s">
        <v>99</v>
      </c>
      <c r="E69" s="27">
        <v>9996</v>
      </c>
      <c r="F69" s="25">
        <v>10.75</v>
      </c>
      <c r="G69" s="26">
        <f t="shared" si="0"/>
        <v>107457</v>
      </c>
    </row>
    <row r="70" spans="1:7" ht="28.5" customHeight="1" x14ac:dyDescent="0.25">
      <c r="A70" s="20">
        <v>53</v>
      </c>
      <c r="B70" s="35" t="s">
        <v>260</v>
      </c>
      <c r="C70" s="28" t="s">
        <v>81</v>
      </c>
      <c r="D70" s="23" t="s">
        <v>99</v>
      </c>
      <c r="E70" s="27">
        <v>546</v>
      </c>
      <c r="F70" s="25">
        <v>8.76</v>
      </c>
      <c r="G70" s="26">
        <f t="shared" si="0"/>
        <v>4782.96</v>
      </c>
    </row>
    <row r="71" spans="1:7" ht="28.5" customHeight="1" x14ac:dyDescent="0.25">
      <c r="A71" s="20">
        <v>54</v>
      </c>
      <c r="B71" s="35" t="s">
        <v>261</v>
      </c>
      <c r="C71" s="28" t="s">
        <v>81</v>
      </c>
      <c r="D71" s="23" t="s">
        <v>99</v>
      </c>
      <c r="E71" s="27">
        <v>4512</v>
      </c>
      <c r="F71" s="25">
        <v>10.95</v>
      </c>
      <c r="G71" s="26">
        <f t="shared" si="0"/>
        <v>49406.399999999994</v>
      </c>
    </row>
    <row r="72" spans="1:7" ht="28.5" customHeight="1" x14ac:dyDescent="0.25">
      <c r="A72" s="20">
        <v>55</v>
      </c>
      <c r="B72" s="35" t="s">
        <v>262</v>
      </c>
      <c r="C72" s="28" t="s">
        <v>81</v>
      </c>
      <c r="D72" s="23" t="s">
        <v>99</v>
      </c>
      <c r="E72" s="27">
        <v>973</v>
      </c>
      <c r="F72" s="25">
        <v>15.32</v>
      </c>
      <c r="G72" s="26">
        <f t="shared" ref="G72:G135" si="1">F72*E72</f>
        <v>14906.36</v>
      </c>
    </row>
    <row r="73" spans="1:7" ht="28.5" customHeight="1" x14ac:dyDescent="0.25">
      <c r="A73" s="20">
        <v>56</v>
      </c>
      <c r="B73" s="35" t="s">
        <v>132</v>
      </c>
      <c r="C73" s="28" t="s">
        <v>81</v>
      </c>
      <c r="D73" s="23" t="s">
        <v>99</v>
      </c>
      <c r="E73" s="27">
        <v>0</v>
      </c>
      <c r="F73" s="25"/>
      <c r="G73" s="26">
        <f t="shared" si="1"/>
        <v>0</v>
      </c>
    </row>
    <row r="74" spans="1:7" ht="28.5" customHeight="1" x14ac:dyDescent="0.25">
      <c r="A74" s="20">
        <v>57</v>
      </c>
      <c r="B74" s="35" t="s">
        <v>133</v>
      </c>
      <c r="C74" s="28" t="s">
        <v>81</v>
      </c>
      <c r="D74" s="23" t="s">
        <v>99</v>
      </c>
      <c r="E74" s="27">
        <v>0</v>
      </c>
      <c r="F74" s="25"/>
      <c r="G74" s="26">
        <f t="shared" si="1"/>
        <v>0</v>
      </c>
    </row>
    <row r="75" spans="1:7" ht="28.5" customHeight="1" x14ac:dyDescent="0.25">
      <c r="A75" s="20">
        <v>58</v>
      </c>
      <c r="B75" s="35" t="s">
        <v>134</v>
      </c>
      <c r="C75" s="28" t="s">
        <v>81</v>
      </c>
      <c r="D75" s="23" t="s">
        <v>99</v>
      </c>
      <c r="E75" s="27">
        <v>0</v>
      </c>
      <c r="F75" s="25"/>
      <c r="G75" s="26">
        <f t="shared" si="1"/>
        <v>0</v>
      </c>
    </row>
    <row r="76" spans="1:7" ht="28.5" customHeight="1" x14ac:dyDescent="0.25">
      <c r="A76" s="36">
        <v>69</v>
      </c>
      <c r="B76" s="21" t="s">
        <v>135</v>
      </c>
      <c r="C76" s="28" t="s">
        <v>136</v>
      </c>
      <c r="D76" s="23" t="s">
        <v>68</v>
      </c>
      <c r="E76" s="27">
        <v>0</v>
      </c>
      <c r="F76" s="25"/>
      <c r="G76" s="26">
        <f t="shared" si="1"/>
        <v>0</v>
      </c>
    </row>
    <row r="77" spans="1:7" ht="28.5" customHeight="1" x14ac:dyDescent="0.25">
      <c r="A77" s="36">
        <v>70</v>
      </c>
      <c r="B77" s="37" t="s">
        <v>137</v>
      </c>
      <c r="C77" s="28" t="s">
        <v>136</v>
      </c>
      <c r="D77" s="23" t="s">
        <v>68</v>
      </c>
      <c r="E77" s="27">
        <v>0</v>
      </c>
      <c r="F77" s="25"/>
      <c r="G77" s="26">
        <f t="shared" si="1"/>
        <v>0</v>
      </c>
    </row>
    <row r="78" spans="1:7" ht="28.5" customHeight="1" x14ac:dyDescent="0.25">
      <c r="A78" s="36">
        <v>71</v>
      </c>
      <c r="B78" s="38" t="s">
        <v>138</v>
      </c>
      <c r="C78" s="22" t="s">
        <v>52</v>
      </c>
      <c r="D78" s="23" t="s">
        <v>48</v>
      </c>
      <c r="E78" s="27">
        <v>0</v>
      </c>
      <c r="F78" s="25"/>
      <c r="G78" s="26">
        <f t="shared" si="1"/>
        <v>0</v>
      </c>
    </row>
    <row r="79" spans="1:7" ht="28.5" customHeight="1" x14ac:dyDescent="0.25">
      <c r="A79" s="36" t="s">
        <v>139</v>
      </c>
      <c r="B79" s="39" t="s">
        <v>140</v>
      </c>
      <c r="C79" s="28" t="s">
        <v>141</v>
      </c>
      <c r="D79" s="23" t="s">
        <v>68</v>
      </c>
      <c r="E79" s="27">
        <v>0</v>
      </c>
      <c r="F79" s="25"/>
      <c r="G79" s="26">
        <f t="shared" si="1"/>
        <v>0</v>
      </c>
    </row>
    <row r="80" spans="1:7" ht="28.5" customHeight="1" x14ac:dyDescent="0.25">
      <c r="A80" s="36" t="s">
        <v>142</v>
      </c>
      <c r="B80" s="37" t="s">
        <v>140</v>
      </c>
      <c r="C80" s="28" t="s">
        <v>143</v>
      </c>
      <c r="D80" s="23" t="s">
        <v>68</v>
      </c>
      <c r="E80" s="27">
        <v>0</v>
      </c>
      <c r="F80" s="25"/>
      <c r="G80" s="26">
        <f t="shared" si="1"/>
        <v>0</v>
      </c>
    </row>
    <row r="81" spans="1:7" ht="28.5" customHeight="1" x14ac:dyDescent="0.25">
      <c r="A81" s="36">
        <v>73</v>
      </c>
      <c r="B81" s="38" t="s">
        <v>144</v>
      </c>
      <c r="C81" s="28" t="s">
        <v>141</v>
      </c>
      <c r="D81" s="23" t="s">
        <v>44</v>
      </c>
      <c r="E81" s="27">
        <v>0</v>
      </c>
      <c r="F81" s="25"/>
      <c r="G81" s="26">
        <f t="shared" si="1"/>
        <v>0</v>
      </c>
    </row>
    <row r="82" spans="1:7" ht="28.5" customHeight="1" x14ac:dyDescent="0.25">
      <c r="A82" s="36">
        <v>74</v>
      </c>
      <c r="B82" s="39" t="s">
        <v>145</v>
      </c>
      <c r="C82" s="22" t="s">
        <v>43</v>
      </c>
      <c r="D82" s="23" t="s">
        <v>44</v>
      </c>
      <c r="E82" s="27">
        <v>0</v>
      </c>
      <c r="F82" s="25"/>
      <c r="G82" s="26">
        <f t="shared" si="1"/>
        <v>0</v>
      </c>
    </row>
    <row r="83" spans="1:7" ht="28.5" customHeight="1" x14ac:dyDescent="0.25">
      <c r="A83" s="36">
        <v>75</v>
      </c>
      <c r="B83" s="39" t="s">
        <v>146</v>
      </c>
      <c r="C83" s="22" t="s">
        <v>43</v>
      </c>
      <c r="D83" s="23" t="s">
        <v>44</v>
      </c>
      <c r="E83" s="27">
        <v>0</v>
      </c>
      <c r="F83" s="25"/>
      <c r="G83" s="26">
        <f t="shared" si="1"/>
        <v>0</v>
      </c>
    </row>
    <row r="84" spans="1:7" ht="28.5" customHeight="1" x14ac:dyDescent="0.25">
      <c r="A84" s="36" t="s">
        <v>147</v>
      </c>
      <c r="B84" s="39" t="s">
        <v>148</v>
      </c>
      <c r="C84" s="22" t="s">
        <v>149</v>
      </c>
      <c r="D84" s="23" t="s">
        <v>99</v>
      </c>
      <c r="E84" s="27">
        <v>0</v>
      </c>
      <c r="F84" s="25"/>
      <c r="G84" s="26">
        <f t="shared" si="1"/>
        <v>0</v>
      </c>
    </row>
    <row r="85" spans="1:7" ht="28.5" customHeight="1" x14ac:dyDescent="0.25">
      <c r="A85" s="36" t="s">
        <v>150</v>
      </c>
      <c r="B85" s="37" t="s">
        <v>151</v>
      </c>
      <c r="C85" s="22" t="s">
        <v>149</v>
      </c>
      <c r="D85" s="23" t="s">
        <v>99</v>
      </c>
      <c r="E85" s="27">
        <v>0</v>
      </c>
      <c r="F85" s="25"/>
      <c r="G85" s="26">
        <f t="shared" si="1"/>
        <v>0</v>
      </c>
    </row>
    <row r="86" spans="1:7" ht="28.5" customHeight="1" x14ac:dyDescent="0.25">
      <c r="A86" s="36">
        <v>77</v>
      </c>
      <c r="B86" s="37" t="s">
        <v>152</v>
      </c>
      <c r="C86" s="22" t="s">
        <v>149</v>
      </c>
      <c r="D86" s="23" t="s">
        <v>99</v>
      </c>
      <c r="E86" s="27">
        <v>0</v>
      </c>
      <c r="F86" s="25"/>
      <c r="G86" s="26">
        <f t="shared" si="1"/>
        <v>0</v>
      </c>
    </row>
    <row r="87" spans="1:7" ht="28.5" customHeight="1" x14ac:dyDescent="0.25">
      <c r="A87" s="36">
        <v>78</v>
      </c>
      <c r="B87" s="39" t="s">
        <v>153</v>
      </c>
      <c r="C87" s="22" t="s">
        <v>43</v>
      </c>
      <c r="D87" s="23" t="s">
        <v>68</v>
      </c>
      <c r="E87" s="27">
        <v>0</v>
      </c>
      <c r="F87" s="25"/>
      <c r="G87" s="26">
        <f t="shared" si="1"/>
        <v>0</v>
      </c>
    </row>
    <row r="88" spans="1:7" ht="28.5" customHeight="1" x14ac:dyDescent="0.25">
      <c r="A88" s="36">
        <v>79</v>
      </c>
      <c r="B88" s="38" t="s">
        <v>154</v>
      </c>
      <c r="C88" s="22" t="s">
        <v>43</v>
      </c>
      <c r="D88" s="23" t="s">
        <v>44</v>
      </c>
      <c r="E88" s="27">
        <v>0</v>
      </c>
      <c r="F88" s="25"/>
      <c r="G88" s="26">
        <f t="shared" si="1"/>
        <v>0</v>
      </c>
    </row>
    <row r="89" spans="1:7" ht="28.5" customHeight="1" x14ac:dyDescent="0.25">
      <c r="A89" s="36">
        <v>80</v>
      </c>
      <c r="B89" s="39" t="s">
        <v>155</v>
      </c>
      <c r="C89" s="22" t="s">
        <v>43</v>
      </c>
      <c r="D89" s="23" t="s">
        <v>44</v>
      </c>
      <c r="E89" s="27">
        <v>0</v>
      </c>
      <c r="F89" s="25"/>
      <c r="G89" s="26">
        <f t="shared" si="1"/>
        <v>0</v>
      </c>
    </row>
    <row r="90" spans="1:7" ht="28.5" customHeight="1" x14ac:dyDescent="0.25">
      <c r="A90" s="36">
        <v>81</v>
      </c>
      <c r="B90" s="39" t="s">
        <v>156</v>
      </c>
      <c r="C90" s="22" t="s">
        <v>43</v>
      </c>
      <c r="D90" s="23" t="s">
        <v>44</v>
      </c>
      <c r="E90" s="27">
        <v>0</v>
      </c>
      <c r="F90" s="25"/>
      <c r="G90" s="26">
        <f t="shared" si="1"/>
        <v>0</v>
      </c>
    </row>
    <row r="91" spans="1:7" ht="28.5" customHeight="1" x14ac:dyDescent="0.25">
      <c r="A91" s="36">
        <v>82</v>
      </c>
      <c r="B91" s="37" t="s">
        <v>157</v>
      </c>
      <c r="C91" s="28" t="s">
        <v>158</v>
      </c>
      <c r="D91" s="23" t="s">
        <v>159</v>
      </c>
      <c r="E91" s="27">
        <v>0</v>
      </c>
      <c r="F91" s="25"/>
      <c r="G91" s="26">
        <f t="shared" si="1"/>
        <v>0</v>
      </c>
    </row>
    <row r="92" spans="1:7" ht="28.5" customHeight="1" x14ac:dyDescent="0.25">
      <c r="A92" s="36">
        <v>83</v>
      </c>
      <c r="B92" s="39" t="s">
        <v>160</v>
      </c>
      <c r="C92" s="22" t="s">
        <v>24</v>
      </c>
      <c r="D92" s="23" t="s">
        <v>25</v>
      </c>
      <c r="E92" s="27">
        <v>0</v>
      </c>
      <c r="F92" s="25"/>
      <c r="G92" s="26">
        <f t="shared" si="1"/>
        <v>0</v>
      </c>
    </row>
    <row r="93" spans="1:7" ht="28.5" customHeight="1" x14ac:dyDescent="0.25">
      <c r="A93" s="36">
        <v>84</v>
      </c>
      <c r="B93" s="21" t="s">
        <v>161</v>
      </c>
      <c r="C93" s="22" t="s">
        <v>43</v>
      </c>
      <c r="D93" s="23" t="s">
        <v>44</v>
      </c>
      <c r="E93" s="27">
        <v>0</v>
      </c>
      <c r="F93" s="25"/>
      <c r="G93" s="26">
        <f t="shared" si="1"/>
        <v>0</v>
      </c>
    </row>
    <row r="94" spans="1:7" ht="28.5" customHeight="1" x14ac:dyDescent="0.25">
      <c r="A94" s="36">
        <v>85</v>
      </c>
      <c r="B94" s="35" t="s">
        <v>162</v>
      </c>
      <c r="C94" s="22" t="s">
        <v>43</v>
      </c>
      <c r="D94" s="23" t="s">
        <v>44</v>
      </c>
      <c r="E94" s="27">
        <v>0</v>
      </c>
      <c r="F94" s="25"/>
      <c r="G94" s="26">
        <f t="shared" si="1"/>
        <v>0</v>
      </c>
    </row>
    <row r="95" spans="1:7" ht="28.5" customHeight="1" x14ac:dyDescent="0.25">
      <c r="A95" s="36">
        <v>86</v>
      </c>
      <c r="B95" s="29" t="s">
        <v>163</v>
      </c>
      <c r="C95" s="22" t="s">
        <v>43</v>
      </c>
      <c r="D95" s="23" t="s">
        <v>44</v>
      </c>
      <c r="E95" s="27">
        <v>0</v>
      </c>
      <c r="F95" s="25"/>
      <c r="G95" s="26">
        <f t="shared" si="1"/>
        <v>0</v>
      </c>
    </row>
    <row r="96" spans="1:7" ht="28.5" customHeight="1" x14ac:dyDescent="0.25">
      <c r="A96" s="36" t="s">
        <v>164</v>
      </c>
      <c r="B96" s="21" t="s">
        <v>165</v>
      </c>
      <c r="C96" s="22" t="s">
        <v>43</v>
      </c>
      <c r="D96" s="23" t="s">
        <v>44</v>
      </c>
      <c r="E96" s="27">
        <v>0</v>
      </c>
      <c r="F96" s="25"/>
      <c r="G96" s="26">
        <f t="shared" si="1"/>
        <v>0</v>
      </c>
    </row>
    <row r="97" spans="1:7" ht="28.5" customHeight="1" x14ac:dyDescent="0.25">
      <c r="A97" s="36" t="s">
        <v>166</v>
      </c>
      <c r="B97" s="35" t="s">
        <v>167</v>
      </c>
      <c r="C97" s="22" t="s">
        <v>43</v>
      </c>
      <c r="D97" s="23" t="s">
        <v>44</v>
      </c>
      <c r="E97" s="27">
        <v>0</v>
      </c>
      <c r="F97" s="25"/>
      <c r="G97" s="26">
        <f t="shared" si="1"/>
        <v>0</v>
      </c>
    </row>
    <row r="98" spans="1:7" ht="28.5" customHeight="1" x14ac:dyDescent="0.25">
      <c r="A98" s="36" t="s">
        <v>168</v>
      </c>
      <c r="B98" s="21" t="s">
        <v>169</v>
      </c>
      <c r="C98" s="22" t="s">
        <v>43</v>
      </c>
      <c r="D98" s="23" t="s">
        <v>44</v>
      </c>
      <c r="E98" s="27">
        <v>0</v>
      </c>
      <c r="F98" s="25"/>
      <c r="G98" s="26">
        <f t="shared" si="1"/>
        <v>0</v>
      </c>
    </row>
    <row r="99" spans="1:7" ht="28.5" customHeight="1" x14ac:dyDescent="0.25">
      <c r="A99" s="36" t="s">
        <v>170</v>
      </c>
      <c r="B99" s="35" t="s">
        <v>171</v>
      </c>
      <c r="C99" s="22" t="s">
        <v>43</v>
      </c>
      <c r="D99" s="23" t="s">
        <v>44</v>
      </c>
      <c r="E99" s="27">
        <v>0</v>
      </c>
      <c r="F99" s="25"/>
      <c r="G99" s="26">
        <f t="shared" si="1"/>
        <v>0</v>
      </c>
    </row>
    <row r="100" spans="1:7" ht="28.5" customHeight="1" x14ac:dyDescent="0.25">
      <c r="A100" s="36" t="s">
        <v>172</v>
      </c>
      <c r="B100" s="21" t="s">
        <v>173</v>
      </c>
      <c r="C100" s="22" t="s">
        <v>43</v>
      </c>
      <c r="D100" s="23" t="s">
        <v>44</v>
      </c>
      <c r="E100" s="27">
        <v>0</v>
      </c>
      <c r="F100" s="25"/>
      <c r="G100" s="26">
        <f t="shared" si="1"/>
        <v>0</v>
      </c>
    </row>
    <row r="101" spans="1:7" ht="28.5" customHeight="1" x14ac:dyDescent="0.25">
      <c r="A101" s="36" t="s">
        <v>174</v>
      </c>
      <c r="B101" s="35" t="s">
        <v>175</v>
      </c>
      <c r="C101" s="22" t="s">
        <v>43</v>
      </c>
      <c r="D101" s="23" t="s">
        <v>44</v>
      </c>
      <c r="E101" s="27">
        <v>0</v>
      </c>
      <c r="F101" s="25"/>
      <c r="G101" s="26">
        <f t="shared" si="1"/>
        <v>0</v>
      </c>
    </row>
    <row r="102" spans="1:7" ht="28.5" customHeight="1" x14ac:dyDescent="0.25">
      <c r="A102" s="40">
        <v>90</v>
      </c>
      <c r="B102" s="30" t="s">
        <v>176</v>
      </c>
      <c r="C102" s="22" t="s">
        <v>177</v>
      </c>
      <c r="D102" s="23" t="s">
        <v>48</v>
      </c>
      <c r="E102" s="27">
        <v>0</v>
      </c>
      <c r="F102" s="25"/>
      <c r="G102" s="26">
        <f t="shared" si="1"/>
        <v>0</v>
      </c>
    </row>
    <row r="103" spans="1:7" ht="28.5" customHeight="1" x14ac:dyDescent="0.25">
      <c r="A103" s="40">
        <v>91</v>
      </c>
      <c r="B103" s="21" t="s">
        <v>178</v>
      </c>
      <c r="C103" s="22" t="s">
        <v>43</v>
      </c>
      <c r="D103" s="23" t="s">
        <v>44</v>
      </c>
      <c r="E103" s="27">
        <v>6900</v>
      </c>
      <c r="F103" s="25">
        <v>7.95</v>
      </c>
      <c r="G103" s="26">
        <f t="shared" si="1"/>
        <v>54855</v>
      </c>
    </row>
    <row r="104" spans="1:7" ht="29.25" customHeight="1" x14ac:dyDescent="0.25">
      <c r="A104" s="40">
        <v>92</v>
      </c>
      <c r="B104" s="35" t="s">
        <v>179</v>
      </c>
      <c r="C104" s="22" t="s">
        <v>43</v>
      </c>
      <c r="D104" s="23" t="s">
        <v>44</v>
      </c>
      <c r="E104" s="27">
        <v>7360</v>
      </c>
      <c r="F104" s="25">
        <v>9.3000000000000007</v>
      </c>
      <c r="G104" s="26">
        <f t="shared" si="1"/>
        <v>68448</v>
      </c>
    </row>
    <row r="105" spans="1:7" ht="29.25" customHeight="1" x14ac:dyDescent="0.25">
      <c r="A105" s="40">
        <v>93</v>
      </c>
      <c r="B105" s="21" t="s">
        <v>180</v>
      </c>
      <c r="C105" s="22" t="s">
        <v>43</v>
      </c>
      <c r="D105" s="23" t="s">
        <v>44</v>
      </c>
      <c r="E105" s="27">
        <v>0</v>
      </c>
      <c r="F105" s="25"/>
      <c r="G105" s="26">
        <f t="shared" si="1"/>
        <v>0</v>
      </c>
    </row>
    <row r="106" spans="1:7" ht="29.25" customHeight="1" x14ac:dyDescent="0.25">
      <c r="A106" s="40">
        <v>94</v>
      </c>
      <c r="B106" s="21" t="s">
        <v>181</v>
      </c>
      <c r="C106" s="22" t="s">
        <v>43</v>
      </c>
      <c r="D106" s="23" t="s">
        <v>44</v>
      </c>
      <c r="E106" s="27">
        <v>0</v>
      </c>
      <c r="F106" s="25"/>
      <c r="G106" s="26">
        <f t="shared" si="1"/>
        <v>0</v>
      </c>
    </row>
    <row r="107" spans="1:7" ht="29.25" customHeight="1" x14ac:dyDescent="0.25">
      <c r="A107" s="41">
        <v>95</v>
      </c>
      <c r="B107" s="42" t="s">
        <v>182</v>
      </c>
      <c r="C107" s="43" t="s">
        <v>43</v>
      </c>
      <c r="D107" s="44" t="s">
        <v>44</v>
      </c>
      <c r="E107" s="27">
        <v>0</v>
      </c>
      <c r="F107" s="25"/>
      <c r="G107" s="26">
        <f t="shared" si="1"/>
        <v>0</v>
      </c>
    </row>
    <row r="108" spans="1:7" ht="29.25" customHeight="1" x14ac:dyDescent="0.25">
      <c r="A108" s="36">
        <v>96</v>
      </c>
      <c r="B108" s="21" t="s">
        <v>183</v>
      </c>
      <c r="C108" s="45" t="s">
        <v>43</v>
      </c>
      <c r="D108" s="23" t="s">
        <v>184</v>
      </c>
      <c r="E108" s="27">
        <v>368</v>
      </c>
      <c r="F108" s="25">
        <v>8.6999999999999993</v>
      </c>
      <c r="G108" s="26">
        <f t="shared" si="1"/>
        <v>3201.6</v>
      </c>
    </row>
    <row r="109" spans="1:7" ht="29.25" customHeight="1" x14ac:dyDescent="0.25">
      <c r="A109" s="36">
        <v>97</v>
      </c>
      <c r="B109" s="21" t="s">
        <v>185</v>
      </c>
      <c r="C109" s="45" t="s">
        <v>43</v>
      </c>
      <c r="D109" s="23" t="s">
        <v>184</v>
      </c>
      <c r="E109" s="27">
        <v>2686</v>
      </c>
      <c r="F109" s="25">
        <v>8.6999999999999993</v>
      </c>
      <c r="G109" s="26">
        <f t="shared" si="1"/>
        <v>23368.199999999997</v>
      </c>
    </row>
    <row r="110" spans="1:7" ht="29.25" customHeight="1" x14ac:dyDescent="0.25">
      <c r="A110" s="36">
        <v>98</v>
      </c>
      <c r="B110" s="35" t="s">
        <v>186</v>
      </c>
      <c r="C110" s="45" t="s">
        <v>43</v>
      </c>
      <c r="D110" s="23" t="s">
        <v>187</v>
      </c>
      <c r="E110" s="27">
        <v>0</v>
      </c>
      <c r="F110" s="25"/>
      <c r="G110" s="26">
        <f t="shared" si="1"/>
        <v>0</v>
      </c>
    </row>
    <row r="111" spans="1:7" ht="29.25" customHeight="1" x14ac:dyDescent="0.25">
      <c r="A111" s="36">
        <v>99</v>
      </c>
      <c r="B111" s="21" t="s">
        <v>188</v>
      </c>
      <c r="C111" s="45" t="s">
        <v>43</v>
      </c>
      <c r="D111" s="23" t="s">
        <v>184</v>
      </c>
      <c r="E111" s="27">
        <v>0</v>
      </c>
      <c r="F111" s="25"/>
      <c r="G111" s="26">
        <f t="shared" si="1"/>
        <v>0</v>
      </c>
    </row>
    <row r="112" spans="1:7" ht="29.25" customHeight="1" x14ac:dyDescent="0.25">
      <c r="A112" s="36">
        <v>100</v>
      </c>
      <c r="B112" s="21" t="s">
        <v>189</v>
      </c>
      <c r="C112" s="45" t="s">
        <v>43</v>
      </c>
      <c r="D112" s="23" t="s">
        <v>184</v>
      </c>
      <c r="E112" s="27">
        <v>0</v>
      </c>
      <c r="F112" s="25"/>
      <c r="G112" s="26">
        <f t="shared" si="1"/>
        <v>0</v>
      </c>
    </row>
    <row r="113" spans="1:7" ht="29.25" customHeight="1" x14ac:dyDescent="0.25">
      <c r="A113" s="36">
        <v>101</v>
      </c>
      <c r="B113" s="35" t="s">
        <v>190</v>
      </c>
      <c r="C113" s="45" t="s">
        <v>43</v>
      </c>
      <c r="D113" s="23" t="s">
        <v>187</v>
      </c>
      <c r="E113" s="27">
        <v>0</v>
      </c>
      <c r="F113" s="25"/>
      <c r="G113" s="26">
        <f t="shared" si="1"/>
        <v>0</v>
      </c>
    </row>
    <row r="114" spans="1:7" ht="29.25" customHeight="1" x14ac:dyDescent="0.25">
      <c r="A114" s="36">
        <v>102</v>
      </c>
      <c r="B114" s="35" t="s">
        <v>191</v>
      </c>
      <c r="C114" s="45" t="s">
        <v>192</v>
      </c>
      <c r="D114" s="23" t="s">
        <v>187</v>
      </c>
      <c r="E114" s="27">
        <v>0</v>
      </c>
      <c r="F114" s="25"/>
      <c r="G114" s="26">
        <f t="shared" si="1"/>
        <v>0</v>
      </c>
    </row>
    <row r="115" spans="1:7" ht="29.25" customHeight="1" x14ac:dyDescent="0.25">
      <c r="A115" s="36">
        <v>103</v>
      </c>
      <c r="B115" s="35" t="s">
        <v>193</v>
      </c>
      <c r="C115" s="45" t="s">
        <v>43</v>
      </c>
      <c r="D115" s="23" t="s">
        <v>57</v>
      </c>
      <c r="E115" s="27">
        <v>3680</v>
      </c>
      <c r="F115" s="25">
        <v>7.82</v>
      </c>
      <c r="G115" s="26">
        <f t="shared" si="1"/>
        <v>28777.600000000002</v>
      </c>
    </row>
    <row r="116" spans="1:7" ht="29.25" customHeight="1" x14ac:dyDescent="0.25">
      <c r="A116" s="36">
        <v>104</v>
      </c>
      <c r="B116" s="21" t="s">
        <v>194</v>
      </c>
      <c r="C116" s="45" t="s">
        <v>43</v>
      </c>
      <c r="D116" s="23" t="s">
        <v>57</v>
      </c>
      <c r="E116" s="27">
        <v>2300</v>
      </c>
      <c r="F116" s="25">
        <v>5.72</v>
      </c>
      <c r="G116" s="26">
        <f t="shared" si="1"/>
        <v>13156</v>
      </c>
    </row>
    <row r="117" spans="1:7" ht="29.25" customHeight="1" x14ac:dyDescent="0.25">
      <c r="A117" s="36">
        <v>105</v>
      </c>
      <c r="B117" s="21" t="s">
        <v>195</v>
      </c>
      <c r="C117" s="45" t="s">
        <v>43</v>
      </c>
      <c r="D117" s="23" t="s">
        <v>57</v>
      </c>
      <c r="E117" s="27">
        <v>0</v>
      </c>
      <c r="F117" s="25"/>
      <c r="G117" s="26">
        <f t="shared" si="1"/>
        <v>0</v>
      </c>
    </row>
    <row r="118" spans="1:7" ht="29.25" customHeight="1" x14ac:dyDescent="0.25">
      <c r="A118" s="36">
        <v>106</v>
      </c>
      <c r="B118" s="21" t="s">
        <v>196</v>
      </c>
      <c r="C118" s="45" t="s">
        <v>192</v>
      </c>
      <c r="D118" s="23" t="s">
        <v>187</v>
      </c>
      <c r="E118" s="27">
        <v>0</v>
      </c>
      <c r="F118" s="25"/>
      <c r="G118" s="26">
        <f t="shared" si="1"/>
        <v>0</v>
      </c>
    </row>
    <row r="119" spans="1:7" ht="29.25" customHeight="1" x14ac:dyDescent="0.25">
      <c r="A119" s="36">
        <v>107</v>
      </c>
      <c r="B119" s="46" t="s">
        <v>197</v>
      </c>
      <c r="C119" s="45" t="s">
        <v>43</v>
      </c>
      <c r="D119" s="23" t="s">
        <v>57</v>
      </c>
      <c r="E119" s="27">
        <v>0</v>
      </c>
      <c r="F119" s="25"/>
      <c r="G119" s="26">
        <f t="shared" si="1"/>
        <v>0</v>
      </c>
    </row>
    <row r="120" spans="1:7" ht="29.25" customHeight="1" x14ac:dyDescent="0.25">
      <c r="A120" s="36">
        <v>108</v>
      </c>
      <c r="B120" s="21" t="s">
        <v>198</v>
      </c>
      <c r="C120" s="45" t="s">
        <v>43</v>
      </c>
      <c r="D120" s="23" t="s">
        <v>187</v>
      </c>
      <c r="E120" s="27">
        <v>0</v>
      </c>
      <c r="F120" s="25"/>
      <c r="G120" s="26">
        <f t="shared" si="1"/>
        <v>0</v>
      </c>
    </row>
    <row r="121" spans="1:7" ht="29.25" customHeight="1" x14ac:dyDescent="0.25">
      <c r="A121" s="36">
        <v>109</v>
      </c>
      <c r="B121" s="21" t="s">
        <v>199</v>
      </c>
      <c r="C121" s="45" t="s">
        <v>192</v>
      </c>
      <c r="D121" s="23" t="s">
        <v>187</v>
      </c>
      <c r="E121" s="27">
        <v>0</v>
      </c>
      <c r="F121" s="25"/>
      <c r="G121" s="26">
        <f t="shared" si="1"/>
        <v>0</v>
      </c>
    </row>
    <row r="122" spans="1:7" ht="29.25" customHeight="1" x14ac:dyDescent="0.25">
      <c r="A122" s="36">
        <v>110</v>
      </c>
      <c r="B122" s="21" t="s">
        <v>200</v>
      </c>
      <c r="C122" s="45" t="s">
        <v>201</v>
      </c>
      <c r="D122" s="23" t="s">
        <v>202</v>
      </c>
      <c r="E122" s="27">
        <v>0</v>
      </c>
      <c r="F122" s="25"/>
      <c r="G122" s="26">
        <f t="shared" si="1"/>
        <v>0</v>
      </c>
    </row>
    <row r="123" spans="1:7" ht="29.25" customHeight="1" x14ac:dyDescent="0.25">
      <c r="A123" s="36">
        <v>111</v>
      </c>
      <c r="B123" s="21" t="s">
        <v>203</v>
      </c>
      <c r="C123" s="45" t="s">
        <v>43</v>
      </c>
      <c r="D123" s="23" t="s">
        <v>184</v>
      </c>
      <c r="E123" s="27">
        <v>0</v>
      </c>
      <c r="F123" s="25"/>
      <c r="G123" s="26">
        <f t="shared" si="1"/>
        <v>0</v>
      </c>
    </row>
    <row r="124" spans="1:7" ht="29.25" customHeight="1" x14ac:dyDescent="0.25">
      <c r="A124" s="36" t="s">
        <v>204</v>
      </c>
      <c r="B124" s="21" t="s">
        <v>205</v>
      </c>
      <c r="C124" s="47" t="s">
        <v>43</v>
      </c>
      <c r="D124" s="48" t="s">
        <v>184</v>
      </c>
      <c r="E124" s="27">
        <v>0</v>
      </c>
      <c r="F124" s="25"/>
      <c r="G124" s="26">
        <f t="shared" si="1"/>
        <v>0</v>
      </c>
    </row>
    <row r="125" spans="1:7" ht="29.25" customHeight="1" x14ac:dyDescent="0.25">
      <c r="A125" s="36" t="s">
        <v>206</v>
      </c>
      <c r="B125" s="35" t="s">
        <v>207</v>
      </c>
      <c r="C125" s="47" t="s">
        <v>43</v>
      </c>
      <c r="D125" s="48" t="s">
        <v>184</v>
      </c>
      <c r="E125" s="27">
        <v>0</v>
      </c>
      <c r="F125" s="25"/>
      <c r="G125" s="26">
        <f t="shared" si="1"/>
        <v>0</v>
      </c>
    </row>
    <row r="126" spans="1:7" ht="29.25" customHeight="1" x14ac:dyDescent="0.25">
      <c r="A126" s="36">
        <v>113</v>
      </c>
      <c r="B126" s="35" t="s">
        <v>208</v>
      </c>
      <c r="C126" s="45" t="s">
        <v>43</v>
      </c>
      <c r="D126" s="23" t="s">
        <v>184</v>
      </c>
      <c r="E126" s="49">
        <v>0</v>
      </c>
      <c r="F126" s="50"/>
      <c r="G126" s="26">
        <f t="shared" si="1"/>
        <v>0</v>
      </c>
    </row>
    <row r="127" spans="1:7" ht="29.25" customHeight="1" x14ac:dyDescent="0.25">
      <c r="A127" s="51">
        <v>114</v>
      </c>
      <c r="B127" s="35" t="s">
        <v>209</v>
      </c>
      <c r="C127" s="45" t="s">
        <v>43</v>
      </c>
      <c r="D127" s="23" t="s">
        <v>202</v>
      </c>
      <c r="E127" s="49">
        <v>0</v>
      </c>
      <c r="F127" s="50"/>
      <c r="G127" s="26">
        <f t="shared" si="1"/>
        <v>0</v>
      </c>
    </row>
    <row r="128" spans="1:7" ht="29.25" customHeight="1" x14ac:dyDescent="0.25">
      <c r="A128" s="36">
        <v>115</v>
      </c>
      <c r="B128" s="21" t="s">
        <v>210</v>
      </c>
      <c r="C128" s="45" t="s">
        <v>211</v>
      </c>
      <c r="D128" s="23" t="s">
        <v>159</v>
      </c>
      <c r="E128" s="49">
        <v>9200</v>
      </c>
      <c r="F128" s="50">
        <v>3.58</v>
      </c>
      <c r="G128" s="26">
        <f t="shared" si="1"/>
        <v>32936</v>
      </c>
    </row>
    <row r="129" spans="1:9" ht="29.25" customHeight="1" x14ac:dyDescent="0.25">
      <c r="A129" s="36">
        <v>116</v>
      </c>
      <c r="B129" s="21" t="s">
        <v>212</v>
      </c>
      <c r="C129" s="52" t="s">
        <v>213</v>
      </c>
      <c r="D129" s="23" t="s">
        <v>159</v>
      </c>
      <c r="E129" s="49">
        <v>0</v>
      </c>
      <c r="F129" s="50"/>
      <c r="G129" s="26">
        <f t="shared" si="1"/>
        <v>0</v>
      </c>
    </row>
    <row r="130" spans="1:9" ht="29.25" customHeight="1" x14ac:dyDescent="0.25">
      <c r="A130" s="36">
        <v>117</v>
      </c>
      <c r="B130" s="21" t="s">
        <v>214</v>
      </c>
      <c r="C130" s="45" t="s">
        <v>43</v>
      </c>
      <c r="D130" s="23" t="s">
        <v>159</v>
      </c>
      <c r="E130" s="49">
        <v>0</v>
      </c>
      <c r="F130" s="50"/>
      <c r="G130" s="26">
        <f t="shared" si="1"/>
        <v>0</v>
      </c>
    </row>
    <row r="131" spans="1:9" ht="29.25" customHeight="1" x14ac:dyDescent="0.25">
      <c r="A131" s="36">
        <v>118</v>
      </c>
      <c r="B131" s="21" t="s">
        <v>215</v>
      </c>
      <c r="C131" s="45" t="s">
        <v>43</v>
      </c>
      <c r="D131" s="23" t="s">
        <v>184</v>
      </c>
      <c r="E131" s="49">
        <v>0</v>
      </c>
      <c r="F131" s="50"/>
      <c r="G131" s="26">
        <f t="shared" si="1"/>
        <v>0</v>
      </c>
    </row>
    <row r="132" spans="1:9" ht="29.25" customHeight="1" x14ac:dyDescent="0.25">
      <c r="A132" s="36">
        <v>119</v>
      </c>
      <c r="B132" s="35" t="s">
        <v>216</v>
      </c>
      <c r="C132" s="45" t="s">
        <v>43</v>
      </c>
      <c r="D132" s="23" t="s">
        <v>48</v>
      </c>
      <c r="E132" s="49">
        <v>0</v>
      </c>
      <c r="F132" s="50"/>
      <c r="G132" s="26">
        <f t="shared" si="1"/>
        <v>0</v>
      </c>
    </row>
    <row r="133" spans="1:9" ht="29.25" customHeight="1" x14ac:dyDescent="0.25">
      <c r="A133" s="36">
        <v>120</v>
      </c>
      <c r="B133" s="35" t="s">
        <v>217</v>
      </c>
      <c r="C133" s="45" t="s">
        <v>43</v>
      </c>
      <c r="D133" s="23" t="s">
        <v>187</v>
      </c>
      <c r="E133" s="49">
        <v>0</v>
      </c>
      <c r="F133" s="50"/>
      <c r="G133" s="26">
        <f t="shared" si="1"/>
        <v>0</v>
      </c>
    </row>
    <row r="134" spans="1:9" ht="29.25" customHeight="1" x14ac:dyDescent="0.25">
      <c r="A134" s="36">
        <v>121</v>
      </c>
      <c r="B134" s="21" t="s">
        <v>218</v>
      </c>
      <c r="C134" s="32" t="s">
        <v>43</v>
      </c>
      <c r="D134" s="23" t="s">
        <v>48</v>
      </c>
      <c r="E134" s="49">
        <v>0</v>
      </c>
      <c r="F134" s="50"/>
      <c r="G134" s="26">
        <f t="shared" si="1"/>
        <v>0</v>
      </c>
    </row>
    <row r="135" spans="1:9" ht="29.25" customHeight="1" x14ac:dyDescent="0.25">
      <c r="A135" s="36">
        <v>122</v>
      </c>
      <c r="B135" s="21" t="s">
        <v>219</v>
      </c>
      <c r="C135" s="32" t="s">
        <v>43</v>
      </c>
      <c r="D135" s="23" t="s">
        <v>187</v>
      </c>
      <c r="E135" s="49">
        <v>0</v>
      </c>
      <c r="F135" s="50"/>
      <c r="G135" s="26">
        <f t="shared" si="1"/>
        <v>0</v>
      </c>
    </row>
    <row r="136" spans="1:9" ht="29.25" customHeight="1" x14ac:dyDescent="0.25">
      <c r="A136" s="36">
        <v>123</v>
      </c>
      <c r="B136" s="21" t="s">
        <v>220</v>
      </c>
      <c r="C136" s="32" t="s">
        <v>221</v>
      </c>
      <c r="D136" s="23" t="s">
        <v>222</v>
      </c>
      <c r="E136" s="49">
        <v>0</v>
      </c>
      <c r="F136" s="50"/>
      <c r="G136" s="26">
        <f t="shared" ref="G136:G140" si="2">F136*E136</f>
        <v>0</v>
      </c>
    </row>
    <row r="137" spans="1:9" ht="29.25" customHeight="1" x14ac:dyDescent="0.25">
      <c r="A137" s="36">
        <v>124</v>
      </c>
      <c r="B137" s="35" t="s">
        <v>223</v>
      </c>
      <c r="C137" s="32" t="s">
        <v>221</v>
      </c>
      <c r="D137" s="23" t="s">
        <v>222</v>
      </c>
      <c r="E137" s="49">
        <v>18</v>
      </c>
      <c r="F137" s="50">
        <v>130.30000000000001</v>
      </c>
      <c r="G137" s="26">
        <f t="shared" si="2"/>
        <v>2345.4</v>
      </c>
    </row>
    <row r="138" spans="1:9" ht="29.25" customHeight="1" x14ac:dyDescent="0.25">
      <c r="A138" s="36">
        <v>125</v>
      </c>
      <c r="B138" s="35" t="s">
        <v>224</v>
      </c>
      <c r="C138" s="32" t="s">
        <v>221</v>
      </c>
      <c r="D138" s="23" t="s">
        <v>222</v>
      </c>
      <c r="E138" s="49">
        <v>0</v>
      </c>
      <c r="F138" s="50"/>
      <c r="G138" s="26">
        <f t="shared" si="2"/>
        <v>0</v>
      </c>
    </row>
    <row r="139" spans="1:9" ht="27.75" customHeight="1" x14ac:dyDescent="0.25">
      <c r="A139" s="40">
        <v>126</v>
      </c>
      <c r="B139" s="53" t="s">
        <v>225</v>
      </c>
      <c r="C139" s="54" t="s">
        <v>226</v>
      </c>
      <c r="D139" s="23" t="s">
        <v>222</v>
      </c>
      <c r="E139" s="49">
        <v>0</v>
      </c>
      <c r="F139" s="50"/>
      <c r="G139" s="26">
        <f t="shared" si="2"/>
        <v>0</v>
      </c>
    </row>
    <row r="140" spans="1:9" ht="27.75" customHeight="1" x14ac:dyDescent="0.25">
      <c r="A140" s="36">
        <v>127</v>
      </c>
      <c r="B140" s="21" t="s">
        <v>227</v>
      </c>
      <c r="C140" s="32" t="s">
        <v>43</v>
      </c>
      <c r="D140" s="23" t="s">
        <v>184</v>
      </c>
      <c r="E140" s="49">
        <v>1840</v>
      </c>
      <c r="F140" s="50">
        <v>7.95</v>
      </c>
      <c r="G140" s="26">
        <f t="shared" si="2"/>
        <v>14628</v>
      </c>
    </row>
    <row r="141" spans="1:9" s="60" customFormat="1" ht="17.25" customHeight="1" x14ac:dyDescent="0.25">
      <c r="A141" s="117" t="s">
        <v>228</v>
      </c>
      <c r="B141" s="117"/>
      <c r="C141" s="55"/>
      <c r="D141" s="56"/>
      <c r="E141" s="57"/>
      <c r="F141" s="58"/>
      <c r="G141" s="59">
        <f>SUM(G8:G140)</f>
        <v>700243.7699999999</v>
      </c>
    </row>
    <row r="142" spans="1:9" ht="26.25" customHeight="1" x14ac:dyDescent="0.2">
      <c r="A142" s="118" t="s">
        <v>229</v>
      </c>
      <c r="B142" s="119"/>
      <c r="C142" s="119"/>
      <c r="D142" s="119"/>
      <c r="E142" s="119"/>
      <c r="F142" s="119"/>
      <c r="G142" s="119"/>
      <c r="H142" s="61"/>
      <c r="I142" s="62"/>
    </row>
    <row r="143" spans="1:9" ht="13.5" thickBot="1" x14ac:dyDescent="0.25">
      <c r="A143" s="63"/>
      <c r="B143" s="64"/>
      <c r="C143" s="64"/>
      <c r="D143" s="64"/>
      <c r="E143" s="64"/>
      <c r="F143" s="64"/>
      <c r="G143" s="64"/>
      <c r="I143" s="62"/>
    </row>
    <row r="144" spans="1:9" ht="15.75" customHeight="1" thickTop="1" x14ac:dyDescent="0.2">
      <c r="B144" s="66" t="s">
        <v>230</v>
      </c>
      <c r="C144" s="120"/>
      <c r="D144" s="120"/>
      <c r="E144" s="120"/>
      <c r="F144" s="121"/>
      <c r="I144" s="62"/>
    </row>
    <row r="145" spans="2:9" ht="15.75" customHeight="1" x14ac:dyDescent="0.2">
      <c r="B145" s="68" t="s">
        <v>231</v>
      </c>
      <c r="C145" s="122" t="s">
        <v>232</v>
      </c>
      <c r="D145" s="122"/>
      <c r="E145" s="122"/>
      <c r="F145" s="123"/>
      <c r="I145" s="62"/>
    </row>
    <row r="146" spans="2:9" ht="32.25" customHeight="1" x14ac:dyDescent="0.2">
      <c r="B146" s="124"/>
      <c r="C146" s="125"/>
      <c r="D146" s="20" t="s">
        <v>233</v>
      </c>
      <c r="E146" s="20" t="s">
        <v>234</v>
      </c>
      <c r="F146" s="69" t="s">
        <v>235</v>
      </c>
    </row>
    <row r="147" spans="2:9" ht="15.75" customHeight="1" x14ac:dyDescent="0.2">
      <c r="B147" s="124"/>
      <c r="C147" s="125"/>
      <c r="D147" s="20" t="s">
        <v>236</v>
      </c>
      <c r="E147" s="20" t="s">
        <v>237</v>
      </c>
      <c r="F147" s="69" t="s">
        <v>237</v>
      </c>
    </row>
    <row r="148" spans="2:9" ht="16.5" thickBot="1" x14ac:dyDescent="0.25">
      <c r="B148" s="70"/>
      <c r="C148" s="71" t="s">
        <v>238</v>
      </c>
      <c r="D148" s="72">
        <f>SUM(F171)</f>
        <v>0</v>
      </c>
      <c r="E148" s="73">
        <f>IF(C145="áno",D148*0.2,0)</f>
        <v>0</v>
      </c>
      <c r="F148" s="74">
        <f>D148+E148</f>
        <v>0</v>
      </c>
    </row>
    <row r="149" spans="2:9" ht="15.75" customHeight="1" thickTop="1" x14ac:dyDescent="0.25">
      <c r="B149" s="75"/>
      <c r="C149" s="75"/>
      <c r="D149" s="75"/>
      <c r="E149" s="75"/>
      <c r="F149" s="75"/>
    </row>
    <row r="150" spans="2:9" ht="15.75" x14ac:dyDescent="0.25">
      <c r="B150" s="76" t="s">
        <v>230</v>
      </c>
      <c r="C150" s="109"/>
      <c r="D150" s="110"/>
      <c r="E150" s="77"/>
      <c r="F150" s="77"/>
    </row>
    <row r="151" spans="2:9" ht="15.75" x14ac:dyDescent="0.25">
      <c r="B151" s="78" t="s">
        <v>239</v>
      </c>
      <c r="C151" s="99"/>
      <c r="D151" s="100"/>
      <c r="E151" s="77"/>
      <c r="F151" s="77"/>
    </row>
    <row r="152" spans="2:9" ht="15.75" customHeight="1" x14ac:dyDescent="0.25">
      <c r="B152" s="76" t="s">
        <v>240</v>
      </c>
      <c r="C152" s="109"/>
      <c r="D152" s="110"/>
      <c r="E152" s="77"/>
      <c r="F152" s="77"/>
    </row>
    <row r="153" spans="2:9" ht="15.75" customHeight="1" x14ac:dyDescent="0.25">
      <c r="B153" s="79" t="s">
        <v>241</v>
      </c>
      <c r="C153" s="99"/>
      <c r="D153" s="100"/>
      <c r="E153" s="77"/>
      <c r="F153" s="77"/>
    </row>
    <row r="154" spans="2:9" ht="15.75" customHeight="1" x14ac:dyDescent="0.25">
      <c r="B154" s="79" t="s">
        <v>242</v>
      </c>
      <c r="C154" s="99"/>
      <c r="D154" s="100"/>
      <c r="E154" s="77"/>
      <c r="F154" s="77"/>
    </row>
    <row r="155" spans="2:9" ht="15.75" customHeight="1" x14ac:dyDescent="0.25">
      <c r="B155" s="79" t="s">
        <v>243</v>
      </c>
      <c r="C155" s="99"/>
      <c r="D155" s="100"/>
      <c r="E155" s="77"/>
      <c r="F155" s="77"/>
    </row>
    <row r="156" spans="2:9" ht="15.75" customHeight="1" x14ac:dyDescent="0.25">
      <c r="B156" s="79" t="s">
        <v>244</v>
      </c>
      <c r="C156" s="99"/>
      <c r="D156" s="100"/>
      <c r="E156" s="77"/>
      <c r="F156" s="77"/>
    </row>
    <row r="157" spans="2:9" ht="15.75" customHeight="1" x14ac:dyDescent="0.25">
      <c r="B157" s="79" t="s">
        <v>245</v>
      </c>
      <c r="C157" s="99"/>
      <c r="D157" s="100"/>
      <c r="E157" s="77"/>
      <c r="F157" s="77"/>
    </row>
    <row r="158" spans="2:9" ht="15.75" customHeight="1" x14ac:dyDescent="0.25">
      <c r="B158" s="79" t="s">
        <v>246</v>
      </c>
      <c r="C158" s="99"/>
      <c r="D158" s="100"/>
      <c r="E158" s="77"/>
      <c r="F158" s="77"/>
    </row>
    <row r="159" spans="2:9" ht="15.75" customHeight="1" x14ac:dyDescent="0.25">
      <c r="B159" s="79" t="s">
        <v>247</v>
      </c>
      <c r="C159" s="99"/>
      <c r="D159" s="100"/>
      <c r="E159" s="77"/>
      <c r="F159" s="77"/>
    </row>
    <row r="160" spans="2:9" ht="15.75" customHeight="1" x14ac:dyDescent="0.25">
      <c r="B160" s="76" t="s">
        <v>248</v>
      </c>
      <c r="C160" s="99"/>
      <c r="D160" s="100"/>
      <c r="E160" s="77"/>
      <c r="F160" s="77"/>
    </row>
    <row r="161" spans="2:7" ht="15.75" x14ac:dyDescent="0.25">
      <c r="B161" s="76" t="s">
        <v>249</v>
      </c>
      <c r="C161" s="109"/>
      <c r="D161" s="110"/>
      <c r="E161" s="77"/>
      <c r="F161" s="77"/>
    </row>
    <row r="162" spans="2:7" ht="15" x14ac:dyDescent="0.25">
      <c r="B162"/>
      <c r="C162"/>
      <c r="D162"/>
      <c r="E162"/>
      <c r="F162"/>
    </row>
    <row r="163" spans="2:7" ht="15" x14ac:dyDescent="0.25">
      <c r="B163"/>
      <c r="C163"/>
      <c r="D163"/>
      <c r="E163" s="80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/>
      <c r="D165"/>
      <c r="E165"/>
      <c r="F165"/>
    </row>
    <row r="166" spans="2:7" ht="27" customHeight="1" x14ac:dyDescent="0.25">
      <c r="B166"/>
      <c r="C166" s="111" t="s">
        <v>250</v>
      </c>
      <c r="D166" s="112"/>
      <c r="E166" s="81" t="s">
        <v>251</v>
      </c>
      <c r="F166" s="81" t="s">
        <v>252</v>
      </c>
      <c r="G166" s="81" t="s">
        <v>253</v>
      </c>
    </row>
    <row r="167" spans="2:7" ht="27" customHeight="1" x14ac:dyDescent="0.25">
      <c r="B167"/>
      <c r="C167" s="113" t="s">
        <v>254</v>
      </c>
      <c r="D167" s="114"/>
      <c r="E167" s="96">
        <f>SUBTOTAL(9,G8,G9,G10,G11,G12,G13,G14,G15,G18,G19,G20,G21,G22,G23,G24,G26,G29,G30,G31,G32,G33,G36,G37,G38,G39,G40,G42,G43,G44,G45,G46,G47,G48,G49,G50,G51,G52,G53,G56,G57,G59,G61,G63,G64,G66,G68,G76,G79,G82,G83,G84,G87,G89,G90,G92,G93,G96,G98,G100,G103,G105,G106,G107,G108,G109,G111,G112,G116,G117,G120,G118,G121,G122,G123,G124,G128,G129,G130,G131,G134,G135,G136,G139,G140)</f>
        <v>410743.25</v>
      </c>
      <c r="F167" s="101"/>
      <c r="G167" s="82">
        <f>ROUND(F167/E167,3)</f>
        <v>0</v>
      </c>
    </row>
    <row r="168" spans="2:7" ht="27" customHeight="1" x14ac:dyDescent="0.25">
      <c r="B168"/>
      <c r="C168" s="115" t="s">
        <v>255</v>
      </c>
      <c r="D168" s="116"/>
      <c r="E168" s="96">
        <f>SUBTOTAL(9,G41,G54,G55,G58,G60,G62,G65,G67,G69,G70,G71,G72,G73,G74,G75,G77,G80,G85,G86,G91,G94,G97,G99,G101,G104,G110,G113,G114,G115,G125,G126,G127,G132,G133,G137,G138)</f>
        <v>289500.52</v>
      </c>
      <c r="F168" s="101"/>
      <c r="G168" s="82">
        <f t="shared" ref="G168:G170" si="3">ROUND(F168/E168,3)</f>
        <v>0</v>
      </c>
    </row>
    <row r="169" spans="2:7" ht="27" customHeight="1" x14ac:dyDescent="0.25">
      <c r="B169"/>
      <c r="C169" s="103" t="s">
        <v>256</v>
      </c>
      <c r="D169" s="104"/>
      <c r="E169" s="96">
        <f>SUBTOTAL(9,G16,G17,G25,G27,G28,G34,G35,G78,G81,G88,G95,G102)</f>
        <v>0</v>
      </c>
      <c r="F169" s="101"/>
      <c r="G169" s="82" t="e">
        <f t="shared" si="3"/>
        <v>#DIV/0!</v>
      </c>
    </row>
    <row r="170" spans="2:7" ht="27" customHeight="1" x14ac:dyDescent="0.25">
      <c r="B170"/>
      <c r="C170" s="105" t="s">
        <v>257</v>
      </c>
      <c r="D170" s="106"/>
      <c r="E170" s="96">
        <f>SUBTOTAL(9,G119)</f>
        <v>0</v>
      </c>
      <c r="F170" s="101"/>
      <c r="G170" s="82" t="e">
        <f t="shared" si="3"/>
        <v>#DIV/0!</v>
      </c>
    </row>
    <row r="171" spans="2:7" ht="27" customHeight="1" x14ac:dyDescent="0.25">
      <c r="B171"/>
      <c r="C171" s="107" t="s">
        <v>228</v>
      </c>
      <c r="D171" s="108"/>
      <c r="E171" s="97">
        <f>SUM(E167:E170)</f>
        <v>700243.77</v>
      </c>
      <c r="F171" s="97">
        <f>SUM(F167:F170)</f>
        <v>0</v>
      </c>
      <c r="G171" s="83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  <c r="D174"/>
      <c r="E174"/>
      <c r="F174"/>
    </row>
    <row r="175" spans="2:7" ht="15" x14ac:dyDescent="0.25">
      <c r="B175"/>
      <c r="C175"/>
    </row>
  </sheetData>
  <sheetProtection algorithmName="SHA-512" hashValue="kqE0dPXlQMQEh+7q1WPu4AshJ8OAQcnGd67H7sRdz6NecijP5nMHXdlVxJlidZw8URWW2FUUvs22BbIt1UYrGg==" saltValue="Q0o6Q9cMHIF4JOv9FFFWVQ==" spinCount="100000" sheet="1" objects="1" scenarios="1"/>
  <protectedRanges>
    <protectedRange sqref="C144:F145" name="Rozsah1"/>
    <protectedRange sqref="C150:D161" name="Rozsah2"/>
    <protectedRange sqref="F167:F170" name="Rozsah3"/>
  </protectedRanges>
  <mergeCells count="15">
    <mergeCell ref="A141:B141"/>
    <mergeCell ref="A142:G142"/>
    <mergeCell ref="C144:F144"/>
    <mergeCell ref="C145:F145"/>
    <mergeCell ref="B146:B147"/>
    <mergeCell ref="C146:C147"/>
    <mergeCell ref="C169:D169"/>
    <mergeCell ref="C170:D170"/>
    <mergeCell ref="C171:D171"/>
    <mergeCell ref="C150:D150"/>
    <mergeCell ref="C152:D152"/>
    <mergeCell ref="C161:D161"/>
    <mergeCell ref="C166:D166"/>
    <mergeCell ref="C167:D167"/>
    <mergeCell ref="C168:D168"/>
  </mergeCells>
  <pageMargins left="0.7" right="0.7" top="0.75" bottom="0.75" header="0.3" footer="0.3"/>
  <pageSetup scale="48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75"/>
  <sheetViews>
    <sheetView zoomScaleNormal="100" workbookViewId="0">
      <selection activeCell="E8" sqref="E8"/>
    </sheetView>
  </sheetViews>
  <sheetFormatPr defaultRowHeight="12.75" x14ac:dyDescent="0.2"/>
  <cols>
    <col min="1" max="1" width="4.85546875" style="1" customWidth="1"/>
    <col min="2" max="2" width="69.7109375" style="1" customWidth="1"/>
    <col min="3" max="3" width="48.7109375" style="1" customWidth="1"/>
    <col min="4" max="4" width="13.42578125" style="3" customWidth="1"/>
    <col min="5" max="5" width="14.5703125" style="1" customWidth="1"/>
    <col min="6" max="6" width="15.7109375" style="1" customWidth="1"/>
    <col min="7" max="7" width="18.7109375" style="1" customWidth="1"/>
    <col min="8" max="252" width="9.140625" style="1"/>
    <col min="253" max="253" width="10.42578125" style="1" customWidth="1"/>
    <col min="254" max="254" width="57.7109375" style="1" customWidth="1"/>
    <col min="255" max="255" width="46.140625" style="1" customWidth="1"/>
    <col min="256" max="256" width="14" style="1" customWidth="1"/>
    <col min="257" max="257" width="9.140625" style="1"/>
    <col min="258" max="258" width="8.85546875" style="1" customWidth="1"/>
    <col min="259" max="259" width="11.140625" style="1" customWidth="1"/>
    <col min="260" max="260" width="10.7109375" style="1" customWidth="1"/>
    <col min="261" max="508" width="9.140625" style="1"/>
    <col min="509" max="509" width="10.42578125" style="1" customWidth="1"/>
    <col min="510" max="510" width="57.7109375" style="1" customWidth="1"/>
    <col min="511" max="511" width="46.140625" style="1" customWidth="1"/>
    <col min="512" max="512" width="14" style="1" customWidth="1"/>
    <col min="513" max="513" width="9.140625" style="1"/>
    <col min="514" max="514" width="8.85546875" style="1" customWidth="1"/>
    <col min="515" max="515" width="11.140625" style="1" customWidth="1"/>
    <col min="516" max="516" width="10.7109375" style="1" customWidth="1"/>
    <col min="517" max="764" width="9.140625" style="1"/>
    <col min="765" max="765" width="10.42578125" style="1" customWidth="1"/>
    <col min="766" max="766" width="57.7109375" style="1" customWidth="1"/>
    <col min="767" max="767" width="46.140625" style="1" customWidth="1"/>
    <col min="768" max="768" width="14" style="1" customWidth="1"/>
    <col min="769" max="769" width="9.140625" style="1"/>
    <col min="770" max="770" width="8.85546875" style="1" customWidth="1"/>
    <col min="771" max="771" width="11.140625" style="1" customWidth="1"/>
    <col min="772" max="772" width="10.7109375" style="1" customWidth="1"/>
    <col min="773" max="1020" width="9.140625" style="1"/>
    <col min="1021" max="1021" width="10.42578125" style="1" customWidth="1"/>
    <col min="1022" max="1022" width="57.7109375" style="1" customWidth="1"/>
    <col min="1023" max="1023" width="46.140625" style="1" customWidth="1"/>
    <col min="1024" max="1024" width="14" style="1" customWidth="1"/>
    <col min="1025" max="1025" width="9.140625" style="1"/>
    <col min="1026" max="1026" width="8.85546875" style="1" customWidth="1"/>
    <col min="1027" max="1027" width="11.140625" style="1" customWidth="1"/>
    <col min="1028" max="1028" width="10.7109375" style="1" customWidth="1"/>
    <col min="1029" max="1276" width="9.140625" style="1"/>
    <col min="1277" max="1277" width="10.42578125" style="1" customWidth="1"/>
    <col min="1278" max="1278" width="57.7109375" style="1" customWidth="1"/>
    <col min="1279" max="1279" width="46.140625" style="1" customWidth="1"/>
    <col min="1280" max="1280" width="14" style="1" customWidth="1"/>
    <col min="1281" max="1281" width="9.140625" style="1"/>
    <col min="1282" max="1282" width="8.85546875" style="1" customWidth="1"/>
    <col min="1283" max="1283" width="11.140625" style="1" customWidth="1"/>
    <col min="1284" max="1284" width="10.7109375" style="1" customWidth="1"/>
    <col min="1285" max="1532" width="9.140625" style="1"/>
    <col min="1533" max="1533" width="10.42578125" style="1" customWidth="1"/>
    <col min="1534" max="1534" width="57.7109375" style="1" customWidth="1"/>
    <col min="1535" max="1535" width="46.140625" style="1" customWidth="1"/>
    <col min="1536" max="1536" width="14" style="1" customWidth="1"/>
    <col min="1537" max="1537" width="9.140625" style="1"/>
    <col min="1538" max="1538" width="8.85546875" style="1" customWidth="1"/>
    <col min="1539" max="1539" width="11.140625" style="1" customWidth="1"/>
    <col min="1540" max="1540" width="10.7109375" style="1" customWidth="1"/>
    <col min="1541" max="1788" width="9.140625" style="1"/>
    <col min="1789" max="1789" width="10.42578125" style="1" customWidth="1"/>
    <col min="1790" max="1790" width="57.7109375" style="1" customWidth="1"/>
    <col min="1791" max="1791" width="46.140625" style="1" customWidth="1"/>
    <col min="1792" max="1792" width="14" style="1" customWidth="1"/>
    <col min="1793" max="1793" width="9.140625" style="1"/>
    <col min="1794" max="1794" width="8.85546875" style="1" customWidth="1"/>
    <col min="1795" max="1795" width="11.140625" style="1" customWidth="1"/>
    <col min="1796" max="1796" width="10.7109375" style="1" customWidth="1"/>
    <col min="1797" max="2044" width="9.140625" style="1"/>
    <col min="2045" max="2045" width="10.42578125" style="1" customWidth="1"/>
    <col min="2046" max="2046" width="57.7109375" style="1" customWidth="1"/>
    <col min="2047" max="2047" width="46.140625" style="1" customWidth="1"/>
    <col min="2048" max="2048" width="14" style="1" customWidth="1"/>
    <col min="2049" max="2049" width="9.140625" style="1"/>
    <col min="2050" max="2050" width="8.85546875" style="1" customWidth="1"/>
    <col min="2051" max="2051" width="11.140625" style="1" customWidth="1"/>
    <col min="2052" max="2052" width="10.7109375" style="1" customWidth="1"/>
    <col min="2053" max="2300" width="9.140625" style="1"/>
    <col min="2301" max="2301" width="10.42578125" style="1" customWidth="1"/>
    <col min="2302" max="2302" width="57.7109375" style="1" customWidth="1"/>
    <col min="2303" max="2303" width="46.140625" style="1" customWidth="1"/>
    <col min="2304" max="2304" width="14" style="1" customWidth="1"/>
    <col min="2305" max="2305" width="9.140625" style="1"/>
    <col min="2306" max="2306" width="8.85546875" style="1" customWidth="1"/>
    <col min="2307" max="2307" width="11.140625" style="1" customWidth="1"/>
    <col min="2308" max="2308" width="10.7109375" style="1" customWidth="1"/>
    <col min="2309" max="2556" width="9.140625" style="1"/>
    <col min="2557" max="2557" width="10.42578125" style="1" customWidth="1"/>
    <col min="2558" max="2558" width="57.7109375" style="1" customWidth="1"/>
    <col min="2559" max="2559" width="46.140625" style="1" customWidth="1"/>
    <col min="2560" max="2560" width="14" style="1" customWidth="1"/>
    <col min="2561" max="2561" width="9.140625" style="1"/>
    <col min="2562" max="2562" width="8.85546875" style="1" customWidth="1"/>
    <col min="2563" max="2563" width="11.140625" style="1" customWidth="1"/>
    <col min="2564" max="2564" width="10.7109375" style="1" customWidth="1"/>
    <col min="2565" max="2812" width="9.140625" style="1"/>
    <col min="2813" max="2813" width="10.42578125" style="1" customWidth="1"/>
    <col min="2814" max="2814" width="57.7109375" style="1" customWidth="1"/>
    <col min="2815" max="2815" width="46.140625" style="1" customWidth="1"/>
    <col min="2816" max="2816" width="14" style="1" customWidth="1"/>
    <col min="2817" max="2817" width="9.140625" style="1"/>
    <col min="2818" max="2818" width="8.85546875" style="1" customWidth="1"/>
    <col min="2819" max="2819" width="11.140625" style="1" customWidth="1"/>
    <col min="2820" max="2820" width="10.7109375" style="1" customWidth="1"/>
    <col min="2821" max="3068" width="9.140625" style="1"/>
    <col min="3069" max="3069" width="10.42578125" style="1" customWidth="1"/>
    <col min="3070" max="3070" width="57.7109375" style="1" customWidth="1"/>
    <col min="3071" max="3071" width="46.140625" style="1" customWidth="1"/>
    <col min="3072" max="3072" width="14" style="1" customWidth="1"/>
    <col min="3073" max="3073" width="9.140625" style="1"/>
    <col min="3074" max="3074" width="8.85546875" style="1" customWidth="1"/>
    <col min="3075" max="3075" width="11.140625" style="1" customWidth="1"/>
    <col min="3076" max="3076" width="10.7109375" style="1" customWidth="1"/>
    <col min="3077" max="3324" width="9.140625" style="1"/>
    <col min="3325" max="3325" width="10.42578125" style="1" customWidth="1"/>
    <col min="3326" max="3326" width="57.7109375" style="1" customWidth="1"/>
    <col min="3327" max="3327" width="46.140625" style="1" customWidth="1"/>
    <col min="3328" max="3328" width="14" style="1" customWidth="1"/>
    <col min="3329" max="3329" width="9.140625" style="1"/>
    <col min="3330" max="3330" width="8.85546875" style="1" customWidth="1"/>
    <col min="3331" max="3331" width="11.140625" style="1" customWidth="1"/>
    <col min="3332" max="3332" width="10.7109375" style="1" customWidth="1"/>
    <col min="3333" max="3580" width="9.140625" style="1"/>
    <col min="3581" max="3581" width="10.42578125" style="1" customWidth="1"/>
    <col min="3582" max="3582" width="57.7109375" style="1" customWidth="1"/>
    <col min="3583" max="3583" width="46.140625" style="1" customWidth="1"/>
    <col min="3584" max="3584" width="14" style="1" customWidth="1"/>
    <col min="3585" max="3585" width="9.140625" style="1"/>
    <col min="3586" max="3586" width="8.85546875" style="1" customWidth="1"/>
    <col min="3587" max="3587" width="11.140625" style="1" customWidth="1"/>
    <col min="3588" max="3588" width="10.7109375" style="1" customWidth="1"/>
    <col min="3589" max="3836" width="9.140625" style="1"/>
    <col min="3837" max="3837" width="10.42578125" style="1" customWidth="1"/>
    <col min="3838" max="3838" width="57.7109375" style="1" customWidth="1"/>
    <col min="3839" max="3839" width="46.140625" style="1" customWidth="1"/>
    <col min="3840" max="3840" width="14" style="1" customWidth="1"/>
    <col min="3841" max="3841" width="9.140625" style="1"/>
    <col min="3842" max="3842" width="8.85546875" style="1" customWidth="1"/>
    <col min="3843" max="3843" width="11.140625" style="1" customWidth="1"/>
    <col min="3844" max="3844" width="10.7109375" style="1" customWidth="1"/>
    <col min="3845" max="4092" width="9.140625" style="1"/>
    <col min="4093" max="4093" width="10.42578125" style="1" customWidth="1"/>
    <col min="4094" max="4094" width="57.7109375" style="1" customWidth="1"/>
    <col min="4095" max="4095" width="46.140625" style="1" customWidth="1"/>
    <col min="4096" max="4096" width="14" style="1" customWidth="1"/>
    <col min="4097" max="4097" width="9.140625" style="1"/>
    <col min="4098" max="4098" width="8.85546875" style="1" customWidth="1"/>
    <col min="4099" max="4099" width="11.140625" style="1" customWidth="1"/>
    <col min="4100" max="4100" width="10.7109375" style="1" customWidth="1"/>
    <col min="4101" max="4348" width="9.140625" style="1"/>
    <col min="4349" max="4349" width="10.42578125" style="1" customWidth="1"/>
    <col min="4350" max="4350" width="57.7109375" style="1" customWidth="1"/>
    <col min="4351" max="4351" width="46.140625" style="1" customWidth="1"/>
    <col min="4352" max="4352" width="14" style="1" customWidth="1"/>
    <col min="4353" max="4353" width="9.140625" style="1"/>
    <col min="4354" max="4354" width="8.85546875" style="1" customWidth="1"/>
    <col min="4355" max="4355" width="11.140625" style="1" customWidth="1"/>
    <col min="4356" max="4356" width="10.7109375" style="1" customWidth="1"/>
    <col min="4357" max="4604" width="9.140625" style="1"/>
    <col min="4605" max="4605" width="10.42578125" style="1" customWidth="1"/>
    <col min="4606" max="4606" width="57.7109375" style="1" customWidth="1"/>
    <col min="4607" max="4607" width="46.140625" style="1" customWidth="1"/>
    <col min="4608" max="4608" width="14" style="1" customWidth="1"/>
    <col min="4609" max="4609" width="9.140625" style="1"/>
    <col min="4610" max="4610" width="8.85546875" style="1" customWidth="1"/>
    <col min="4611" max="4611" width="11.140625" style="1" customWidth="1"/>
    <col min="4612" max="4612" width="10.7109375" style="1" customWidth="1"/>
    <col min="4613" max="4860" width="9.140625" style="1"/>
    <col min="4861" max="4861" width="10.42578125" style="1" customWidth="1"/>
    <col min="4862" max="4862" width="57.7109375" style="1" customWidth="1"/>
    <col min="4863" max="4863" width="46.140625" style="1" customWidth="1"/>
    <col min="4864" max="4864" width="14" style="1" customWidth="1"/>
    <col min="4865" max="4865" width="9.140625" style="1"/>
    <col min="4866" max="4866" width="8.85546875" style="1" customWidth="1"/>
    <col min="4867" max="4867" width="11.140625" style="1" customWidth="1"/>
    <col min="4868" max="4868" width="10.7109375" style="1" customWidth="1"/>
    <col min="4869" max="5116" width="9.140625" style="1"/>
    <col min="5117" max="5117" width="10.42578125" style="1" customWidth="1"/>
    <col min="5118" max="5118" width="57.7109375" style="1" customWidth="1"/>
    <col min="5119" max="5119" width="46.140625" style="1" customWidth="1"/>
    <col min="5120" max="5120" width="14" style="1" customWidth="1"/>
    <col min="5121" max="5121" width="9.140625" style="1"/>
    <col min="5122" max="5122" width="8.85546875" style="1" customWidth="1"/>
    <col min="5123" max="5123" width="11.140625" style="1" customWidth="1"/>
    <col min="5124" max="5124" width="10.7109375" style="1" customWidth="1"/>
    <col min="5125" max="5372" width="9.140625" style="1"/>
    <col min="5373" max="5373" width="10.42578125" style="1" customWidth="1"/>
    <col min="5374" max="5374" width="57.7109375" style="1" customWidth="1"/>
    <col min="5375" max="5375" width="46.140625" style="1" customWidth="1"/>
    <col min="5376" max="5376" width="14" style="1" customWidth="1"/>
    <col min="5377" max="5377" width="9.140625" style="1"/>
    <col min="5378" max="5378" width="8.85546875" style="1" customWidth="1"/>
    <col min="5379" max="5379" width="11.140625" style="1" customWidth="1"/>
    <col min="5380" max="5380" width="10.7109375" style="1" customWidth="1"/>
    <col min="5381" max="5628" width="9.140625" style="1"/>
    <col min="5629" max="5629" width="10.42578125" style="1" customWidth="1"/>
    <col min="5630" max="5630" width="57.7109375" style="1" customWidth="1"/>
    <col min="5631" max="5631" width="46.140625" style="1" customWidth="1"/>
    <col min="5632" max="5632" width="14" style="1" customWidth="1"/>
    <col min="5633" max="5633" width="9.140625" style="1"/>
    <col min="5634" max="5634" width="8.85546875" style="1" customWidth="1"/>
    <col min="5635" max="5635" width="11.140625" style="1" customWidth="1"/>
    <col min="5636" max="5636" width="10.7109375" style="1" customWidth="1"/>
    <col min="5637" max="5884" width="9.140625" style="1"/>
    <col min="5885" max="5885" width="10.42578125" style="1" customWidth="1"/>
    <col min="5886" max="5886" width="57.7109375" style="1" customWidth="1"/>
    <col min="5887" max="5887" width="46.140625" style="1" customWidth="1"/>
    <col min="5888" max="5888" width="14" style="1" customWidth="1"/>
    <col min="5889" max="5889" width="9.140625" style="1"/>
    <col min="5890" max="5890" width="8.85546875" style="1" customWidth="1"/>
    <col min="5891" max="5891" width="11.140625" style="1" customWidth="1"/>
    <col min="5892" max="5892" width="10.7109375" style="1" customWidth="1"/>
    <col min="5893" max="6140" width="9.140625" style="1"/>
    <col min="6141" max="6141" width="10.42578125" style="1" customWidth="1"/>
    <col min="6142" max="6142" width="57.7109375" style="1" customWidth="1"/>
    <col min="6143" max="6143" width="46.140625" style="1" customWidth="1"/>
    <col min="6144" max="6144" width="14" style="1" customWidth="1"/>
    <col min="6145" max="6145" width="9.140625" style="1"/>
    <col min="6146" max="6146" width="8.85546875" style="1" customWidth="1"/>
    <col min="6147" max="6147" width="11.140625" style="1" customWidth="1"/>
    <col min="6148" max="6148" width="10.7109375" style="1" customWidth="1"/>
    <col min="6149" max="6396" width="9.140625" style="1"/>
    <col min="6397" max="6397" width="10.42578125" style="1" customWidth="1"/>
    <col min="6398" max="6398" width="57.7109375" style="1" customWidth="1"/>
    <col min="6399" max="6399" width="46.140625" style="1" customWidth="1"/>
    <col min="6400" max="6400" width="14" style="1" customWidth="1"/>
    <col min="6401" max="6401" width="9.140625" style="1"/>
    <col min="6402" max="6402" width="8.85546875" style="1" customWidth="1"/>
    <col min="6403" max="6403" width="11.140625" style="1" customWidth="1"/>
    <col min="6404" max="6404" width="10.7109375" style="1" customWidth="1"/>
    <col min="6405" max="6652" width="9.140625" style="1"/>
    <col min="6653" max="6653" width="10.42578125" style="1" customWidth="1"/>
    <col min="6654" max="6654" width="57.7109375" style="1" customWidth="1"/>
    <col min="6655" max="6655" width="46.140625" style="1" customWidth="1"/>
    <col min="6656" max="6656" width="14" style="1" customWidth="1"/>
    <col min="6657" max="6657" width="9.140625" style="1"/>
    <col min="6658" max="6658" width="8.85546875" style="1" customWidth="1"/>
    <col min="6659" max="6659" width="11.140625" style="1" customWidth="1"/>
    <col min="6660" max="6660" width="10.7109375" style="1" customWidth="1"/>
    <col min="6661" max="6908" width="9.140625" style="1"/>
    <col min="6909" max="6909" width="10.42578125" style="1" customWidth="1"/>
    <col min="6910" max="6910" width="57.7109375" style="1" customWidth="1"/>
    <col min="6911" max="6911" width="46.140625" style="1" customWidth="1"/>
    <col min="6912" max="6912" width="14" style="1" customWidth="1"/>
    <col min="6913" max="6913" width="9.140625" style="1"/>
    <col min="6914" max="6914" width="8.85546875" style="1" customWidth="1"/>
    <col min="6915" max="6915" width="11.140625" style="1" customWidth="1"/>
    <col min="6916" max="6916" width="10.7109375" style="1" customWidth="1"/>
    <col min="6917" max="7164" width="9.140625" style="1"/>
    <col min="7165" max="7165" width="10.42578125" style="1" customWidth="1"/>
    <col min="7166" max="7166" width="57.7109375" style="1" customWidth="1"/>
    <col min="7167" max="7167" width="46.140625" style="1" customWidth="1"/>
    <col min="7168" max="7168" width="14" style="1" customWidth="1"/>
    <col min="7169" max="7169" width="9.140625" style="1"/>
    <col min="7170" max="7170" width="8.85546875" style="1" customWidth="1"/>
    <col min="7171" max="7171" width="11.140625" style="1" customWidth="1"/>
    <col min="7172" max="7172" width="10.7109375" style="1" customWidth="1"/>
    <col min="7173" max="7420" width="9.140625" style="1"/>
    <col min="7421" max="7421" width="10.42578125" style="1" customWidth="1"/>
    <col min="7422" max="7422" width="57.7109375" style="1" customWidth="1"/>
    <col min="7423" max="7423" width="46.140625" style="1" customWidth="1"/>
    <col min="7424" max="7424" width="14" style="1" customWidth="1"/>
    <col min="7425" max="7425" width="9.140625" style="1"/>
    <col min="7426" max="7426" width="8.85546875" style="1" customWidth="1"/>
    <col min="7427" max="7427" width="11.140625" style="1" customWidth="1"/>
    <col min="7428" max="7428" width="10.7109375" style="1" customWidth="1"/>
    <col min="7429" max="7676" width="9.140625" style="1"/>
    <col min="7677" max="7677" width="10.42578125" style="1" customWidth="1"/>
    <col min="7678" max="7678" width="57.7109375" style="1" customWidth="1"/>
    <col min="7679" max="7679" width="46.140625" style="1" customWidth="1"/>
    <col min="7680" max="7680" width="14" style="1" customWidth="1"/>
    <col min="7681" max="7681" width="9.140625" style="1"/>
    <col min="7682" max="7682" width="8.85546875" style="1" customWidth="1"/>
    <col min="7683" max="7683" width="11.140625" style="1" customWidth="1"/>
    <col min="7684" max="7684" width="10.7109375" style="1" customWidth="1"/>
    <col min="7685" max="7932" width="9.140625" style="1"/>
    <col min="7933" max="7933" width="10.42578125" style="1" customWidth="1"/>
    <col min="7934" max="7934" width="57.7109375" style="1" customWidth="1"/>
    <col min="7935" max="7935" width="46.140625" style="1" customWidth="1"/>
    <col min="7936" max="7936" width="14" style="1" customWidth="1"/>
    <col min="7937" max="7937" width="9.140625" style="1"/>
    <col min="7938" max="7938" width="8.85546875" style="1" customWidth="1"/>
    <col min="7939" max="7939" width="11.140625" style="1" customWidth="1"/>
    <col min="7940" max="7940" width="10.7109375" style="1" customWidth="1"/>
    <col min="7941" max="8188" width="9.140625" style="1"/>
    <col min="8189" max="8189" width="10.42578125" style="1" customWidth="1"/>
    <col min="8190" max="8190" width="57.7109375" style="1" customWidth="1"/>
    <col min="8191" max="8191" width="46.140625" style="1" customWidth="1"/>
    <col min="8192" max="8192" width="14" style="1" customWidth="1"/>
    <col min="8193" max="8193" width="9.140625" style="1"/>
    <col min="8194" max="8194" width="8.85546875" style="1" customWidth="1"/>
    <col min="8195" max="8195" width="11.140625" style="1" customWidth="1"/>
    <col min="8196" max="8196" width="10.7109375" style="1" customWidth="1"/>
    <col min="8197" max="8444" width="9.140625" style="1"/>
    <col min="8445" max="8445" width="10.42578125" style="1" customWidth="1"/>
    <col min="8446" max="8446" width="57.7109375" style="1" customWidth="1"/>
    <col min="8447" max="8447" width="46.140625" style="1" customWidth="1"/>
    <col min="8448" max="8448" width="14" style="1" customWidth="1"/>
    <col min="8449" max="8449" width="9.140625" style="1"/>
    <col min="8450" max="8450" width="8.85546875" style="1" customWidth="1"/>
    <col min="8451" max="8451" width="11.140625" style="1" customWidth="1"/>
    <col min="8452" max="8452" width="10.7109375" style="1" customWidth="1"/>
    <col min="8453" max="8700" width="9.140625" style="1"/>
    <col min="8701" max="8701" width="10.42578125" style="1" customWidth="1"/>
    <col min="8702" max="8702" width="57.7109375" style="1" customWidth="1"/>
    <col min="8703" max="8703" width="46.140625" style="1" customWidth="1"/>
    <col min="8704" max="8704" width="14" style="1" customWidth="1"/>
    <col min="8705" max="8705" width="9.140625" style="1"/>
    <col min="8706" max="8706" width="8.85546875" style="1" customWidth="1"/>
    <col min="8707" max="8707" width="11.140625" style="1" customWidth="1"/>
    <col min="8708" max="8708" width="10.7109375" style="1" customWidth="1"/>
    <col min="8709" max="8956" width="9.140625" style="1"/>
    <col min="8957" max="8957" width="10.42578125" style="1" customWidth="1"/>
    <col min="8958" max="8958" width="57.7109375" style="1" customWidth="1"/>
    <col min="8959" max="8959" width="46.140625" style="1" customWidth="1"/>
    <col min="8960" max="8960" width="14" style="1" customWidth="1"/>
    <col min="8961" max="8961" width="9.140625" style="1"/>
    <col min="8962" max="8962" width="8.85546875" style="1" customWidth="1"/>
    <col min="8963" max="8963" width="11.140625" style="1" customWidth="1"/>
    <col min="8964" max="8964" width="10.7109375" style="1" customWidth="1"/>
    <col min="8965" max="9212" width="9.140625" style="1"/>
    <col min="9213" max="9213" width="10.42578125" style="1" customWidth="1"/>
    <col min="9214" max="9214" width="57.7109375" style="1" customWidth="1"/>
    <col min="9215" max="9215" width="46.140625" style="1" customWidth="1"/>
    <col min="9216" max="9216" width="14" style="1" customWidth="1"/>
    <col min="9217" max="9217" width="9.140625" style="1"/>
    <col min="9218" max="9218" width="8.85546875" style="1" customWidth="1"/>
    <col min="9219" max="9219" width="11.140625" style="1" customWidth="1"/>
    <col min="9220" max="9220" width="10.7109375" style="1" customWidth="1"/>
    <col min="9221" max="9468" width="9.140625" style="1"/>
    <col min="9469" max="9469" width="10.42578125" style="1" customWidth="1"/>
    <col min="9470" max="9470" width="57.7109375" style="1" customWidth="1"/>
    <col min="9471" max="9471" width="46.140625" style="1" customWidth="1"/>
    <col min="9472" max="9472" width="14" style="1" customWidth="1"/>
    <col min="9473" max="9473" width="9.140625" style="1"/>
    <col min="9474" max="9474" width="8.85546875" style="1" customWidth="1"/>
    <col min="9475" max="9475" width="11.140625" style="1" customWidth="1"/>
    <col min="9476" max="9476" width="10.7109375" style="1" customWidth="1"/>
    <col min="9477" max="9724" width="9.140625" style="1"/>
    <col min="9725" max="9725" width="10.42578125" style="1" customWidth="1"/>
    <col min="9726" max="9726" width="57.7109375" style="1" customWidth="1"/>
    <col min="9727" max="9727" width="46.140625" style="1" customWidth="1"/>
    <col min="9728" max="9728" width="14" style="1" customWidth="1"/>
    <col min="9729" max="9729" width="9.140625" style="1"/>
    <col min="9730" max="9730" width="8.85546875" style="1" customWidth="1"/>
    <col min="9731" max="9731" width="11.140625" style="1" customWidth="1"/>
    <col min="9732" max="9732" width="10.7109375" style="1" customWidth="1"/>
    <col min="9733" max="9980" width="9.140625" style="1"/>
    <col min="9981" max="9981" width="10.42578125" style="1" customWidth="1"/>
    <col min="9982" max="9982" width="57.7109375" style="1" customWidth="1"/>
    <col min="9983" max="9983" width="46.140625" style="1" customWidth="1"/>
    <col min="9984" max="9984" width="14" style="1" customWidth="1"/>
    <col min="9985" max="9985" width="9.140625" style="1"/>
    <col min="9986" max="9986" width="8.85546875" style="1" customWidth="1"/>
    <col min="9987" max="9987" width="11.140625" style="1" customWidth="1"/>
    <col min="9988" max="9988" width="10.7109375" style="1" customWidth="1"/>
    <col min="9989" max="10236" width="9.140625" style="1"/>
    <col min="10237" max="10237" width="10.42578125" style="1" customWidth="1"/>
    <col min="10238" max="10238" width="57.7109375" style="1" customWidth="1"/>
    <col min="10239" max="10239" width="46.140625" style="1" customWidth="1"/>
    <col min="10240" max="10240" width="14" style="1" customWidth="1"/>
    <col min="10241" max="10241" width="9.140625" style="1"/>
    <col min="10242" max="10242" width="8.85546875" style="1" customWidth="1"/>
    <col min="10243" max="10243" width="11.140625" style="1" customWidth="1"/>
    <col min="10244" max="10244" width="10.7109375" style="1" customWidth="1"/>
    <col min="10245" max="10492" width="9.140625" style="1"/>
    <col min="10493" max="10493" width="10.42578125" style="1" customWidth="1"/>
    <col min="10494" max="10494" width="57.7109375" style="1" customWidth="1"/>
    <col min="10495" max="10495" width="46.140625" style="1" customWidth="1"/>
    <col min="10496" max="10496" width="14" style="1" customWidth="1"/>
    <col min="10497" max="10497" width="9.140625" style="1"/>
    <col min="10498" max="10498" width="8.85546875" style="1" customWidth="1"/>
    <col min="10499" max="10499" width="11.140625" style="1" customWidth="1"/>
    <col min="10500" max="10500" width="10.7109375" style="1" customWidth="1"/>
    <col min="10501" max="10748" width="9.140625" style="1"/>
    <col min="10749" max="10749" width="10.42578125" style="1" customWidth="1"/>
    <col min="10750" max="10750" width="57.7109375" style="1" customWidth="1"/>
    <col min="10751" max="10751" width="46.140625" style="1" customWidth="1"/>
    <col min="10752" max="10752" width="14" style="1" customWidth="1"/>
    <col min="10753" max="10753" width="9.140625" style="1"/>
    <col min="10754" max="10754" width="8.85546875" style="1" customWidth="1"/>
    <col min="10755" max="10755" width="11.140625" style="1" customWidth="1"/>
    <col min="10756" max="10756" width="10.7109375" style="1" customWidth="1"/>
    <col min="10757" max="11004" width="9.140625" style="1"/>
    <col min="11005" max="11005" width="10.42578125" style="1" customWidth="1"/>
    <col min="11006" max="11006" width="57.7109375" style="1" customWidth="1"/>
    <col min="11007" max="11007" width="46.140625" style="1" customWidth="1"/>
    <col min="11008" max="11008" width="14" style="1" customWidth="1"/>
    <col min="11009" max="11009" width="9.140625" style="1"/>
    <col min="11010" max="11010" width="8.85546875" style="1" customWidth="1"/>
    <col min="11011" max="11011" width="11.140625" style="1" customWidth="1"/>
    <col min="11012" max="11012" width="10.7109375" style="1" customWidth="1"/>
    <col min="11013" max="11260" width="9.140625" style="1"/>
    <col min="11261" max="11261" width="10.42578125" style="1" customWidth="1"/>
    <col min="11262" max="11262" width="57.7109375" style="1" customWidth="1"/>
    <col min="11263" max="11263" width="46.140625" style="1" customWidth="1"/>
    <col min="11264" max="11264" width="14" style="1" customWidth="1"/>
    <col min="11265" max="11265" width="9.140625" style="1"/>
    <col min="11266" max="11266" width="8.85546875" style="1" customWidth="1"/>
    <col min="11267" max="11267" width="11.140625" style="1" customWidth="1"/>
    <col min="11268" max="11268" width="10.7109375" style="1" customWidth="1"/>
    <col min="11269" max="11516" width="9.140625" style="1"/>
    <col min="11517" max="11517" width="10.42578125" style="1" customWidth="1"/>
    <col min="11518" max="11518" width="57.7109375" style="1" customWidth="1"/>
    <col min="11519" max="11519" width="46.140625" style="1" customWidth="1"/>
    <col min="11520" max="11520" width="14" style="1" customWidth="1"/>
    <col min="11521" max="11521" width="9.140625" style="1"/>
    <col min="11522" max="11522" width="8.85546875" style="1" customWidth="1"/>
    <col min="11523" max="11523" width="11.140625" style="1" customWidth="1"/>
    <col min="11524" max="11524" width="10.7109375" style="1" customWidth="1"/>
    <col min="11525" max="11772" width="9.140625" style="1"/>
    <col min="11773" max="11773" width="10.42578125" style="1" customWidth="1"/>
    <col min="11774" max="11774" width="57.7109375" style="1" customWidth="1"/>
    <col min="11775" max="11775" width="46.140625" style="1" customWidth="1"/>
    <col min="11776" max="11776" width="14" style="1" customWidth="1"/>
    <col min="11777" max="11777" width="9.140625" style="1"/>
    <col min="11778" max="11778" width="8.85546875" style="1" customWidth="1"/>
    <col min="11779" max="11779" width="11.140625" style="1" customWidth="1"/>
    <col min="11780" max="11780" width="10.7109375" style="1" customWidth="1"/>
    <col min="11781" max="12028" width="9.140625" style="1"/>
    <col min="12029" max="12029" width="10.42578125" style="1" customWidth="1"/>
    <col min="12030" max="12030" width="57.7109375" style="1" customWidth="1"/>
    <col min="12031" max="12031" width="46.140625" style="1" customWidth="1"/>
    <col min="12032" max="12032" width="14" style="1" customWidth="1"/>
    <col min="12033" max="12033" width="9.140625" style="1"/>
    <col min="12034" max="12034" width="8.85546875" style="1" customWidth="1"/>
    <col min="12035" max="12035" width="11.140625" style="1" customWidth="1"/>
    <col min="12036" max="12036" width="10.7109375" style="1" customWidth="1"/>
    <col min="12037" max="12284" width="9.140625" style="1"/>
    <col min="12285" max="12285" width="10.42578125" style="1" customWidth="1"/>
    <col min="12286" max="12286" width="57.7109375" style="1" customWidth="1"/>
    <col min="12287" max="12287" width="46.140625" style="1" customWidth="1"/>
    <col min="12288" max="12288" width="14" style="1" customWidth="1"/>
    <col min="12289" max="12289" width="9.140625" style="1"/>
    <col min="12290" max="12290" width="8.85546875" style="1" customWidth="1"/>
    <col min="12291" max="12291" width="11.140625" style="1" customWidth="1"/>
    <col min="12292" max="12292" width="10.7109375" style="1" customWidth="1"/>
    <col min="12293" max="12540" width="9.140625" style="1"/>
    <col min="12541" max="12541" width="10.42578125" style="1" customWidth="1"/>
    <col min="12542" max="12542" width="57.7109375" style="1" customWidth="1"/>
    <col min="12543" max="12543" width="46.140625" style="1" customWidth="1"/>
    <col min="12544" max="12544" width="14" style="1" customWidth="1"/>
    <col min="12545" max="12545" width="9.140625" style="1"/>
    <col min="12546" max="12546" width="8.85546875" style="1" customWidth="1"/>
    <col min="12547" max="12547" width="11.140625" style="1" customWidth="1"/>
    <col min="12548" max="12548" width="10.7109375" style="1" customWidth="1"/>
    <col min="12549" max="12796" width="9.140625" style="1"/>
    <col min="12797" max="12797" width="10.42578125" style="1" customWidth="1"/>
    <col min="12798" max="12798" width="57.7109375" style="1" customWidth="1"/>
    <col min="12799" max="12799" width="46.140625" style="1" customWidth="1"/>
    <col min="12800" max="12800" width="14" style="1" customWidth="1"/>
    <col min="12801" max="12801" width="9.140625" style="1"/>
    <col min="12802" max="12802" width="8.85546875" style="1" customWidth="1"/>
    <col min="12803" max="12803" width="11.140625" style="1" customWidth="1"/>
    <col min="12804" max="12804" width="10.7109375" style="1" customWidth="1"/>
    <col min="12805" max="13052" width="9.140625" style="1"/>
    <col min="13053" max="13053" width="10.42578125" style="1" customWidth="1"/>
    <col min="13054" max="13054" width="57.7109375" style="1" customWidth="1"/>
    <col min="13055" max="13055" width="46.140625" style="1" customWidth="1"/>
    <col min="13056" max="13056" width="14" style="1" customWidth="1"/>
    <col min="13057" max="13057" width="9.140625" style="1"/>
    <col min="13058" max="13058" width="8.85546875" style="1" customWidth="1"/>
    <col min="13059" max="13059" width="11.140625" style="1" customWidth="1"/>
    <col min="13060" max="13060" width="10.7109375" style="1" customWidth="1"/>
    <col min="13061" max="13308" width="9.140625" style="1"/>
    <col min="13309" max="13309" width="10.42578125" style="1" customWidth="1"/>
    <col min="13310" max="13310" width="57.7109375" style="1" customWidth="1"/>
    <col min="13311" max="13311" width="46.140625" style="1" customWidth="1"/>
    <col min="13312" max="13312" width="14" style="1" customWidth="1"/>
    <col min="13313" max="13313" width="9.140625" style="1"/>
    <col min="13314" max="13314" width="8.85546875" style="1" customWidth="1"/>
    <col min="13315" max="13315" width="11.140625" style="1" customWidth="1"/>
    <col min="13316" max="13316" width="10.7109375" style="1" customWidth="1"/>
    <col min="13317" max="13564" width="9.140625" style="1"/>
    <col min="13565" max="13565" width="10.42578125" style="1" customWidth="1"/>
    <col min="13566" max="13566" width="57.7109375" style="1" customWidth="1"/>
    <col min="13567" max="13567" width="46.140625" style="1" customWidth="1"/>
    <col min="13568" max="13568" width="14" style="1" customWidth="1"/>
    <col min="13569" max="13569" width="9.140625" style="1"/>
    <col min="13570" max="13570" width="8.85546875" style="1" customWidth="1"/>
    <col min="13571" max="13571" width="11.140625" style="1" customWidth="1"/>
    <col min="13572" max="13572" width="10.7109375" style="1" customWidth="1"/>
    <col min="13573" max="13820" width="9.140625" style="1"/>
    <col min="13821" max="13821" width="10.42578125" style="1" customWidth="1"/>
    <col min="13822" max="13822" width="57.7109375" style="1" customWidth="1"/>
    <col min="13823" max="13823" width="46.140625" style="1" customWidth="1"/>
    <col min="13824" max="13824" width="14" style="1" customWidth="1"/>
    <col min="13825" max="13825" width="9.140625" style="1"/>
    <col min="13826" max="13826" width="8.85546875" style="1" customWidth="1"/>
    <col min="13827" max="13827" width="11.140625" style="1" customWidth="1"/>
    <col min="13828" max="13828" width="10.7109375" style="1" customWidth="1"/>
    <col min="13829" max="14076" width="9.140625" style="1"/>
    <col min="14077" max="14077" width="10.42578125" style="1" customWidth="1"/>
    <col min="14078" max="14078" width="57.7109375" style="1" customWidth="1"/>
    <col min="14079" max="14079" width="46.140625" style="1" customWidth="1"/>
    <col min="14080" max="14080" width="14" style="1" customWidth="1"/>
    <col min="14081" max="14081" width="9.140625" style="1"/>
    <col min="14082" max="14082" width="8.85546875" style="1" customWidth="1"/>
    <col min="14083" max="14083" width="11.140625" style="1" customWidth="1"/>
    <col min="14084" max="14084" width="10.7109375" style="1" customWidth="1"/>
    <col min="14085" max="14332" width="9.140625" style="1"/>
    <col min="14333" max="14333" width="10.42578125" style="1" customWidth="1"/>
    <col min="14334" max="14334" width="57.7109375" style="1" customWidth="1"/>
    <col min="14335" max="14335" width="46.140625" style="1" customWidth="1"/>
    <col min="14336" max="14336" width="14" style="1" customWidth="1"/>
    <col min="14337" max="14337" width="9.140625" style="1"/>
    <col min="14338" max="14338" width="8.85546875" style="1" customWidth="1"/>
    <col min="14339" max="14339" width="11.140625" style="1" customWidth="1"/>
    <col min="14340" max="14340" width="10.7109375" style="1" customWidth="1"/>
    <col min="14341" max="14588" width="9.140625" style="1"/>
    <col min="14589" max="14589" width="10.42578125" style="1" customWidth="1"/>
    <col min="14590" max="14590" width="57.7109375" style="1" customWidth="1"/>
    <col min="14591" max="14591" width="46.140625" style="1" customWidth="1"/>
    <col min="14592" max="14592" width="14" style="1" customWidth="1"/>
    <col min="14593" max="14593" width="9.140625" style="1"/>
    <col min="14594" max="14594" width="8.85546875" style="1" customWidth="1"/>
    <col min="14595" max="14595" width="11.140625" style="1" customWidth="1"/>
    <col min="14596" max="14596" width="10.7109375" style="1" customWidth="1"/>
    <col min="14597" max="14844" width="9.140625" style="1"/>
    <col min="14845" max="14845" width="10.42578125" style="1" customWidth="1"/>
    <col min="14846" max="14846" width="57.7109375" style="1" customWidth="1"/>
    <col min="14847" max="14847" width="46.140625" style="1" customWidth="1"/>
    <col min="14848" max="14848" width="14" style="1" customWidth="1"/>
    <col min="14849" max="14849" width="9.140625" style="1"/>
    <col min="14850" max="14850" width="8.85546875" style="1" customWidth="1"/>
    <col min="14851" max="14851" width="11.140625" style="1" customWidth="1"/>
    <col min="14852" max="14852" width="10.7109375" style="1" customWidth="1"/>
    <col min="14853" max="15100" width="9.140625" style="1"/>
    <col min="15101" max="15101" width="10.42578125" style="1" customWidth="1"/>
    <col min="15102" max="15102" width="57.7109375" style="1" customWidth="1"/>
    <col min="15103" max="15103" width="46.140625" style="1" customWidth="1"/>
    <col min="15104" max="15104" width="14" style="1" customWidth="1"/>
    <col min="15105" max="15105" width="9.140625" style="1"/>
    <col min="15106" max="15106" width="8.85546875" style="1" customWidth="1"/>
    <col min="15107" max="15107" width="11.140625" style="1" customWidth="1"/>
    <col min="15108" max="15108" width="10.7109375" style="1" customWidth="1"/>
    <col min="15109" max="15356" width="9.140625" style="1"/>
    <col min="15357" max="15357" width="10.42578125" style="1" customWidth="1"/>
    <col min="15358" max="15358" width="57.7109375" style="1" customWidth="1"/>
    <col min="15359" max="15359" width="46.140625" style="1" customWidth="1"/>
    <col min="15360" max="15360" width="14" style="1" customWidth="1"/>
    <col min="15361" max="15361" width="9.140625" style="1"/>
    <col min="15362" max="15362" width="8.85546875" style="1" customWidth="1"/>
    <col min="15363" max="15363" width="11.140625" style="1" customWidth="1"/>
    <col min="15364" max="15364" width="10.7109375" style="1" customWidth="1"/>
    <col min="15365" max="15612" width="9.140625" style="1"/>
    <col min="15613" max="15613" width="10.42578125" style="1" customWidth="1"/>
    <col min="15614" max="15614" width="57.7109375" style="1" customWidth="1"/>
    <col min="15615" max="15615" width="46.140625" style="1" customWidth="1"/>
    <col min="15616" max="15616" width="14" style="1" customWidth="1"/>
    <col min="15617" max="15617" width="9.140625" style="1"/>
    <col min="15618" max="15618" width="8.85546875" style="1" customWidth="1"/>
    <col min="15619" max="15619" width="11.140625" style="1" customWidth="1"/>
    <col min="15620" max="15620" width="10.7109375" style="1" customWidth="1"/>
    <col min="15621" max="15868" width="9.140625" style="1"/>
    <col min="15869" max="15869" width="10.42578125" style="1" customWidth="1"/>
    <col min="15870" max="15870" width="57.7109375" style="1" customWidth="1"/>
    <col min="15871" max="15871" width="46.140625" style="1" customWidth="1"/>
    <col min="15872" max="15872" width="14" style="1" customWidth="1"/>
    <col min="15873" max="15873" width="9.140625" style="1"/>
    <col min="15874" max="15874" width="8.85546875" style="1" customWidth="1"/>
    <col min="15875" max="15875" width="11.140625" style="1" customWidth="1"/>
    <col min="15876" max="15876" width="10.7109375" style="1" customWidth="1"/>
    <col min="15877" max="16124" width="9.140625" style="1"/>
    <col min="16125" max="16125" width="10.42578125" style="1" customWidth="1"/>
    <col min="16126" max="16126" width="57.7109375" style="1" customWidth="1"/>
    <col min="16127" max="16127" width="46.140625" style="1" customWidth="1"/>
    <col min="16128" max="16128" width="14" style="1" customWidth="1"/>
    <col min="16129" max="16129" width="9.140625" style="1"/>
    <col min="16130" max="16130" width="8.85546875" style="1" customWidth="1"/>
    <col min="16131" max="16131" width="11.140625" style="1" customWidth="1"/>
    <col min="16132" max="16132" width="10.7109375" style="1" customWidth="1"/>
    <col min="16133" max="16384" width="9.140625" style="1"/>
  </cols>
  <sheetData>
    <row r="1" spans="1:7" s="4" customFormat="1" ht="18" x14ac:dyDescent="0.25">
      <c r="A1" s="98" t="s">
        <v>0</v>
      </c>
      <c r="D1" s="5"/>
      <c r="G1" s="6" t="s">
        <v>1</v>
      </c>
    </row>
    <row r="2" spans="1:7" s="4" customFormat="1" ht="8.25" customHeight="1" x14ac:dyDescent="0.25">
      <c r="D2" s="5"/>
    </row>
    <row r="3" spans="1:7" s="11" customFormat="1" ht="16.5" customHeight="1" x14ac:dyDescent="0.25">
      <c r="A3" s="8" t="s">
        <v>275</v>
      </c>
      <c r="B3" s="8"/>
      <c r="C3" s="8"/>
      <c r="D3" s="9"/>
      <c r="E3" s="8"/>
      <c r="F3" s="8"/>
      <c r="G3" s="8"/>
    </row>
    <row r="4" spans="1:7" s="4" customFormat="1" ht="18.75" customHeight="1" x14ac:dyDescent="0.25">
      <c r="A4" s="8" t="s">
        <v>300</v>
      </c>
      <c r="B4" s="8"/>
      <c r="C4" s="8"/>
      <c r="D4" s="12"/>
      <c r="E4" s="8"/>
      <c r="F4" s="8"/>
      <c r="G4" s="8"/>
    </row>
    <row r="5" spans="1:7" s="4" customFormat="1" ht="18.75" customHeight="1" x14ac:dyDescent="0.25">
      <c r="A5" s="8" t="s">
        <v>290</v>
      </c>
      <c r="B5" s="8"/>
      <c r="C5" s="8"/>
      <c r="D5" s="12"/>
      <c r="E5" s="8"/>
      <c r="F5" s="8"/>
      <c r="G5" s="8"/>
    </row>
    <row r="6" spans="1:7" s="11" customFormat="1" ht="18" customHeight="1" x14ac:dyDescent="0.25">
      <c r="A6" s="13" t="s">
        <v>2</v>
      </c>
      <c r="B6" s="8"/>
      <c r="C6" s="8"/>
      <c r="D6" s="9"/>
      <c r="E6" s="8"/>
      <c r="F6" s="8"/>
      <c r="G6" s="8"/>
    </row>
    <row r="7" spans="1:7" s="19" customFormat="1" ht="94.5" x14ac:dyDescent="0.2">
      <c r="A7" s="14" t="s">
        <v>3</v>
      </c>
      <c r="B7" s="15" t="s">
        <v>4</v>
      </c>
      <c r="C7" s="15" t="s">
        <v>5</v>
      </c>
      <c r="D7" s="16" t="s">
        <v>6</v>
      </c>
      <c r="E7" s="17" t="s">
        <v>7</v>
      </c>
      <c r="F7" s="17" t="s">
        <v>8</v>
      </c>
      <c r="G7" s="18" t="s">
        <v>9</v>
      </c>
    </row>
    <row r="8" spans="1:7" ht="28.5" customHeight="1" x14ac:dyDescent="0.25">
      <c r="A8" s="20">
        <v>1</v>
      </c>
      <c r="B8" s="21" t="s">
        <v>10</v>
      </c>
      <c r="C8" s="22" t="s">
        <v>11</v>
      </c>
      <c r="D8" s="23" t="s">
        <v>12</v>
      </c>
      <c r="E8" s="92">
        <v>2240</v>
      </c>
      <c r="F8" s="25">
        <f>4.81*8.7</f>
        <v>41.846999999999994</v>
      </c>
      <c r="G8" s="26">
        <f t="shared" ref="G8:G71" si="0">F8*E8</f>
        <v>93737.279999999984</v>
      </c>
    </row>
    <row r="9" spans="1:7" ht="28.5" customHeight="1" x14ac:dyDescent="0.25">
      <c r="A9" s="20">
        <v>2</v>
      </c>
      <c r="B9" s="21" t="s">
        <v>13</v>
      </c>
      <c r="C9" s="22" t="s">
        <v>14</v>
      </c>
      <c r="D9" s="23" t="s">
        <v>12</v>
      </c>
      <c r="E9" s="27">
        <v>152</v>
      </c>
      <c r="F9" s="25">
        <f>4.55*8.7</f>
        <v>39.584999999999994</v>
      </c>
      <c r="G9" s="26">
        <f t="shared" si="0"/>
        <v>6016.9199999999992</v>
      </c>
    </row>
    <row r="10" spans="1:7" ht="28.5" customHeight="1" x14ac:dyDescent="0.25">
      <c r="A10" s="20">
        <v>3</v>
      </c>
      <c r="B10" s="21" t="s">
        <v>15</v>
      </c>
      <c r="C10" s="22" t="s">
        <v>16</v>
      </c>
      <c r="D10" s="23" t="s">
        <v>12</v>
      </c>
      <c r="E10" s="27">
        <v>0</v>
      </c>
      <c r="F10" s="25"/>
      <c r="G10" s="26">
        <f t="shared" si="0"/>
        <v>0</v>
      </c>
    </row>
    <row r="11" spans="1:7" ht="28.5" customHeight="1" x14ac:dyDescent="0.25">
      <c r="A11" s="20">
        <v>4</v>
      </c>
      <c r="B11" s="21" t="s">
        <v>17</v>
      </c>
      <c r="C11" s="22" t="s">
        <v>18</v>
      </c>
      <c r="D11" s="23" t="s">
        <v>12</v>
      </c>
      <c r="E11" s="27">
        <v>0</v>
      </c>
      <c r="F11" s="25"/>
      <c r="G11" s="26">
        <f t="shared" si="0"/>
        <v>0</v>
      </c>
    </row>
    <row r="12" spans="1:7" ht="28.5" customHeight="1" x14ac:dyDescent="0.25">
      <c r="A12" s="20">
        <v>5</v>
      </c>
      <c r="B12" s="21" t="s">
        <v>19</v>
      </c>
      <c r="C12" s="22" t="s">
        <v>20</v>
      </c>
      <c r="D12" s="23" t="s">
        <v>12</v>
      </c>
      <c r="E12" s="27">
        <v>0</v>
      </c>
      <c r="F12" s="25"/>
      <c r="G12" s="26">
        <f t="shared" si="0"/>
        <v>0</v>
      </c>
    </row>
    <row r="13" spans="1:7" ht="28.5" customHeight="1" x14ac:dyDescent="0.25">
      <c r="A13" s="20">
        <v>6</v>
      </c>
      <c r="B13" s="21" t="s">
        <v>21</v>
      </c>
      <c r="C13" s="22" t="s">
        <v>22</v>
      </c>
      <c r="D13" s="23" t="s">
        <v>12</v>
      </c>
      <c r="E13" s="27">
        <v>0</v>
      </c>
      <c r="F13" s="25"/>
      <c r="G13" s="26">
        <f t="shared" si="0"/>
        <v>0</v>
      </c>
    </row>
    <row r="14" spans="1:7" ht="28.5" customHeight="1" x14ac:dyDescent="0.25">
      <c r="A14" s="20">
        <v>7</v>
      </c>
      <c r="B14" s="21" t="s">
        <v>23</v>
      </c>
      <c r="C14" s="22" t="s">
        <v>24</v>
      </c>
      <c r="D14" s="23" t="s">
        <v>25</v>
      </c>
      <c r="E14" s="27">
        <v>0</v>
      </c>
      <c r="F14" s="25"/>
      <c r="G14" s="26">
        <f t="shared" si="0"/>
        <v>0</v>
      </c>
    </row>
    <row r="15" spans="1:7" ht="28.5" customHeight="1" x14ac:dyDescent="0.25">
      <c r="A15" s="20">
        <v>8</v>
      </c>
      <c r="B15" s="21" t="s">
        <v>26</v>
      </c>
      <c r="C15" s="28" t="s">
        <v>27</v>
      </c>
      <c r="D15" s="23" t="s">
        <v>12</v>
      </c>
      <c r="E15" s="27">
        <v>0</v>
      </c>
      <c r="F15" s="25"/>
      <c r="G15" s="26">
        <f t="shared" si="0"/>
        <v>0</v>
      </c>
    </row>
    <row r="16" spans="1:7" ht="28.5" customHeight="1" x14ac:dyDescent="0.25">
      <c r="A16" s="20" t="s">
        <v>28</v>
      </c>
      <c r="B16" s="29" t="s">
        <v>29</v>
      </c>
      <c r="C16" s="28" t="s">
        <v>30</v>
      </c>
      <c r="D16" s="23" t="s">
        <v>12</v>
      </c>
      <c r="E16" s="27">
        <v>0</v>
      </c>
      <c r="F16" s="25"/>
      <c r="G16" s="26">
        <f t="shared" si="0"/>
        <v>0</v>
      </c>
    </row>
    <row r="17" spans="1:7" ht="28.5" customHeight="1" x14ac:dyDescent="0.25">
      <c r="A17" s="20" t="s">
        <v>31</v>
      </c>
      <c r="B17" s="29" t="s">
        <v>29</v>
      </c>
      <c r="C17" s="28" t="s">
        <v>32</v>
      </c>
      <c r="D17" s="23" t="s">
        <v>12</v>
      </c>
      <c r="E17" s="27">
        <v>0</v>
      </c>
      <c r="F17" s="25"/>
      <c r="G17" s="26">
        <f t="shared" si="0"/>
        <v>0</v>
      </c>
    </row>
    <row r="18" spans="1:7" ht="28.5" customHeight="1" x14ac:dyDescent="0.25">
      <c r="A18" s="20" t="s">
        <v>33</v>
      </c>
      <c r="B18" s="21" t="s">
        <v>34</v>
      </c>
      <c r="C18" s="28" t="s">
        <v>30</v>
      </c>
      <c r="D18" s="23" t="s">
        <v>12</v>
      </c>
      <c r="E18" s="27">
        <v>0</v>
      </c>
      <c r="F18" s="25"/>
      <c r="G18" s="26">
        <f t="shared" si="0"/>
        <v>0</v>
      </c>
    </row>
    <row r="19" spans="1:7" ht="28.5" customHeight="1" x14ac:dyDescent="0.25">
      <c r="A19" s="20" t="s">
        <v>35</v>
      </c>
      <c r="B19" s="21" t="s">
        <v>34</v>
      </c>
      <c r="C19" s="28" t="s">
        <v>32</v>
      </c>
      <c r="D19" s="23" t="s">
        <v>12</v>
      </c>
      <c r="E19" s="27">
        <v>0</v>
      </c>
      <c r="F19" s="25"/>
      <c r="G19" s="26">
        <f t="shared" si="0"/>
        <v>0</v>
      </c>
    </row>
    <row r="20" spans="1:7" ht="28.5" customHeight="1" x14ac:dyDescent="0.25">
      <c r="A20" s="20">
        <v>11</v>
      </c>
      <c r="B20" s="21" t="s">
        <v>36</v>
      </c>
      <c r="C20" s="28" t="s">
        <v>37</v>
      </c>
      <c r="D20" s="23" t="s">
        <v>25</v>
      </c>
      <c r="E20" s="27">
        <v>0</v>
      </c>
      <c r="F20" s="25"/>
      <c r="G20" s="26">
        <f t="shared" si="0"/>
        <v>0</v>
      </c>
    </row>
    <row r="21" spans="1:7" ht="28.5" customHeight="1" x14ac:dyDescent="0.25">
      <c r="A21" s="20">
        <v>12</v>
      </c>
      <c r="B21" s="21" t="s">
        <v>38</v>
      </c>
      <c r="C21" s="22" t="s">
        <v>39</v>
      </c>
      <c r="D21" s="23" t="s">
        <v>25</v>
      </c>
      <c r="E21" s="27">
        <v>0</v>
      </c>
      <c r="F21" s="25"/>
      <c r="G21" s="26">
        <f t="shared" si="0"/>
        <v>0</v>
      </c>
    </row>
    <row r="22" spans="1:7" ht="28.5" customHeight="1" x14ac:dyDescent="0.25">
      <c r="A22" s="20">
        <v>13</v>
      </c>
      <c r="B22" s="21" t="s">
        <v>40</v>
      </c>
      <c r="C22" s="22" t="s">
        <v>41</v>
      </c>
      <c r="D22" s="23" t="s">
        <v>25</v>
      </c>
      <c r="E22" s="27">
        <v>0</v>
      </c>
      <c r="F22" s="25"/>
      <c r="G22" s="26">
        <f t="shared" si="0"/>
        <v>0</v>
      </c>
    </row>
    <row r="23" spans="1:7" ht="28.5" customHeight="1" x14ac:dyDescent="0.25">
      <c r="A23" s="20">
        <v>14</v>
      </c>
      <c r="B23" s="21" t="s">
        <v>42</v>
      </c>
      <c r="C23" s="22" t="s">
        <v>43</v>
      </c>
      <c r="D23" s="23" t="s">
        <v>44</v>
      </c>
      <c r="E23" s="27">
        <v>230</v>
      </c>
      <c r="F23" s="25">
        <v>8.6999999999999993</v>
      </c>
      <c r="G23" s="26">
        <f t="shared" si="0"/>
        <v>2000.9999999999998</v>
      </c>
    </row>
    <row r="24" spans="1:7" ht="28.5" customHeight="1" x14ac:dyDescent="0.25">
      <c r="A24" s="20">
        <v>15</v>
      </c>
      <c r="B24" s="21" t="s">
        <v>45</v>
      </c>
      <c r="C24" s="22" t="s">
        <v>43</v>
      </c>
      <c r="D24" s="23" t="s">
        <v>44</v>
      </c>
      <c r="E24" s="27">
        <v>138</v>
      </c>
      <c r="F24" s="25">
        <v>8.6999999999999993</v>
      </c>
      <c r="G24" s="26">
        <f t="shared" si="0"/>
        <v>1200.5999999999999</v>
      </c>
    </row>
    <row r="25" spans="1:7" ht="28.5" customHeight="1" x14ac:dyDescent="0.25">
      <c r="A25" s="20">
        <v>16</v>
      </c>
      <c r="B25" s="30" t="s">
        <v>46</v>
      </c>
      <c r="C25" s="22" t="s">
        <v>47</v>
      </c>
      <c r="D25" s="23" t="s">
        <v>48</v>
      </c>
      <c r="E25" s="27">
        <v>0</v>
      </c>
      <c r="F25" s="25"/>
      <c r="G25" s="26">
        <f t="shared" si="0"/>
        <v>0</v>
      </c>
    </row>
    <row r="26" spans="1:7" ht="28.5" customHeight="1" x14ac:dyDescent="0.25">
      <c r="A26" s="31">
        <v>17</v>
      </c>
      <c r="B26" s="21" t="s">
        <v>49</v>
      </c>
      <c r="C26" s="32" t="s">
        <v>50</v>
      </c>
      <c r="D26" s="23" t="s">
        <v>25</v>
      </c>
      <c r="E26" s="27">
        <v>70</v>
      </c>
      <c r="F26" s="25">
        <f>5.45*7.95</f>
        <v>43.327500000000001</v>
      </c>
      <c r="G26" s="26">
        <f t="shared" si="0"/>
        <v>3032.9250000000002</v>
      </c>
    </row>
    <row r="27" spans="1:7" ht="28.5" customHeight="1" x14ac:dyDescent="0.25">
      <c r="A27" s="31">
        <v>18</v>
      </c>
      <c r="B27" s="29" t="s">
        <v>51</v>
      </c>
      <c r="C27" s="32" t="s">
        <v>52</v>
      </c>
      <c r="D27" s="23" t="s">
        <v>48</v>
      </c>
      <c r="E27" s="27">
        <v>0</v>
      </c>
      <c r="F27" s="25"/>
      <c r="G27" s="26">
        <f t="shared" si="0"/>
        <v>0</v>
      </c>
    </row>
    <row r="28" spans="1:7" ht="28.5" customHeight="1" x14ac:dyDescent="0.25">
      <c r="A28" s="31">
        <v>19</v>
      </c>
      <c r="B28" s="29" t="s">
        <v>53</v>
      </c>
      <c r="C28" s="33" t="s">
        <v>54</v>
      </c>
      <c r="D28" s="23" t="s">
        <v>48</v>
      </c>
      <c r="E28" s="27">
        <v>0</v>
      </c>
      <c r="F28" s="25"/>
      <c r="G28" s="26">
        <f t="shared" si="0"/>
        <v>0</v>
      </c>
    </row>
    <row r="29" spans="1:7" ht="28.5" customHeight="1" x14ac:dyDescent="0.25">
      <c r="A29" s="31">
        <v>20</v>
      </c>
      <c r="B29" s="21" t="s">
        <v>55</v>
      </c>
      <c r="C29" s="32" t="s">
        <v>56</v>
      </c>
      <c r="D29" s="23" t="s">
        <v>57</v>
      </c>
      <c r="E29" s="27">
        <v>46000</v>
      </c>
      <c r="F29" s="25">
        <f>0.86*9.2</f>
        <v>7.911999999999999</v>
      </c>
      <c r="G29" s="26">
        <f t="shared" si="0"/>
        <v>363951.99999999994</v>
      </c>
    </row>
    <row r="30" spans="1:7" ht="28.5" customHeight="1" x14ac:dyDescent="0.25">
      <c r="A30" s="31">
        <v>21</v>
      </c>
      <c r="B30" s="21" t="s">
        <v>58</v>
      </c>
      <c r="C30" s="32" t="s">
        <v>56</v>
      </c>
      <c r="D30" s="23" t="s">
        <v>57</v>
      </c>
      <c r="E30" s="27">
        <v>0</v>
      </c>
      <c r="F30" s="25"/>
      <c r="G30" s="26">
        <f t="shared" si="0"/>
        <v>0</v>
      </c>
    </row>
    <row r="31" spans="1:7" ht="28.5" customHeight="1" x14ac:dyDescent="0.25">
      <c r="A31" s="20">
        <v>22</v>
      </c>
      <c r="B31" s="34" t="s">
        <v>59</v>
      </c>
      <c r="C31" s="32" t="s">
        <v>56</v>
      </c>
      <c r="D31" s="23" t="s">
        <v>57</v>
      </c>
      <c r="E31" s="27">
        <v>0</v>
      </c>
      <c r="F31" s="25"/>
      <c r="G31" s="26">
        <f t="shared" si="0"/>
        <v>0</v>
      </c>
    </row>
    <row r="32" spans="1:7" ht="28.5" customHeight="1" x14ac:dyDescent="0.25">
      <c r="A32" s="31">
        <v>23</v>
      </c>
      <c r="B32" s="21" t="s">
        <v>60</v>
      </c>
      <c r="C32" s="32" t="s">
        <v>56</v>
      </c>
      <c r="D32" s="23" t="s">
        <v>57</v>
      </c>
      <c r="E32" s="27">
        <v>0</v>
      </c>
      <c r="F32" s="25"/>
      <c r="G32" s="26">
        <f t="shared" si="0"/>
        <v>0</v>
      </c>
    </row>
    <row r="33" spans="1:7" ht="28.5" customHeight="1" x14ac:dyDescent="0.25">
      <c r="A33" s="31">
        <v>24</v>
      </c>
      <c r="B33" s="21" t="s">
        <v>61</v>
      </c>
      <c r="C33" s="33" t="s">
        <v>37</v>
      </c>
      <c r="D33" s="23" t="s">
        <v>25</v>
      </c>
      <c r="E33" s="27">
        <v>69</v>
      </c>
      <c r="F33" s="25">
        <f>2.96*8.7</f>
        <v>25.751999999999999</v>
      </c>
      <c r="G33" s="26">
        <f t="shared" si="0"/>
        <v>1776.8879999999999</v>
      </c>
    </row>
    <row r="34" spans="1:7" ht="28.5" customHeight="1" x14ac:dyDescent="0.25">
      <c r="A34" s="31">
        <v>25</v>
      </c>
      <c r="B34" s="29" t="s">
        <v>62</v>
      </c>
      <c r="C34" s="32" t="s">
        <v>52</v>
      </c>
      <c r="D34" s="23" t="s">
        <v>48</v>
      </c>
      <c r="E34" s="27">
        <v>0</v>
      </c>
      <c r="F34" s="25"/>
      <c r="G34" s="26">
        <f t="shared" si="0"/>
        <v>0</v>
      </c>
    </row>
    <row r="35" spans="1:7" ht="28.5" customHeight="1" x14ac:dyDescent="0.25">
      <c r="A35" s="31">
        <v>26</v>
      </c>
      <c r="B35" s="29" t="s">
        <v>63</v>
      </c>
      <c r="C35" s="32" t="s">
        <v>52</v>
      </c>
      <c r="D35" s="23" t="s">
        <v>48</v>
      </c>
      <c r="E35" s="27">
        <v>0</v>
      </c>
      <c r="F35" s="25"/>
      <c r="G35" s="26">
        <f t="shared" si="0"/>
        <v>0</v>
      </c>
    </row>
    <row r="36" spans="1:7" ht="28.5" customHeight="1" x14ac:dyDescent="0.25">
      <c r="A36" s="31">
        <v>27</v>
      </c>
      <c r="B36" s="21" t="s">
        <v>64</v>
      </c>
      <c r="C36" s="33" t="s">
        <v>259</v>
      </c>
      <c r="D36" s="23" t="s">
        <v>25</v>
      </c>
      <c r="E36" s="27">
        <v>15628</v>
      </c>
      <c r="F36" s="25">
        <v>7.79</v>
      </c>
      <c r="G36" s="26">
        <f t="shared" si="0"/>
        <v>121742.12</v>
      </c>
    </row>
    <row r="37" spans="1:7" ht="28.5" customHeight="1" x14ac:dyDescent="0.25">
      <c r="A37" s="31">
        <v>28</v>
      </c>
      <c r="B37" s="21" t="s">
        <v>66</v>
      </c>
      <c r="C37" s="33" t="s">
        <v>67</v>
      </c>
      <c r="D37" s="23" t="s">
        <v>68</v>
      </c>
      <c r="E37" s="27">
        <v>0</v>
      </c>
      <c r="F37" s="25"/>
      <c r="G37" s="26">
        <f t="shared" si="0"/>
        <v>0</v>
      </c>
    </row>
    <row r="38" spans="1:7" ht="28.5" customHeight="1" x14ac:dyDescent="0.25">
      <c r="A38" s="31">
        <v>29</v>
      </c>
      <c r="B38" s="21" t="s">
        <v>69</v>
      </c>
      <c r="C38" s="33" t="s">
        <v>70</v>
      </c>
      <c r="D38" s="23" t="s">
        <v>68</v>
      </c>
      <c r="E38" s="27">
        <v>0</v>
      </c>
      <c r="F38" s="25"/>
      <c r="G38" s="26">
        <f t="shared" si="0"/>
        <v>0</v>
      </c>
    </row>
    <row r="39" spans="1:7" ht="28.5" customHeight="1" x14ac:dyDescent="0.25">
      <c r="A39" s="31">
        <v>30</v>
      </c>
      <c r="B39" s="21" t="s">
        <v>71</v>
      </c>
      <c r="C39" s="33" t="s">
        <v>72</v>
      </c>
      <c r="D39" s="23" t="s">
        <v>25</v>
      </c>
      <c r="E39" s="27">
        <v>0</v>
      </c>
      <c r="F39" s="25"/>
      <c r="G39" s="26">
        <f t="shared" si="0"/>
        <v>0</v>
      </c>
    </row>
    <row r="40" spans="1:7" ht="28.5" customHeight="1" x14ac:dyDescent="0.25">
      <c r="A40" s="20" t="s">
        <v>73</v>
      </c>
      <c r="B40" s="21" t="s">
        <v>74</v>
      </c>
      <c r="C40" s="28" t="s">
        <v>75</v>
      </c>
      <c r="D40" s="23" t="s">
        <v>68</v>
      </c>
      <c r="E40" s="27">
        <v>0</v>
      </c>
      <c r="F40" s="25"/>
      <c r="G40" s="26">
        <f t="shared" si="0"/>
        <v>0</v>
      </c>
    </row>
    <row r="41" spans="1:7" ht="28.5" customHeight="1" x14ac:dyDescent="0.25">
      <c r="A41" s="20" t="s">
        <v>76</v>
      </c>
      <c r="B41" s="35" t="s">
        <v>74</v>
      </c>
      <c r="C41" s="28" t="s">
        <v>77</v>
      </c>
      <c r="D41" s="23" t="s">
        <v>68</v>
      </c>
      <c r="E41" s="27">
        <v>0</v>
      </c>
      <c r="F41" s="25"/>
      <c r="G41" s="26">
        <f t="shared" si="0"/>
        <v>0</v>
      </c>
    </row>
    <row r="42" spans="1:7" ht="28.5" customHeight="1" x14ac:dyDescent="0.25">
      <c r="A42" s="20">
        <v>32</v>
      </c>
      <c r="B42" s="21" t="s">
        <v>78</v>
      </c>
      <c r="C42" s="28" t="s">
        <v>79</v>
      </c>
      <c r="D42" s="23" t="s">
        <v>12</v>
      </c>
      <c r="E42" s="27">
        <v>0</v>
      </c>
      <c r="F42" s="25"/>
      <c r="G42" s="26">
        <f t="shared" si="0"/>
        <v>0</v>
      </c>
    </row>
    <row r="43" spans="1:7" ht="28.5" customHeight="1" x14ac:dyDescent="0.25">
      <c r="A43" s="20">
        <v>33</v>
      </c>
      <c r="B43" s="21" t="s">
        <v>80</v>
      </c>
      <c r="C43" s="28" t="s">
        <v>81</v>
      </c>
      <c r="D43" s="23" t="s">
        <v>12</v>
      </c>
      <c r="E43" s="27">
        <v>0</v>
      </c>
      <c r="F43" s="25"/>
      <c r="G43" s="26">
        <f t="shared" si="0"/>
        <v>0</v>
      </c>
    </row>
    <row r="44" spans="1:7" ht="28.5" customHeight="1" x14ac:dyDescent="0.25">
      <c r="A44" s="20">
        <v>34</v>
      </c>
      <c r="B44" s="21" t="s">
        <v>82</v>
      </c>
      <c r="C44" s="28" t="s">
        <v>81</v>
      </c>
      <c r="D44" s="23" t="s">
        <v>12</v>
      </c>
      <c r="E44" s="27">
        <v>0</v>
      </c>
      <c r="F44" s="25"/>
      <c r="G44" s="26">
        <f t="shared" si="0"/>
        <v>0</v>
      </c>
    </row>
    <row r="45" spans="1:7" ht="28.5" customHeight="1" x14ac:dyDescent="0.25">
      <c r="A45" s="20">
        <v>35</v>
      </c>
      <c r="B45" s="21" t="s">
        <v>83</v>
      </c>
      <c r="C45" s="28" t="s">
        <v>81</v>
      </c>
      <c r="D45" s="23" t="s">
        <v>12</v>
      </c>
      <c r="E45" s="27">
        <v>8073</v>
      </c>
      <c r="F45" s="25">
        <v>5.49</v>
      </c>
      <c r="G45" s="26">
        <f t="shared" si="0"/>
        <v>44320.770000000004</v>
      </c>
    </row>
    <row r="46" spans="1:7" ht="28.5" customHeight="1" x14ac:dyDescent="0.25">
      <c r="A46" s="20">
        <v>36</v>
      </c>
      <c r="B46" s="21" t="s">
        <v>84</v>
      </c>
      <c r="C46" s="28" t="s">
        <v>85</v>
      </c>
      <c r="D46" s="23" t="s">
        <v>12</v>
      </c>
      <c r="E46" s="27">
        <v>0</v>
      </c>
      <c r="F46" s="25"/>
      <c r="G46" s="26">
        <f t="shared" si="0"/>
        <v>0</v>
      </c>
    </row>
    <row r="47" spans="1:7" ht="48" customHeight="1" x14ac:dyDescent="0.25">
      <c r="A47" s="20">
        <v>37</v>
      </c>
      <c r="B47" s="21" t="s">
        <v>86</v>
      </c>
      <c r="C47" s="28" t="s">
        <v>87</v>
      </c>
      <c r="D47" s="23" t="s">
        <v>88</v>
      </c>
      <c r="E47" s="27">
        <v>36</v>
      </c>
      <c r="F47" s="25">
        <v>409.77</v>
      </c>
      <c r="G47" s="26">
        <f t="shared" si="0"/>
        <v>14751.72</v>
      </c>
    </row>
    <row r="48" spans="1:7" ht="28.5" customHeight="1" x14ac:dyDescent="0.25">
      <c r="A48" s="20">
        <v>38</v>
      </c>
      <c r="B48" s="21" t="s">
        <v>89</v>
      </c>
      <c r="C48" s="28" t="s">
        <v>90</v>
      </c>
      <c r="D48" s="23" t="s">
        <v>88</v>
      </c>
      <c r="E48" s="27">
        <v>0</v>
      </c>
      <c r="F48" s="25"/>
      <c r="G48" s="26">
        <f t="shared" si="0"/>
        <v>0</v>
      </c>
    </row>
    <row r="49" spans="1:7" ht="28.5" customHeight="1" x14ac:dyDescent="0.25">
      <c r="A49" s="20">
        <v>39</v>
      </c>
      <c r="B49" s="21" t="s">
        <v>91</v>
      </c>
      <c r="C49" s="28" t="s">
        <v>92</v>
      </c>
      <c r="D49" s="23" t="s">
        <v>88</v>
      </c>
      <c r="E49" s="27">
        <v>0</v>
      </c>
      <c r="F49" s="25"/>
      <c r="G49" s="26">
        <f t="shared" si="0"/>
        <v>0</v>
      </c>
    </row>
    <row r="50" spans="1:7" ht="28.5" customHeight="1" x14ac:dyDescent="0.25">
      <c r="A50" s="20">
        <v>40</v>
      </c>
      <c r="B50" s="21" t="s">
        <v>93</v>
      </c>
      <c r="C50" s="22" t="s">
        <v>43</v>
      </c>
      <c r="D50" s="23" t="s">
        <v>44</v>
      </c>
      <c r="E50" s="27">
        <v>0</v>
      </c>
      <c r="F50" s="25"/>
      <c r="G50" s="26">
        <f t="shared" si="0"/>
        <v>0</v>
      </c>
    </row>
    <row r="51" spans="1:7" ht="28.5" customHeight="1" x14ac:dyDescent="0.25">
      <c r="A51" s="20">
        <v>41</v>
      </c>
      <c r="B51" s="21" t="s">
        <v>94</v>
      </c>
      <c r="C51" s="22" t="s">
        <v>43</v>
      </c>
      <c r="D51" s="23" t="s">
        <v>44</v>
      </c>
      <c r="E51" s="27">
        <v>0</v>
      </c>
      <c r="F51" s="25"/>
      <c r="G51" s="26">
        <f t="shared" si="0"/>
        <v>0</v>
      </c>
    </row>
    <row r="52" spans="1:7" ht="28.5" customHeight="1" x14ac:dyDescent="0.25">
      <c r="A52" s="20">
        <v>42</v>
      </c>
      <c r="B52" s="21" t="s">
        <v>95</v>
      </c>
      <c r="C52" s="22" t="s">
        <v>43</v>
      </c>
      <c r="D52" s="23" t="s">
        <v>44</v>
      </c>
      <c r="E52" s="27">
        <v>0</v>
      </c>
      <c r="F52" s="25"/>
      <c r="G52" s="26">
        <f t="shared" si="0"/>
        <v>0</v>
      </c>
    </row>
    <row r="53" spans="1:7" ht="28.5" customHeight="1" x14ac:dyDescent="0.25">
      <c r="A53" s="20" t="s">
        <v>96</v>
      </c>
      <c r="B53" s="21" t="s">
        <v>97</v>
      </c>
      <c r="C53" s="28" t="s">
        <v>98</v>
      </c>
      <c r="D53" s="23" t="s">
        <v>99</v>
      </c>
      <c r="E53" s="27">
        <v>0</v>
      </c>
      <c r="F53" s="25"/>
      <c r="G53" s="26">
        <f t="shared" si="0"/>
        <v>0</v>
      </c>
    </row>
    <row r="54" spans="1:7" ht="28.5" customHeight="1" x14ac:dyDescent="0.25">
      <c r="A54" s="20" t="s">
        <v>100</v>
      </c>
      <c r="B54" s="35" t="s">
        <v>101</v>
      </c>
      <c r="C54" s="28" t="s">
        <v>98</v>
      </c>
      <c r="D54" s="23" t="s">
        <v>99</v>
      </c>
      <c r="E54" s="27">
        <v>0</v>
      </c>
      <c r="F54" s="25"/>
      <c r="G54" s="26">
        <f t="shared" si="0"/>
        <v>0</v>
      </c>
    </row>
    <row r="55" spans="1:7" ht="28.5" customHeight="1" x14ac:dyDescent="0.25">
      <c r="A55" s="20">
        <v>44</v>
      </c>
      <c r="B55" s="35" t="s">
        <v>102</v>
      </c>
      <c r="C55" s="28" t="s">
        <v>98</v>
      </c>
      <c r="D55" s="23" t="s">
        <v>99</v>
      </c>
      <c r="E55" s="27">
        <v>0</v>
      </c>
      <c r="F55" s="25"/>
      <c r="G55" s="26">
        <f t="shared" si="0"/>
        <v>0</v>
      </c>
    </row>
    <row r="56" spans="1:7" ht="28.5" customHeight="1" x14ac:dyDescent="0.25">
      <c r="A56" s="20">
        <v>45</v>
      </c>
      <c r="B56" s="21" t="s">
        <v>103</v>
      </c>
      <c r="C56" s="28" t="s">
        <v>98</v>
      </c>
      <c r="D56" s="23" t="s">
        <v>68</v>
      </c>
      <c r="E56" s="27">
        <v>0</v>
      </c>
      <c r="F56" s="25"/>
      <c r="G56" s="26">
        <f t="shared" si="0"/>
        <v>0</v>
      </c>
    </row>
    <row r="57" spans="1:7" ht="28.5" customHeight="1" x14ac:dyDescent="0.25">
      <c r="A57" s="20" t="s">
        <v>104</v>
      </c>
      <c r="B57" s="21" t="s">
        <v>105</v>
      </c>
      <c r="C57" s="28" t="s">
        <v>98</v>
      </c>
      <c r="D57" s="23" t="s">
        <v>99</v>
      </c>
      <c r="E57" s="27">
        <v>0</v>
      </c>
      <c r="F57" s="25"/>
      <c r="G57" s="26">
        <f t="shared" si="0"/>
        <v>0</v>
      </c>
    </row>
    <row r="58" spans="1:7" ht="28.5" customHeight="1" x14ac:dyDescent="0.25">
      <c r="A58" s="20" t="s">
        <v>106</v>
      </c>
      <c r="B58" s="35" t="s">
        <v>107</v>
      </c>
      <c r="C58" s="28" t="s">
        <v>98</v>
      </c>
      <c r="D58" s="23" t="s">
        <v>99</v>
      </c>
      <c r="E58" s="27">
        <v>0</v>
      </c>
      <c r="F58" s="25"/>
      <c r="G58" s="26">
        <f t="shared" si="0"/>
        <v>0</v>
      </c>
    </row>
    <row r="59" spans="1:7" ht="28.5" customHeight="1" x14ac:dyDescent="0.25">
      <c r="A59" s="20" t="s">
        <v>108</v>
      </c>
      <c r="B59" s="21" t="s">
        <v>109</v>
      </c>
      <c r="C59" s="28" t="s">
        <v>98</v>
      </c>
      <c r="D59" s="23" t="s">
        <v>99</v>
      </c>
      <c r="E59" s="27">
        <v>0</v>
      </c>
      <c r="F59" s="25"/>
      <c r="G59" s="26">
        <f t="shared" si="0"/>
        <v>0</v>
      </c>
    </row>
    <row r="60" spans="1:7" ht="28.5" customHeight="1" x14ac:dyDescent="0.25">
      <c r="A60" s="20" t="s">
        <v>110</v>
      </c>
      <c r="B60" s="35" t="s">
        <v>111</v>
      </c>
      <c r="C60" s="28" t="s">
        <v>98</v>
      </c>
      <c r="D60" s="23" t="s">
        <v>99</v>
      </c>
      <c r="E60" s="27">
        <v>0</v>
      </c>
      <c r="F60" s="25"/>
      <c r="G60" s="26">
        <f t="shared" si="0"/>
        <v>0</v>
      </c>
    </row>
    <row r="61" spans="1:7" ht="28.5" customHeight="1" x14ac:dyDescent="0.25">
      <c r="A61" s="20" t="s">
        <v>112</v>
      </c>
      <c r="B61" s="21" t="s">
        <v>113</v>
      </c>
      <c r="C61" s="28" t="s">
        <v>98</v>
      </c>
      <c r="D61" s="23" t="s">
        <v>99</v>
      </c>
      <c r="E61" s="27">
        <v>0</v>
      </c>
      <c r="F61" s="25"/>
      <c r="G61" s="26">
        <f t="shared" si="0"/>
        <v>0</v>
      </c>
    </row>
    <row r="62" spans="1:7" ht="28.5" customHeight="1" x14ac:dyDescent="0.25">
      <c r="A62" s="20" t="s">
        <v>114</v>
      </c>
      <c r="B62" s="35" t="s">
        <v>115</v>
      </c>
      <c r="C62" s="28" t="s">
        <v>98</v>
      </c>
      <c r="D62" s="23" t="s">
        <v>99</v>
      </c>
      <c r="E62" s="27">
        <v>1840</v>
      </c>
      <c r="F62" s="25">
        <v>10.98</v>
      </c>
      <c r="G62" s="26">
        <f t="shared" si="0"/>
        <v>20203.2</v>
      </c>
    </row>
    <row r="63" spans="1:7" ht="28.5" customHeight="1" x14ac:dyDescent="0.25">
      <c r="A63" s="20">
        <v>49</v>
      </c>
      <c r="B63" s="21" t="s">
        <v>116</v>
      </c>
      <c r="C63" s="28" t="s">
        <v>98</v>
      </c>
      <c r="D63" s="23" t="s">
        <v>68</v>
      </c>
      <c r="E63" s="27">
        <v>0</v>
      </c>
      <c r="F63" s="25"/>
      <c r="G63" s="26">
        <f t="shared" si="0"/>
        <v>0</v>
      </c>
    </row>
    <row r="64" spans="1:7" ht="28.5" customHeight="1" x14ac:dyDescent="0.25">
      <c r="A64" s="20" t="s">
        <v>117</v>
      </c>
      <c r="B64" s="21" t="s">
        <v>118</v>
      </c>
      <c r="C64" s="28" t="s">
        <v>81</v>
      </c>
      <c r="D64" s="23" t="s">
        <v>99</v>
      </c>
      <c r="E64" s="27">
        <v>0</v>
      </c>
      <c r="F64" s="25"/>
      <c r="G64" s="26">
        <f t="shared" si="0"/>
        <v>0</v>
      </c>
    </row>
    <row r="65" spans="1:7" ht="28.5" customHeight="1" x14ac:dyDescent="0.25">
      <c r="A65" s="20" t="s">
        <v>119</v>
      </c>
      <c r="B65" s="35" t="s">
        <v>120</v>
      </c>
      <c r="C65" s="28" t="s">
        <v>81</v>
      </c>
      <c r="D65" s="23" t="s">
        <v>99</v>
      </c>
      <c r="E65" s="27">
        <v>0</v>
      </c>
      <c r="F65" s="25"/>
      <c r="G65" s="26">
        <f t="shared" si="0"/>
        <v>0</v>
      </c>
    </row>
    <row r="66" spans="1:7" ht="28.5" customHeight="1" x14ac:dyDescent="0.25">
      <c r="A66" s="20" t="s">
        <v>121</v>
      </c>
      <c r="B66" s="21" t="s">
        <v>122</v>
      </c>
      <c r="C66" s="28" t="s">
        <v>81</v>
      </c>
      <c r="D66" s="23" t="s">
        <v>99</v>
      </c>
      <c r="E66" s="27">
        <v>0</v>
      </c>
      <c r="F66" s="25"/>
      <c r="G66" s="26">
        <f t="shared" si="0"/>
        <v>0</v>
      </c>
    </row>
    <row r="67" spans="1:7" ht="28.5" customHeight="1" x14ac:dyDescent="0.25">
      <c r="A67" s="20" t="s">
        <v>123</v>
      </c>
      <c r="B67" s="35" t="s">
        <v>124</v>
      </c>
      <c r="C67" s="28" t="s">
        <v>81</v>
      </c>
      <c r="D67" s="23" t="s">
        <v>99</v>
      </c>
      <c r="E67" s="27">
        <v>0</v>
      </c>
      <c r="F67" s="25"/>
      <c r="G67" s="26">
        <f t="shared" si="0"/>
        <v>0</v>
      </c>
    </row>
    <row r="68" spans="1:7" ht="28.5" customHeight="1" x14ac:dyDescent="0.25">
      <c r="A68" s="20" t="s">
        <v>125</v>
      </c>
      <c r="B68" s="21" t="s">
        <v>126</v>
      </c>
      <c r="C68" s="28" t="s">
        <v>81</v>
      </c>
      <c r="D68" s="23" t="s">
        <v>99</v>
      </c>
      <c r="E68" s="27">
        <v>0</v>
      </c>
      <c r="F68" s="25"/>
      <c r="G68" s="26">
        <f t="shared" si="0"/>
        <v>0</v>
      </c>
    </row>
    <row r="69" spans="1:7" ht="28.5" customHeight="1" x14ac:dyDescent="0.25">
      <c r="A69" s="20" t="s">
        <v>127</v>
      </c>
      <c r="B69" s="35" t="s">
        <v>128</v>
      </c>
      <c r="C69" s="28" t="s">
        <v>81</v>
      </c>
      <c r="D69" s="23" t="s">
        <v>99</v>
      </c>
      <c r="E69" s="27">
        <v>9384</v>
      </c>
      <c r="F69" s="25">
        <v>10.75</v>
      </c>
      <c r="G69" s="26">
        <f t="shared" si="0"/>
        <v>100878</v>
      </c>
    </row>
    <row r="70" spans="1:7" ht="28.5" customHeight="1" x14ac:dyDescent="0.25">
      <c r="A70" s="20">
        <v>53</v>
      </c>
      <c r="B70" s="35" t="s">
        <v>260</v>
      </c>
      <c r="C70" s="28" t="s">
        <v>81</v>
      </c>
      <c r="D70" s="23" t="s">
        <v>99</v>
      </c>
      <c r="E70" s="27">
        <v>338</v>
      </c>
      <c r="F70" s="25">
        <v>8.76</v>
      </c>
      <c r="G70" s="26">
        <f t="shared" si="0"/>
        <v>2960.88</v>
      </c>
    </row>
    <row r="71" spans="1:7" ht="28.5" customHeight="1" x14ac:dyDescent="0.25">
      <c r="A71" s="20">
        <v>54</v>
      </c>
      <c r="B71" s="35" t="s">
        <v>261</v>
      </c>
      <c r="C71" s="28" t="s">
        <v>81</v>
      </c>
      <c r="D71" s="23" t="s">
        <v>99</v>
      </c>
      <c r="E71" s="27">
        <v>1689</v>
      </c>
      <c r="F71" s="25">
        <v>10.95</v>
      </c>
      <c r="G71" s="26">
        <f t="shared" si="0"/>
        <v>18494.55</v>
      </c>
    </row>
    <row r="72" spans="1:7" ht="28.5" customHeight="1" x14ac:dyDescent="0.25">
      <c r="A72" s="20">
        <v>55</v>
      </c>
      <c r="B72" s="35" t="s">
        <v>262</v>
      </c>
      <c r="C72" s="28" t="s">
        <v>81</v>
      </c>
      <c r="D72" s="23" t="s">
        <v>99</v>
      </c>
      <c r="E72" s="27">
        <v>1821</v>
      </c>
      <c r="F72" s="25">
        <v>15.32</v>
      </c>
      <c r="G72" s="26">
        <f t="shared" ref="G72:G135" si="1">F72*E72</f>
        <v>27897.72</v>
      </c>
    </row>
    <row r="73" spans="1:7" ht="28.5" customHeight="1" x14ac:dyDescent="0.25">
      <c r="A73" s="20">
        <v>56</v>
      </c>
      <c r="B73" s="35" t="s">
        <v>132</v>
      </c>
      <c r="C73" s="28" t="s">
        <v>81</v>
      </c>
      <c r="D73" s="23" t="s">
        <v>99</v>
      </c>
      <c r="E73" s="27"/>
      <c r="F73" s="25"/>
      <c r="G73" s="26">
        <f t="shared" si="1"/>
        <v>0</v>
      </c>
    </row>
    <row r="74" spans="1:7" ht="28.5" customHeight="1" x14ac:dyDescent="0.25">
      <c r="A74" s="20">
        <v>57</v>
      </c>
      <c r="B74" s="35" t="s">
        <v>133</v>
      </c>
      <c r="C74" s="28" t="s">
        <v>81</v>
      </c>
      <c r="D74" s="23" t="s">
        <v>99</v>
      </c>
      <c r="E74" s="27">
        <v>0</v>
      </c>
      <c r="F74" s="25"/>
      <c r="G74" s="26">
        <f t="shared" si="1"/>
        <v>0</v>
      </c>
    </row>
    <row r="75" spans="1:7" ht="28.5" customHeight="1" x14ac:dyDescent="0.25">
      <c r="A75" s="20">
        <v>58</v>
      </c>
      <c r="B75" s="35" t="s">
        <v>134</v>
      </c>
      <c r="C75" s="28" t="s">
        <v>81</v>
      </c>
      <c r="D75" s="23" t="s">
        <v>99</v>
      </c>
      <c r="E75" s="27">
        <v>0</v>
      </c>
      <c r="F75" s="25"/>
      <c r="G75" s="26">
        <f t="shared" si="1"/>
        <v>0</v>
      </c>
    </row>
    <row r="76" spans="1:7" ht="28.5" customHeight="1" x14ac:dyDescent="0.25">
      <c r="A76" s="36">
        <v>69</v>
      </c>
      <c r="B76" s="21" t="s">
        <v>135</v>
      </c>
      <c r="C76" s="28" t="s">
        <v>136</v>
      </c>
      <c r="D76" s="23" t="s">
        <v>68</v>
      </c>
      <c r="E76" s="27">
        <v>0</v>
      </c>
      <c r="F76" s="25"/>
      <c r="G76" s="26">
        <f t="shared" si="1"/>
        <v>0</v>
      </c>
    </row>
    <row r="77" spans="1:7" ht="28.5" customHeight="1" x14ac:dyDescent="0.25">
      <c r="A77" s="36">
        <v>70</v>
      </c>
      <c r="B77" s="37" t="s">
        <v>137</v>
      </c>
      <c r="C77" s="28" t="s">
        <v>136</v>
      </c>
      <c r="D77" s="23" t="s">
        <v>68</v>
      </c>
      <c r="E77" s="27">
        <v>0</v>
      </c>
      <c r="F77" s="25"/>
      <c r="G77" s="26">
        <f t="shared" si="1"/>
        <v>0</v>
      </c>
    </row>
    <row r="78" spans="1:7" ht="28.5" customHeight="1" x14ac:dyDescent="0.25">
      <c r="A78" s="36">
        <v>71</v>
      </c>
      <c r="B78" s="38" t="s">
        <v>138</v>
      </c>
      <c r="C78" s="22" t="s">
        <v>52</v>
      </c>
      <c r="D78" s="23" t="s">
        <v>48</v>
      </c>
      <c r="E78" s="27">
        <v>0</v>
      </c>
      <c r="F78" s="25"/>
      <c r="G78" s="26">
        <f t="shared" si="1"/>
        <v>0</v>
      </c>
    </row>
    <row r="79" spans="1:7" ht="28.5" customHeight="1" x14ac:dyDescent="0.25">
      <c r="A79" s="36" t="s">
        <v>139</v>
      </c>
      <c r="B79" s="39" t="s">
        <v>140</v>
      </c>
      <c r="C79" s="28" t="s">
        <v>141</v>
      </c>
      <c r="D79" s="23" t="s">
        <v>68</v>
      </c>
      <c r="E79" s="27">
        <v>0</v>
      </c>
      <c r="F79" s="25"/>
      <c r="G79" s="26">
        <f t="shared" si="1"/>
        <v>0</v>
      </c>
    </row>
    <row r="80" spans="1:7" ht="28.5" customHeight="1" x14ac:dyDescent="0.25">
      <c r="A80" s="36" t="s">
        <v>142</v>
      </c>
      <c r="B80" s="37" t="s">
        <v>140</v>
      </c>
      <c r="C80" s="28" t="s">
        <v>143</v>
      </c>
      <c r="D80" s="23" t="s">
        <v>68</v>
      </c>
      <c r="E80" s="27">
        <v>0</v>
      </c>
      <c r="F80" s="25"/>
      <c r="G80" s="26">
        <f t="shared" si="1"/>
        <v>0</v>
      </c>
    </row>
    <row r="81" spans="1:7" ht="28.5" customHeight="1" x14ac:dyDescent="0.25">
      <c r="A81" s="36">
        <v>73</v>
      </c>
      <c r="B81" s="38" t="s">
        <v>144</v>
      </c>
      <c r="C81" s="28" t="s">
        <v>141</v>
      </c>
      <c r="D81" s="23" t="s">
        <v>44</v>
      </c>
      <c r="E81" s="27">
        <v>0</v>
      </c>
      <c r="F81" s="25"/>
      <c r="G81" s="26">
        <f t="shared" si="1"/>
        <v>0</v>
      </c>
    </row>
    <row r="82" spans="1:7" ht="28.5" customHeight="1" x14ac:dyDescent="0.25">
      <c r="A82" s="36">
        <v>74</v>
      </c>
      <c r="B82" s="39" t="s">
        <v>145</v>
      </c>
      <c r="C82" s="22" t="s">
        <v>43</v>
      </c>
      <c r="D82" s="23" t="s">
        <v>44</v>
      </c>
      <c r="E82" s="27">
        <v>0</v>
      </c>
      <c r="F82" s="25"/>
      <c r="G82" s="26">
        <f t="shared" si="1"/>
        <v>0</v>
      </c>
    </row>
    <row r="83" spans="1:7" ht="28.5" customHeight="1" x14ac:dyDescent="0.25">
      <c r="A83" s="36">
        <v>75</v>
      </c>
      <c r="B83" s="39" t="s">
        <v>146</v>
      </c>
      <c r="C83" s="22" t="s">
        <v>43</v>
      </c>
      <c r="D83" s="23" t="s">
        <v>44</v>
      </c>
      <c r="E83" s="27">
        <v>0</v>
      </c>
      <c r="F83" s="25"/>
      <c r="G83" s="26">
        <f t="shared" si="1"/>
        <v>0</v>
      </c>
    </row>
    <row r="84" spans="1:7" ht="28.5" customHeight="1" x14ac:dyDescent="0.25">
      <c r="A84" s="36" t="s">
        <v>147</v>
      </c>
      <c r="B84" s="39" t="s">
        <v>148</v>
      </c>
      <c r="C84" s="22" t="s">
        <v>149</v>
      </c>
      <c r="D84" s="23" t="s">
        <v>99</v>
      </c>
      <c r="E84" s="27">
        <v>0</v>
      </c>
      <c r="F84" s="25"/>
      <c r="G84" s="26">
        <f t="shared" si="1"/>
        <v>0</v>
      </c>
    </row>
    <row r="85" spans="1:7" ht="28.5" customHeight="1" x14ac:dyDescent="0.25">
      <c r="A85" s="36" t="s">
        <v>150</v>
      </c>
      <c r="B85" s="37" t="s">
        <v>151</v>
      </c>
      <c r="C85" s="22" t="s">
        <v>149</v>
      </c>
      <c r="D85" s="23" t="s">
        <v>99</v>
      </c>
      <c r="E85" s="27">
        <v>0</v>
      </c>
      <c r="F85" s="25"/>
      <c r="G85" s="26">
        <f t="shared" si="1"/>
        <v>0</v>
      </c>
    </row>
    <row r="86" spans="1:7" ht="28.5" customHeight="1" x14ac:dyDescent="0.25">
      <c r="A86" s="36">
        <v>77</v>
      </c>
      <c r="B86" s="37" t="s">
        <v>152</v>
      </c>
      <c r="C86" s="22" t="s">
        <v>149</v>
      </c>
      <c r="D86" s="23" t="s">
        <v>99</v>
      </c>
      <c r="E86" s="27">
        <v>0</v>
      </c>
      <c r="F86" s="25"/>
      <c r="G86" s="26">
        <f t="shared" si="1"/>
        <v>0</v>
      </c>
    </row>
    <row r="87" spans="1:7" ht="28.5" customHeight="1" x14ac:dyDescent="0.25">
      <c r="A87" s="36">
        <v>78</v>
      </c>
      <c r="B87" s="39" t="s">
        <v>153</v>
      </c>
      <c r="C87" s="22" t="s">
        <v>43</v>
      </c>
      <c r="D87" s="23" t="s">
        <v>68</v>
      </c>
      <c r="E87" s="27">
        <v>0</v>
      </c>
      <c r="F87" s="25"/>
      <c r="G87" s="26">
        <f t="shared" si="1"/>
        <v>0</v>
      </c>
    </row>
    <row r="88" spans="1:7" ht="28.5" customHeight="1" x14ac:dyDescent="0.25">
      <c r="A88" s="36">
        <v>79</v>
      </c>
      <c r="B88" s="38" t="s">
        <v>154</v>
      </c>
      <c r="C88" s="22" t="s">
        <v>43</v>
      </c>
      <c r="D88" s="23" t="s">
        <v>44</v>
      </c>
      <c r="E88" s="27">
        <v>0</v>
      </c>
      <c r="F88" s="25"/>
      <c r="G88" s="26">
        <f t="shared" si="1"/>
        <v>0</v>
      </c>
    </row>
    <row r="89" spans="1:7" ht="28.5" customHeight="1" x14ac:dyDescent="0.25">
      <c r="A89" s="36">
        <v>80</v>
      </c>
      <c r="B89" s="39" t="s">
        <v>155</v>
      </c>
      <c r="C89" s="22" t="s">
        <v>43</v>
      </c>
      <c r="D89" s="23" t="s">
        <v>44</v>
      </c>
      <c r="E89" s="27">
        <v>0</v>
      </c>
      <c r="F89" s="25"/>
      <c r="G89" s="26">
        <f t="shared" si="1"/>
        <v>0</v>
      </c>
    </row>
    <row r="90" spans="1:7" ht="28.5" customHeight="1" x14ac:dyDescent="0.25">
      <c r="A90" s="36">
        <v>81</v>
      </c>
      <c r="B90" s="39" t="s">
        <v>156</v>
      </c>
      <c r="C90" s="22" t="s">
        <v>43</v>
      </c>
      <c r="D90" s="23" t="s">
        <v>44</v>
      </c>
      <c r="E90" s="27">
        <v>0</v>
      </c>
      <c r="F90" s="25"/>
      <c r="G90" s="26">
        <f t="shared" si="1"/>
        <v>0</v>
      </c>
    </row>
    <row r="91" spans="1:7" ht="28.5" customHeight="1" x14ac:dyDescent="0.25">
      <c r="A91" s="36">
        <v>82</v>
      </c>
      <c r="B91" s="37" t="s">
        <v>157</v>
      </c>
      <c r="C91" s="28" t="s">
        <v>158</v>
      </c>
      <c r="D91" s="23" t="s">
        <v>159</v>
      </c>
      <c r="E91" s="27">
        <v>0</v>
      </c>
      <c r="F91" s="25"/>
      <c r="G91" s="26">
        <f t="shared" si="1"/>
        <v>0</v>
      </c>
    </row>
    <row r="92" spans="1:7" ht="28.5" customHeight="1" x14ac:dyDescent="0.25">
      <c r="A92" s="36">
        <v>83</v>
      </c>
      <c r="B92" s="39" t="s">
        <v>160</v>
      </c>
      <c r="C92" s="22" t="s">
        <v>24</v>
      </c>
      <c r="D92" s="23" t="s">
        <v>25</v>
      </c>
      <c r="E92" s="27">
        <v>0</v>
      </c>
      <c r="F92" s="25"/>
      <c r="G92" s="26">
        <f t="shared" si="1"/>
        <v>0</v>
      </c>
    </row>
    <row r="93" spans="1:7" ht="28.5" customHeight="1" x14ac:dyDescent="0.25">
      <c r="A93" s="36">
        <v>84</v>
      </c>
      <c r="B93" s="21" t="s">
        <v>161</v>
      </c>
      <c r="C93" s="22" t="s">
        <v>43</v>
      </c>
      <c r="D93" s="23" t="s">
        <v>44</v>
      </c>
      <c r="E93" s="27">
        <v>0</v>
      </c>
      <c r="F93" s="25"/>
      <c r="G93" s="26">
        <f t="shared" si="1"/>
        <v>0</v>
      </c>
    </row>
    <row r="94" spans="1:7" ht="28.5" customHeight="1" x14ac:dyDescent="0.25">
      <c r="A94" s="36">
        <v>85</v>
      </c>
      <c r="B94" s="35" t="s">
        <v>162</v>
      </c>
      <c r="C94" s="22" t="s">
        <v>43</v>
      </c>
      <c r="D94" s="23" t="s">
        <v>44</v>
      </c>
      <c r="E94" s="27">
        <v>0</v>
      </c>
      <c r="F94" s="25"/>
      <c r="G94" s="26">
        <f t="shared" si="1"/>
        <v>0</v>
      </c>
    </row>
    <row r="95" spans="1:7" ht="28.5" customHeight="1" x14ac:dyDescent="0.25">
      <c r="A95" s="36">
        <v>86</v>
      </c>
      <c r="B95" s="29" t="s">
        <v>163</v>
      </c>
      <c r="C95" s="22" t="s">
        <v>43</v>
      </c>
      <c r="D95" s="23" t="s">
        <v>44</v>
      </c>
      <c r="E95" s="27">
        <v>0</v>
      </c>
      <c r="F95" s="25"/>
      <c r="G95" s="26">
        <f t="shared" si="1"/>
        <v>0</v>
      </c>
    </row>
    <row r="96" spans="1:7" ht="28.5" customHeight="1" x14ac:dyDescent="0.25">
      <c r="A96" s="36" t="s">
        <v>164</v>
      </c>
      <c r="B96" s="21" t="s">
        <v>165</v>
      </c>
      <c r="C96" s="22" t="s">
        <v>43</v>
      </c>
      <c r="D96" s="23" t="s">
        <v>44</v>
      </c>
      <c r="E96" s="27">
        <v>0</v>
      </c>
      <c r="F96" s="25"/>
      <c r="G96" s="26">
        <f t="shared" si="1"/>
        <v>0</v>
      </c>
    </row>
    <row r="97" spans="1:7" ht="28.5" customHeight="1" x14ac:dyDescent="0.25">
      <c r="A97" s="36" t="s">
        <v>166</v>
      </c>
      <c r="B97" s="35" t="s">
        <v>167</v>
      </c>
      <c r="C97" s="22" t="s">
        <v>43</v>
      </c>
      <c r="D97" s="23" t="s">
        <v>44</v>
      </c>
      <c r="E97" s="27">
        <v>0</v>
      </c>
      <c r="F97" s="25"/>
      <c r="G97" s="26">
        <f t="shared" si="1"/>
        <v>0</v>
      </c>
    </row>
    <row r="98" spans="1:7" ht="28.5" customHeight="1" x14ac:dyDescent="0.25">
      <c r="A98" s="36" t="s">
        <v>168</v>
      </c>
      <c r="B98" s="21" t="s">
        <v>169</v>
      </c>
      <c r="C98" s="22" t="s">
        <v>43</v>
      </c>
      <c r="D98" s="23" t="s">
        <v>44</v>
      </c>
      <c r="E98" s="27">
        <v>0</v>
      </c>
      <c r="F98" s="25"/>
      <c r="G98" s="26">
        <f t="shared" si="1"/>
        <v>0</v>
      </c>
    </row>
    <row r="99" spans="1:7" ht="28.5" customHeight="1" x14ac:dyDescent="0.25">
      <c r="A99" s="36" t="s">
        <v>170</v>
      </c>
      <c r="B99" s="35" t="s">
        <v>171</v>
      </c>
      <c r="C99" s="22" t="s">
        <v>43</v>
      </c>
      <c r="D99" s="23" t="s">
        <v>44</v>
      </c>
      <c r="E99" s="27">
        <v>0</v>
      </c>
      <c r="F99" s="25"/>
      <c r="G99" s="26">
        <f t="shared" si="1"/>
        <v>0</v>
      </c>
    </row>
    <row r="100" spans="1:7" ht="28.5" customHeight="1" x14ac:dyDescent="0.25">
      <c r="A100" s="36" t="s">
        <v>172</v>
      </c>
      <c r="B100" s="21" t="s">
        <v>173</v>
      </c>
      <c r="C100" s="22" t="s">
        <v>43</v>
      </c>
      <c r="D100" s="23" t="s">
        <v>44</v>
      </c>
      <c r="E100" s="27">
        <v>0</v>
      </c>
      <c r="F100" s="25"/>
      <c r="G100" s="26">
        <f t="shared" si="1"/>
        <v>0</v>
      </c>
    </row>
    <row r="101" spans="1:7" ht="28.5" customHeight="1" x14ac:dyDescent="0.25">
      <c r="A101" s="36" t="s">
        <v>174</v>
      </c>
      <c r="B101" s="35" t="s">
        <v>175</v>
      </c>
      <c r="C101" s="22" t="s">
        <v>43</v>
      </c>
      <c r="D101" s="23" t="s">
        <v>44</v>
      </c>
      <c r="E101" s="27">
        <v>0</v>
      </c>
      <c r="F101" s="25"/>
      <c r="G101" s="26">
        <f t="shared" si="1"/>
        <v>0</v>
      </c>
    </row>
    <row r="102" spans="1:7" ht="28.5" customHeight="1" x14ac:dyDescent="0.25">
      <c r="A102" s="40">
        <v>90</v>
      </c>
      <c r="B102" s="30" t="s">
        <v>176</v>
      </c>
      <c r="C102" s="22" t="s">
        <v>177</v>
      </c>
      <c r="D102" s="23" t="s">
        <v>48</v>
      </c>
      <c r="E102" s="27">
        <v>0</v>
      </c>
      <c r="F102" s="25"/>
      <c r="G102" s="26">
        <f t="shared" si="1"/>
        <v>0</v>
      </c>
    </row>
    <row r="103" spans="1:7" ht="28.5" customHeight="1" x14ac:dyDescent="0.25">
      <c r="A103" s="40">
        <v>91</v>
      </c>
      <c r="B103" s="21" t="s">
        <v>178</v>
      </c>
      <c r="C103" s="22" t="s">
        <v>43</v>
      </c>
      <c r="D103" s="23" t="s">
        <v>44</v>
      </c>
      <c r="E103" s="27">
        <v>7360</v>
      </c>
      <c r="F103" s="25">
        <v>7.95</v>
      </c>
      <c r="G103" s="26">
        <f t="shared" si="1"/>
        <v>58512</v>
      </c>
    </row>
    <row r="104" spans="1:7" ht="29.25" customHeight="1" x14ac:dyDescent="0.25">
      <c r="A104" s="40">
        <v>92</v>
      </c>
      <c r="B104" s="35" t="s">
        <v>179</v>
      </c>
      <c r="C104" s="22" t="s">
        <v>43</v>
      </c>
      <c r="D104" s="23" t="s">
        <v>44</v>
      </c>
      <c r="E104" s="27">
        <v>7360</v>
      </c>
      <c r="F104" s="25">
        <v>9.3000000000000007</v>
      </c>
      <c r="G104" s="26">
        <f t="shared" si="1"/>
        <v>68448</v>
      </c>
    </row>
    <row r="105" spans="1:7" ht="29.25" customHeight="1" x14ac:dyDescent="0.25">
      <c r="A105" s="40">
        <v>93</v>
      </c>
      <c r="B105" s="21" t="s">
        <v>180</v>
      </c>
      <c r="C105" s="22" t="s">
        <v>43</v>
      </c>
      <c r="D105" s="23" t="s">
        <v>44</v>
      </c>
      <c r="E105" s="27">
        <v>0</v>
      </c>
      <c r="F105" s="25"/>
      <c r="G105" s="26">
        <f t="shared" si="1"/>
        <v>0</v>
      </c>
    </row>
    <row r="106" spans="1:7" ht="29.25" customHeight="1" x14ac:dyDescent="0.25">
      <c r="A106" s="40">
        <v>94</v>
      </c>
      <c r="B106" s="21" t="s">
        <v>181</v>
      </c>
      <c r="C106" s="22" t="s">
        <v>43</v>
      </c>
      <c r="D106" s="23" t="s">
        <v>44</v>
      </c>
      <c r="E106" s="27">
        <v>0</v>
      </c>
      <c r="F106" s="25"/>
      <c r="G106" s="26">
        <f t="shared" si="1"/>
        <v>0</v>
      </c>
    </row>
    <row r="107" spans="1:7" ht="29.25" customHeight="1" x14ac:dyDescent="0.25">
      <c r="A107" s="41">
        <v>95</v>
      </c>
      <c r="B107" s="42" t="s">
        <v>182</v>
      </c>
      <c r="C107" s="43" t="s">
        <v>43</v>
      </c>
      <c r="D107" s="44" t="s">
        <v>44</v>
      </c>
      <c r="E107" s="27">
        <v>0</v>
      </c>
      <c r="F107" s="25"/>
      <c r="G107" s="26">
        <f t="shared" si="1"/>
        <v>0</v>
      </c>
    </row>
    <row r="108" spans="1:7" ht="29.25" customHeight="1" x14ac:dyDescent="0.25">
      <c r="A108" s="36">
        <v>96</v>
      </c>
      <c r="B108" s="21" t="s">
        <v>183</v>
      </c>
      <c r="C108" s="45" t="s">
        <v>43</v>
      </c>
      <c r="D108" s="23" t="s">
        <v>184</v>
      </c>
      <c r="E108" s="27">
        <v>552</v>
      </c>
      <c r="F108" s="25">
        <v>8.6999999999999993</v>
      </c>
      <c r="G108" s="26">
        <f t="shared" si="1"/>
        <v>4802.3999999999996</v>
      </c>
    </row>
    <row r="109" spans="1:7" ht="29.25" customHeight="1" x14ac:dyDescent="0.25">
      <c r="A109" s="36">
        <v>97</v>
      </c>
      <c r="B109" s="21" t="s">
        <v>185</v>
      </c>
      <c r="C109" s="45" t="s">
        <v>43</v>
      </c>
      <c r="D109" s="23" t="s">
        <v>184</v>
      </c>
      <c r="E109" s="27">
        <v>4030</v>
      </c>
      <c r="F109" s="25">
        <v>8.6999999999999993</v>
      </c>
      <c r="G109" s="26">
        <f t="shared" si="1"/>
        <v>35061</v>
      </c>
    </row>
    <row r="110" spans="1:7" ht="29.25" customHeight="1" x14ac:dyDescent="0.25">
      <c r="A110" s="36">
        <v>98</v>
      </c>
      <c r="B110" s="35" t="s">
        <v>186</v>
      </c>
      <c r="C110" s="45" t="s">
        <v>43</v>
      </c>
      <c r="D110" s="23" t="s">
        <v>187</v>
      </c>
      <c r="E110" s="27">
        <v>0</v>
      </c>
      <c r="F110" s="25"/>
      <c r="G110" s="26">
        <f t="shared" si="1"/>
        <v>0</v>
      </c>
    </row>
    <row r="111" spans="1:7" ht="29.25" customHeight="1" x14ac:dyDescent="0.25">
      <c r="A111" s="36">
        <v>99</v>
      </c>
      <c r="B111" s="21" t="s">
        <v>188</v>
      </c>
      <c r="C111" s="45" t="s">
        <v>43</v>
      </c>
      <c r="D111" s="23" t="s">
        <v>184</v>
      </c>
      <c r="E111" s="27">
        <v>0</v>
      </c>
      <c r="F111" s="25"/>
      <c r="G111" s="26">
        <f t="shared" si="1"/>
        <v>0</v>
      </c>
    </row>
    <row r="112" spans="1:7" ht="29.25" customHeight="1" x14ac:dyDescent="0.25">
      <c r="A112" s="36">
        <v>100</v>
      </c>
      <c r="B112" s="21" t="s">
        <v>189</v>
      </c>
      <c r="C112" s="45" t="s">
        <v>43</v>
      </c>
      <c r="D112" s="23" t="s">
        <v>184</v>
      </c>
      <c r="E112" s="27">
        <v>0</v>
      </c>
      <c r="F112" s="25"/>
      <c r="G112" s="26">
        <f t="shared" si="1"/>
        <v>0</v>
      </c>
    </row>
    <row r="113" spans="1:7" ht="29.25" customHeight="1" x14ac:dyDescent="0.25">
      <c r="A113" s="36">
        <v>101</v>
      </c>
      <c r="B113" s="35" t="s">
        <v>190</v>
      </c>
      <c r="C113" s="45" t="s">
        <v>43</v>
      </c>
      <c r="D113" s="23" t="s">
        <v>187</v>
      </c>
      <c r="E113" s="27">
        <v>0</v>
      </c>
      <c r="F113" s="25"/>
      <c r="G113" s="26">
        <f t="shared" si="1"/>
        <v>0</v>
      </c>
    </row>
    <row r="114" spans="1:7" ht="29.25" customHeight="1" x14ac:dyDescent="0.25">
      <c r="A114" s="36">
        <v>102</v>
      </c>
      <c r="B114" s="35" t="s">
        <v>191</v>
      </c>
      <c r="C114" s="45" t="s">
        <v>192</v>
      </c>
      <c r="D114" s="23" t="s">
        <v>187</v>
      </c>
      <c r="E114" s="27">
        <v>0</v>
      </c>
      <c r="F114" s="25"/>
      <c r="G114" s="26">
        <f t="shared" si="1"/>
        <v>0</v>
      </c>
    </row>
    <row r="115" spans="1:7" ht="29.25" customHeight="1" x14ac:dyDescent="0.25">
      <c r="A115" s="36">
        <v>103</v>
      </c>
      <c r="B115" s="35" t="s">
        <v>193</v>
      </c>
      <c r="C115" s="45" t="s">
        <v>43</v>
      </c>
      <c r="D115" s="23" t="s">
        <v>57</v>
      </c>
      <c r="E115" s="27">
        <v>7820</v>
      </c>
      <c r="F115" s="25">
        <v>7.82</v>
      </c>
      <c r="G115" s="26">
        <f t="shared" si="1"/>
        <v>61152.4</v>
      </c>
    </row>
    <row r="116" spans="1:7" ht="29.25" customHeight="1" x14ac:dyDescent="0.25">
      <c r="A116" s="36">
        <v>104</v>
      </c>
      <c r="B116" s="21" t="s">
        <v>194</v>
      </c>
      <c r="C116" s="45" t="s">
        <v>43</v>
      </c>
      <c r="D116" s="23" t="s">
        <v>57</v>
      </c>
      <c r="E116" s="27">
        <v>6900</v>
      </c>
      <c r="F116" s="25">
        <v>5.72</v>
      </c>
      <c r="G116" s="26">
        <f t="shared" si="1"/>
        <v>39468</v>
      </c>
    </row>
    <row r="117" spans="1:7" ht="29.25" customHeight="1" x14ac:dyDescent="0.25">
      <c r="A117" s="36">
        <v>105</v>
      </c>
      <c r="B117" s="21" t="s">
        <v>195</v>
      </c>
      <c r="C117" s="45" t="s">
        <v>43</v>
      </c>
      <c r="D117" s="23" t="s">
        <v>57</v>
      </c>
      <c r="E117" s="27">
        <v>0</v>
      </c>
      <c r="F117" s="25"/>
      <c r="G117" s="26">
        <f t="shared" si="1"/>
        <v>0</v>
      </c>
    </row>
    <row r="118" spans="1:7" ht="29.25" customHeight="1" x14ac:dyDescent="0.25">
      <c r="A118" s="36">
        <v>106</v>
      </c>
      <c r="B118" s="21" t="s">
        <v>196</v>
      </c>
      <c r="C118" s="45" t="s">
        <v>192</v>
      </c>
      <c r="D118" s="23" t="s">
        <v>187</v>
      </c>
      <c r="E118" s="27">
        <v>0</v>
      </c>
      <c r="F118" s="25"/>
      <c r="G118" s="26">
        <f t="shared" si="1"/>
        <v>0</v>
      </c>
    </row>
    <row r="119" spans="1:7" ht="29.25" customHeight="1" x14ac:dyDescent="0.25">
      <c r="A119" s="36">
        <v>107</v>
      </c>
      <c r="B119" s="46" t="s">
        <v>197</v>
      </c>
      <c r="C119" s="45" t="s">
        <v>43</v>
      </c>
      <c r="D119" s="23" t="s">
        <v>57</v>
      </c>
      <c r="E119" s="27">
        <v>0</v>
      </c>
      <c r="F119" s="25"/>
      <c r="G119" s="26">
        <f t="shared" si="1"/>
        <v>0</v>
      </c>
    </row>
    <row r="120" spans="1:7" ht="29.25" customHeight="1" x14ac:dyDescent="0.25">
      <c r="A120" s="36">
        <v>108</v>
      </c>
      <c r="B120" s="21" t="s">
        <v>198</v>
      </c>
      <c r="C120" s="45" t="s">
        <v>43</v>
      </c>
      <c r="D120" s="23" t="s">
        <v>187</v>
      </c>
      <c r="E120" s="27">
        <v>0</v>
      </c>
      <c r="F120" s="25"/>
      <c r="G120" s="26">
        <f t="shared" si="1"/>
        <v>0</v>
      </c>
    </row>
    <row r="121" spans="1:7" ht="29.25" customHeight="1" x14ac:dyDescent="0.25">
      <c r="A121" s="36">
        <v>109</v>
      </c>
      <c r="B121" s="21" t="s">
        <v>199</v>
      </c>
      <c r="C121" s="45" t="s">
        <v>192</v>
      </c>
      <c r="D121" s="23" t="s">
        <v>187</v>
      </c>
      <c r="E121" s="27">
        <v>0</v>
      </c>
      <c r="F121" s="25"/>
      <c r="G121" s="26">
        <f t="shared" si="1"/>
        <v>0</v>
      </c>
    </row>
    <row r="122" spans="1:7" ht="29.25" customHeight="1" x14ac:dyDescent="0.25">
      <c r="A122" s="36">
        <v>110</v>
      </c>
      <c r="B122" s="21" t="s">
        <v>200</v>
      </c>
      <c r="C122" s="45" t="s">
        <v>201</v>
      </c>
      <c r="D122" s="23" t="s">
        <v>202</v>
      </c>
      <c r="E122" s="27">
        <v>23</v>
      </c>
      <c r="F122" s="25">
        <v>28.62</v>
      </c>
      <c r="G122" s="26">
        <f t="shared" si="1"/>
        <v>658.26</v>
      </c>
    </row>
    <row r="123" spans="1:7" ht="29.25" customHeight="1" x14ac:dyDescent="0.25">
      <c r="A123" s="36">
        <v>111</v>
      </c>
      <c r="B123" s="21" t="s">
        <v>203</v>
      </c>
      <c r="C123" s="45" t="s">
        <v>43</v>
      </c>
      <c r="D123" s="23" t="s">
        <v>184</v>
      </c>
      <c r="E123" s="27">
        <v>575</v>
      </c>
      <c r="F123" s="25">
        <v>7.95</v>
      </c>
      <c r="G123" s="26">
        <f t="shared" si="1"/>
        <v>4571.25</v>
      </c>
    </row>
    <row r="124" spans="1:7" ht="29.25" customHeight="1" x14ac:dyDescent="0.25">
      <c r="A124" s="36" t="s">
        <v>204</v>
      </c>
      <c r="B124" s="21" t="s">
        <v>205</v>
      </c>
      <c r="C124" s="47" t="s">
        <v>43</v>
      </c>
      <c r="D124" s="48" t="s">
        <v>184</v>
      </c>
      <c r="E124" s="27">
        <v>0</v>
      </c>
      <c r="F124" s="25"/>
      <c r="G124" s="26">
        <f t="shared" si="1"/>
        <v>0</v>
      </c>
    </row>
    <row r="125" spans="1:7" ht="29.25" customHeight="1" x14ac:dyDescent="0.25">
      <c r="A125" s="36" t="s">
        <v>206</v>
      </c>
      <c r="B125" s="35" t="s">
        <v>207</v>
      </c>
      <c r="C125" s="47" t="s">
        <v>43</v>
      </c>
      <c r="D125" s="48" t="s">
        <v>184</v>
      </c>
      <c r="E125" s="27">
        <v>0</v>
      </c>
      <c r="F125" s="25"/>
      <c r="G125" s="26">
        <f t="shared" si="1"/>
        <v>0</v>
      </c>
    </row>
    <row r="126" spans="1:7" ht="29.25" customHeight="1" x14ac:dyDescent="0.25">
      <c r="A126" s="36">
        <v>113</v>
      </c>
      <c r="B126" s="35" t="s">
        <v>208</v>
      </c>
      <c r="C126" s="45" t="s">
        <v>43</v>
      </c>
      <c r="D126" s="23" t="s">
        <v>184</v>
      </c>
      <c r="E126" s="49">
        <v>0</v>
      </c>
      <c r="F126" s="50"/>
      <c r="G126" s="26">
        <f t="shared" si="1"/>
        <v>0</v>
      </c>
    </row>
    <row r="127" spans="1:7" ht="29.25" customHeight="1" x14ac:dyDescent="0.25">
      <c r="A127" s="51">
        <v>114</v>
      </c>
      <c r="B127" s="35" t="s">
        <v>209</v>
      </c>
      <c r="C127" s="45" t="s">
        <v>43</v>
      </c>
      <c r="D127" s="23" t="s">
        <v>202</v>
      </c>
      <c r="E127" s="49">
        <v>345</v>
      </c>
      <c r="F127" s="50">
        <v>6.55</v>
      </c>
      <c r="G127" s="26">
        <f t="shared" si="1"/>
        <v>2259.75</v>
      </c>
    </row>
    <row r="128" spans="1:7" ht="29.25" customHeight="1" x14ac:dyDescent="0.25">
      <c r="A128" s="36">
        <v>115</v>
      </c>
      <c r="B128" s="21" t="s">
        <v>210</v>
      </c>
      <c r="C128" s="45" t="s">
        <v>211</v>
      </c>
      <c r="D128" s="23" t="s">
        <v>159</v>
      </c>
      <c r="E128" s="49">
        <v>9200</v>
      </c>
      <c r="F128" s="50">
        <v>3.58</v>
      </c>
      <c r="G128" s="26">
        <f t="shared" si="1"/>
        <v>32936</v>
      </c>
    </row>
    <row r="129" spans="1:8" ht="29.25" customHeight="1" x14ac:dyDescent="0.25">
      <c r="A129" s="36">
        <v>116</v>
      </c>
      <c r="B129" s="21" t="s">
        <v>212</v>
      </c>
      <c r="C129" s="52" t="s">
        <v>213</v>
      </c>
      <c r="D129" s="23" t="s">
        <v>159</v>
      </c>
      <c r="E129" s="49">
        <v>0</v>
      </c>
      <c r="F129" s="50"/>
      <c r="G129" s="26">
        <f t="shared" si="1"/>
        <v>0</v>
      </c>
    </row>
    <row r="130" spans="1:8" ht="29.25" customHeight="1" x14ac:dyDescent="0.25">
      <c r="A130" s="36">
        <v>117</v>
      </c>
      <c r="B130" s="21" t="s">
        <v>214</v>
      </c>
      <c r="C130" s="45" t="s">
        <v>43</v>
      </c>
      <c r="D130" s="23" t="s">
        <v>159</v>
      </c>
      <c r="E130" s="49">
        <v>0</v>
      </c>
      <c r="F130" s="50"/>
      <c r="G130" s="26">
        <f t="shared" si="1"/>
        <v>0</v>
      </c>
    </row>
    <row r="131" spans="1:8" ht="29.25" customHeight="1" x14ac:dyDescent="0.25">
      <c r="A131" s="36">
        <v>118</v>
      </c>
      <c r="B131" s="21" t="s">
        <v>215</v>
      </c>
      <c r="C131" s="45" t="s">
        <v>43</v>
      </c>
      <c r="D131" s="23" t="s">
        <v>184</v>
      </c>
      <c r="E131" s="49">
        <v>0</v>
      </c>
      <c r="F131" s="50"/>
      <c r="G131" s="26">
        <f t="shared" si="1"/>
        <v>0</v>
      </c>
    </row>
    <row r="132" spans="1:8" ht="29.25" customHeight="1" x14ac:dyDescent="0.25">
      <c r="A132" s="36">
        <v>119</v>
      </c>
      <c r="B132" s="35" t="s">
        <v>216</v>
      </c>
      <c r="C132" s="45" t="s">
        <v>43</v>
      </c>
      <c r="D132" s="23" t="s">
        <v>48</v>
      </c>
      <c r="E132" s="49">
        <v>0</v>
      </c>
      <c r="F132" s="50"/>
      <c r="G132" s="26">
        <f t="shared" si="1"/>
        <v>0</v>
      </c>
    </row>
    <row r="133" spans="1:8" ht="29.25" customHeight="1" x14ac:dyDescent="0.25">
      <c r="A133" s="36">
        <v>120</v>
      </c>
      <c r="B133" s="35" t="s">
        <v>217</v>
      </c>
      <c r="C133" s="45" t="s">
        <v>43</v>
      </c>
      <c r="D133" s="23" t="s">
        <v>187</v>
      </c>
      <c r="E133" s="49">
        <v>0</v>
      </c>
      <c r="F133" s="50"/>
      <c r="G133" s="26">
        <f t="shared" si="1"/>
        <v>0</v>
      </c>
    </row>
    <row r="134" spans="1:8" ht="29.25" customHeight="1" x14ac:dyDescent="0.25">
      <c r="A134" s="36">
        <v>121</v>
      </c>
      <c r="B134" s="21" t="s">
        <v>218</v>
      </c>
      <c r="C134" s="32" t="s">
        <v>43</v>
      </c>
      <c r="D134" s="23" t="s">
        <v>48</v>
      </c>
      <c r="E134" s="49">
        <v>0</v>
      </c>
      <c r="F134" s="50"/>
      <c r="G134" s="26">
        <f t="shared" si="1"/>
        <v>0</v>
      </c>
    </row>
    <row r="135" spans="1:8" ht="29.25" customHeight="1" x14ac:dyDescent="0.25">
      <c r="A135" s="36">
        <v>122</v>
      </c>
      <c r="B135" s="21" t="s">
        <v>219</v>
      </c>
      <c r="C135" s="32" t="s">
        <v>43</v>
      </c>
      <c r="D135" s="23" t="s">
        <v>187</v>
      </c>
      <c r="E135" s="49">
        <v>0</v>
      </c>
      <c r="F135" s="50"/>
      <c r="G135" s="26">
        <f t="shared" si="1"/>
        <v>0</v>
      </c>
    </row>
    <row r="136" spans="1:8" ht="29.25" customHeight="1" x14ac:dyDescent="0.25">
      <c r="A136" s="36">
        <v>123</v>
      </c>
      <c r="B136" s="21" t="s">
        <v>220</v>
      </c>
      <c r="C136" s="32" t="s">
        <v>221</v>
      </c>
      <c r="D136" s="23" t="s">
        <v>222</v>
      </c>
      <c r="E136" s="49">
        <v>0</v>
      </c>
      <c r="F136" s="50"/>
      <c r="G136" s="26">
        <f t="shared" ref="G136:G140" si="2">F136*E136</f>
        <v>0</v>
      </c>
    </row>
    <row r="137" spans="1:8" ht="29.25" customHeight="1" x14ac:dyDescent="0.25">
      <c r="A137" s="36">
        <v>124</v>
      </c>
      <c r="B137" s="35" t="s">
        <v>223</v>
      </c>
      <c r="C137" s="32" t="s">
        <v>221</v>
      </c>
      <c r="D137" s="23" t="s">
        <v>222</v>
      </c>
      <c r="E137" s="49">
        <v>28</v>
      </c>
      <c r="F137" s="50">
        <v>130.30000000000001</v>
      </c>
      <c r="G137" s="26">
        <f t="shared" si="2"/>
        <v>3648.4000000000005</v>
      </c>
    </row>
    <row r="138" spans="1:8" ht="29.25" customHeight="1" x14ac:dyDescent="0.25">
      <c r="A138" s="36">
        <v>125</v>
      </c>
      <c r="B138" s="35" t="s">
        <v>224</v>
      </c>
      <c r="C138" s="32" t="s">
        <v>221</v>
      </c>
      <c r="D138" s="23" t="s">
        <v>222</v>
      </c>
      <c r="E138" s="49">
        <v>0</v>
      </c>
      <c r="F138" s="50"/>
      <c r="G138" s="26">
        <f t="shared" si="2"/>
        <v>0</v>
      </c>
    </row>
    <row r="139" spans="1:8" ht="27.75" customHeight="1" x14ac:dyDescent="0.25">
      <c r="A139" s="40">
        <v>126</v>
      </c>
      <c r="B139" s="53" t="s">
        <v>225</v>
      </c>
      <c r="C139" s="54" t="s">
        <v>226</v>
      </c>
      <c r="D139" s="23" t="s">
        <v>222</v>
      </c>
      <c r="E139" s="49">
        <v>0</v>
      </c>
      <c r="F139" s="50"/>
      <c r="G139" s="26">
        <f t="shared" si="2"/>
        <v>0</v>
      </c>
    </row>
    <row r="140" spans="1:8" ht="27.75" customHeight="1" x14ac:dyDescent="0.25">
      <c r="A140" s="36">
        <v>127</v>
      </c>
      <c r="B140" s="21" t="s">
        <v>227</v>
      </c>
      <c r="C140" s="32" t="s">
        <v>43</v>
      </c>
      <c r="D140" s="23" t="s">
        <v>184</v>
      </c>
      <c r="E140" s="49">
        <v>2300</v>
      </c>
      <c r="F140" s="50">
        <v>7.95</v>
      </c>
      <c r="G140" s="26">
        <f t="shared" si="2"/>
        <v>18285</v>
      </c>
    </row>
    <row r="141" spans="1:8" s="60" customFormat="1" ht="17.25" customHeight="1" x14ac:dyDescent="0.25">
      <c r="A141" s="117" t="s">
        <v>228</v>
      </c>
      <c r="B141" s="117"/>
      <c r="C141" s="55"/>
      <c r="D141" s="56"/>
      <c r="E141" s="57"/>
      <c r="F141" s="58"/>
      <c r="G141" s="59">
        <f>SUM(G8:G140)</f>
        <v>1152769.0329999998</v>
      </c>
    </row>
    <row r="142" spans="1:8" ht="26.25" customHeight="1" x14ac:dyDescent="0.2">
      <c r="A142" s="118" t="s">
        <v>229</v>
      </c>
      <c r="B142" s="119"/>
      <c r="C142" s="119"/>
      <c r="D142" s="119"/>
      <c r="E142" s="119"/>
      <c r="F142" s="119"/>
      <c r="G142" s="119"/>
      <c r="H142" s="62"/>
    </row>
    <row r="143" spans="1:8" ht="13.5" thickBot="1" x14ac:dyDescent="0.25">
      <c r="A143" s="63"/>
      <c r="B143" s="64"/>
      <c r="C143" s="64"/>
      <c r="D143" s="64"/>
      <c r="E143" s="64"/>
      <c r="F143" s="64"/>
      <c r="G143" s="64"/>
      <c r="H143" s="62"/>
    </row>
    <row r="144" spans="1:8" ht="15.75" customHeight="1" thickTop="1" x14ac:dyDescent="0.2">
      <c r="B144" s="66" t="s">
        <v>230</v>
      </c>
      <c r="C144" s="120"/>
      <c r="D144" s="120"/>
      <c r="E144" s="120"/>
      <c r="F144" s="121"/>
      <c r="H144" s="62"/>
    </row>
    <row r="145" spans="2:8" ht="15.75" customHeight="1" x14ac:dyDescent="0.2">
      <c r="B145" s="68" t="s">
        <v>231</v>
      </c>
      <c r="C145" s="122" t="s">
        <v>232</v>
      </c>
      <c r="D145" s="122"/>
      <c r="E145" s="122"/>
      <c r="F145" s="123"/>
      <c r="H145" s="62"/>
    </row>
    <row r="146" spans="2:8" ht="32.25" customHeight="1" x14ac:dyDescent="0.2">
      <c r="B146" s="124"/>
      <c r="C146" s="125"/>
      <c r="D146" s="20" t="s">
        <v>233</v>
      </c>
      <c r="E146" s="20" t="s">
        <v>234</v>
      </c>
      <c r="F146" s="69" t="s">
        <v>235</v>
      </c>
    </row>
    <row r="147" spans="2:8" ht="15.75" customHeight="1" x14ac:dyDescent="0.2">
      <c r="B147" s="124"/>
      <c r="C147" s="125"/>
      <c r="D147" s="20" t="s">
        <v>236</v>
      </c>
      <c r="E147" s="20" t="s">
        <v>237</v>
      </c>
      <c r="F147" s="69" t="s">
        <v>237</v>
      </c>
    </row>
    <row r="148" spans="2:8" ht="16.5" thickBot="1" x14ac:dyDescent="0.25">
      <c r="B148" s="70"/>
      <c r="C148" s="71" t="s">
        <v>238</v>
      </c>
      <c r="D148" s="72">
        <f>SUM(F171)</f>
        <v>0</v>
      </c>
      <c r="E148" s="73">
        <f>IF(C145="áno",D148*0.2,0)</f>
        <v>0</v>
      </c>
      <c r="F148" s="74">
        <f>D148+E148</f>
        <v>0</v>
      </c>
    </row>
    <row r="149" spans="2:8" ht="15.75" customHeight="1" thickTop="1" x14ac:dyDescent="0.25">
      <c r="B149" s="75"/>
      <c r="C149" s="75"/>
      <c r="D149" s="75"/>
      <c r="E149" s="75"/>
      <c r="F149" s="75"/>
    </row>
    <row r="150" spans="2:8" ht="15.75" x14ac:dyDescent="0.25">
      <c r="B150" s="76" t="s">
        <v>230</v>
      </c>
      <c r="C150" s="109"/>
      <c r="D150" s="110"/>
      <c r="E150" s="77"/>
      <c r="F150" s="77"/>
    </row>
    <row r="151" spans="2:8" ht="15.75" x14ac:dyDescent="0.25">
      <c r="B151" s="78" t="s">
        <v>239</v>
      </c>
      <c r="C151" s="99"/>
      <c r="D151" s="100"/>
      <c r="E151" s="77"/>
      <c r="F151" s="77"/>
    </row>
    <row r="152" spans="2:8" ht="15.75" customHeight="1" x14ac:dyDescent="0.25">
      <c r="B152" s="76" t="s">
        <v>240</v>
      </c>
      <c r="C152" s="109"/>
      <c r="D152" s="110"/>
      <c r="E152" s="77"/>
      <c r="F152" s="77"/>
    </row>
    <row r="153" spans="2:8" ht="15.75" customHeight="1" x14ac:dyDescent="0.25">
      <c r="B153" s="79" t="s">
        <v>241</v>
      </c>
      <c r="C153" s="99"/>
      <c r="D153" s="100"/>
      <c r="E153" s="77"/>
      <c r="F153" s="77"/>
    </row>
    <row r="154" spans="2:8" ht="15.75" customHeight="1" x14ac:dyDescent="0.25">
      <c r="B154" s="79" t="s">
        <v>242</v>
      </c>
      <c r="C154" s="99"/>
      <c r="D154" s="100"/>
      <c r="E154" s="77"/>
      <c r="F154" s="77"/>
    </row>
    <row r="155" spans="2:8" ht="15.75" customHeight="1" x14ac:dyDescent="0.25">
      <c r="B155" s="79" t="s">
        <v>243</v>
      </c>
      <c r="C155" s="99"/>
      <c r="D155" s="100"/>
      <c r="E155" s="77"/>
      <c r="F155" s="77"/>
    </row>
    <row r="156" spans="2:8" ht="15.75" customHeight="1" x14ac:dyDescent="0.25">
      <c r="B156" s="79" t="s">
        <v>244</v>
      </c>
      <c r="C156" s="99"/>
      <c r="D156" s="100"/>
      <c r="E156" s="77"/>
      <c r="F156" s="77"/>
    </row>
    <row r="157" spans="2:8" ht="15.75" customHeight="1" x14ac:dyDescent="0.25">
      <c r="B157" s="79" t="s">
        <v>245</v>
      </c>
      <c r="C157" s="99"/>
      <c r="D157" s="100"/>
      <c r="E157" s="77"/>
      <c r="F157" s="77"/>
    </row>
    <row r="158" spans="2:8" ht="15.75" customHeight="1" x14ac:dyDescent="0.25">
      <c r="B158" s="79" t="s">
        <v>246</v>
      </c>
      <c r="C158" s="99"/>
      <c r="D158" s="100"/>
      <c r="E158" s="77"/>
      <c r="F158" s="77"/>
    </row>
    <row r="159" spans="2:8" ht="15.75" customHeight="1" x14ac:dyDescent="0.25">
      <c r="B159" s="79" t="s">
        <v>247</v>
      </c>
      <c r="C159" s="99"/>
      <c r="D159" s="100"/>
      <c r="E159" s="77"/>
      <c r="F159" s="77"/>
    </row>
    <row r="160" spans="2:8" ht="15.75" customHeight="1" x14ac:dyDescent="0.25">
      <c r="B160" s="76" t="s">
        <v>248</v>
      </c>
      <c r="C160" s="99"/>
      <c r="D160" s="100"/>
      <c r="E160" s="77"/>
      <c r="F160" s="77"/>
    </row>
    <row r="161" spans="2:7" ht="15.75" x14ac:dyDescent="0.25">
      <c r="B161" s="76" t="s">
        <v>249</v>
      </c>
      <c r="C161" s="109"/>
      <c r="D161" s="110"/>
      <c r="E161" s="77"/>
      <c r="F161" s="77"/>
    </row>
    <row r="162" spans="2:7" ht="15" x14ac:dyDescent="0.25">
      <c r="B162"/>
      <c r="C162"/>
      <c r="D162"/>
      <c r="E162"/>
      <c r="F162"/>
    </row>
    <row r="163" spans="2:7" ht="15" x14ac:dyDescent="0.25">
      <c r="B163"/>
      <c r="C163"/>
      <c r="D163"/>
      <c r="E163" s="80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/>
      <c r="D165"/>
      <c r="E165"/>
      <c r="F165"/>
    </row>
    <row r="166" spans="2:7" ht="27.75" customHeight="1" x14ac:dyDescent="0.25">
      <c r="B166"/>
      <c r="C166" s="111" t="s">
        <v>250</v>
      </c>
      <c r="D166" s="112"/>
      <c r="E166" s="81" t="s">
        <v>251</v>
      </c>
      <c r="F166" s="81" t="s">
        <v>252</v>
      </c>
      <c r="G166" s="81" t="s">
        <v>253</v>
      </c>
    </row>
    <row r="167" spans="2:7" ht="27.75" customHeight="1" x14ac:dyDescent="0.25">
      <c r="B167"/>
      <c r="C167" s="113" t="s">
        <v>254</v>
      </c>
      <c r="D167" s="114"/>
      <c r="E167" s="96">
        <f>SUBTOTAL(9,G8,G9,G10,G11,G12,G13,G14,G15,G18,G19,G20,G21,G22,G23,G24,G26,G29,G30,G31,G32,G33,G36,G37,G38,G39,G40,G42,G43,G44,G45,G46,G47,G48,G49,G50,G51,G52,G53,G56,G57,G59,G61,G63,G64,G66,G68,G76,G79,G82,G83,G84,G87,G89,G90,G92,G93,G96,G98,G100,G103,G105,G106,G107,G108,G109,G111,G112,G116,G117,G120,G118,G121,G122,G123,G124,G128,G129,G130,G131,G134,G135,G136,G139,G140)</f>
        <v>846826.13299999991</v>
      </c>
      <c r="F167" s="101"/>
      <c r="G167" s="82">
        <f>ROUND(F167/E167,3)</f>
        <v>0</v>
      </c>
    </row>
    <row r="168" spans="2:7" ht="27.75" customHeight="1" x14ac:dyDescent="0.25">
      <c r="B168"/>
      <c r="C168" s="115" t="s">
        <v>255</v>
      </c>
      <c r="D168" s="116"/>
      <c r="E168" s="96">
        <f>SUBTOTAL(9,G41,G54,G55,G58,G60,G62,G65,G67,G69,G70,G71,G72,G73,G74,G75,G77,G80,G85,G86,G91,G94,G97,G99,G101,G104,G110,G113,G114,G115,G125,G126,G127,G132,G133,G137,G138)</f>
        <v>305942.90000000002</v>
      </c>
      <c r="F168" s="101"/>
      <c r="G168" s="82">
        <f t="shared" ref="G168:G170" si="3">ROUND(F168/E168,3)</f>
        <v>0</v>
      </c>
    </row>
    <row r="169" spans="2:7" ht="27.75" customHeight="1" x14ac:dyDescent="0.25">
      <c r="B169"/>
      <c r="C169" s="103" t="s">
        <v>256</v>
      </c>
      <c r="D169" s="104"/>
      <c r="E169" s="96">
        <f>SUBTOTAL(9,G16,G17,G25,G27,G28,G34,G35,G78,G81,G88,G95,G102)</f>
        <v>0</v>
      </c>
      <c r="F169" s="101"/>
      <c r="G169" s="82" t="e">
        <f t="shared" si="3"/>
        <v>#DIV/0!</v>
      </c>
    </row>
    <row r="170" spans="2:7" ht="27.75" customHeight="1" x14ac:dyDescent="0.25">
      <c r="B170"/>
      <c r="C170" s="105" t="s">
        <v>257</v>
      </c>
      <c r="D170" s="106"/>
      <c r="E170" s="96">
        <f>SUBTOTAL(9,G119)</f>
        <v>0</v>
      </c>
      <c r="F170" s="101"/>
      <c r="G170" s="82" t="e">
        <f t="shared" si="3"/>
        <v>#DIV/0!</v>
      </c>
    </row>
    <row r="171" spans="2:7" ht="27.75" customHeight="1" x14ac:dyDescent="0.25">
      <c r="B171"/>
      <c r="C171" s="107" t="s">
        <v>228</v>
      </c>
      <c r="D171" s="108"/>
      <c r="E171" s="97">
        <f>SUM(E167:E170)</f>
        <v>1152769.0329999998</v>
      </c>
      <c r="F171" s="97">
        <f>SUM(F167:F170)</f>
        <v>0</v>
      </c>
      <c r="G171" s="83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  <c r="D174"/>
      <c r="E174"/>
      <c r="F174"/>
    </row>
    <row r="175" spans="2:7" ht="15" x14ac:dyDescent="0.25">
      <c r="B175"/>
      <c r="C175"/>
    </row>
  </sheetData>
  <sheetProtection algorithmName="SHA-512" hashValue="C163nr4XbDBniO+ewnCnpsIpuqh54nym/x8000JJgIeQjA+kpmFcPmqxsh1G9aCN/8dYli/IFuQas6VzvN8CWg==" saltValue="nPwFLZErwwzcwX645sXxZg==" spinCount="100000" sheet="1" objects="1" scenarios="1"/>
  <protectedRanges>
    <protectedRange sqref="C144:F145" name="Rozsah1"/>
    <protectedRange sqref="C150:D161" name="Rozsah2"/>
    <protectedRange sqref="F167:F170" name="Rozsah3"/>
  </protectedRanges>
  <mergeCells count="15">
    <mergeCell ref="A141:B141"/>
    <mergeCell ref="A142:G142"/>
    <mergeCell ref="C144:F144"/>
    <mergeCell ref="C145:F145"/>
    <mergeCell ref="B146:B147"/>
    <mergeCell ref="C146:C147"/>
    <mergeCell ref="C169:D169"/>
    <mergeCell ref="C170:D170"/>
    <mergeCell ref="C171:D171"/>
    <mergeCell ref="C150:D150"/>
    <mergeCell ref="C152:D152"/>
    <mergeCell ref="C161:D161"/>
    <mergeCell ref="C166:D166"/>
    <mergeCell ref="C167:D167"/>
    <mergeCell ref="C168:D168"/>
  </mergeCells>
  <pageMargins left="0.7" right="0.7" top="0.75" bottom="0.75" header="0.3" footer="0.3"/>
  <pageSetup scale="48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zoomScaleNormal="100" workbookViewId="0">
      <selection activeCell="E171" sqref="E171"/>
    </sheetView>
  </sheetViews>
  <sheetFormatPr defaultRowHeight="12.75" x14ac:dyDescent="0.2"/>
  <cols>
    <col min="1" max="1" width="4.85546875" style="1" customWidth="1"/>
    <col min="2" max="2" width="69.7109375" style="1" customWidth="1"/>
    <col min="3" max="3" width="48.7109375" style="1" customWidth="1"/>
    <col min="4" max="4" width="13.42578125" style="3" customWidth="1"/>
    <col min="5" max="5" width="14.5703125" style="1" customWidth="1"/>
    <col min="6" max="6" width="15.7109375" style="1" customWidth="1"/>
    <col min="7" max="7" width="18.7109375" style="1" customWidth="1"/>
    <col min="8" max="8" width="17" style="1" customWidth="1"/>
    <col min="9" max="253" width="9.140625" style="1"/>
    <col min="254" max="254" width="10.42578125" style="1" customWidth="1"/>
    <col min="255" max="255" width="57.7109375" style="1" customWidth="1"/>
    <col min="256" max="256" width="46.140625" style="1" customWidth="1"/>
    <col min="257" max="257" width="14" style="1" customWidth="1"/>
    <col min="258" max="258" width="9.140625" style="1"/>
    <col min="259" max="259" width="8.85546875" style="1" customWidth="1"/>
    <col min="260" max="260" width="11.140625" style="1" customWidth="1"/>
    <col min="261" max="261" width="10.7109375" style="1" customWidth="1"/>
    <col min="262" max="509" width="9.140625" style="1"/>
    <col min="510" max="510" width="10.42578125" style="1" customWidth="1"/>
    <col min="511" max="511" width="57.7109375" style="1" customWidth="1"/>
    <col min="512" max="512" width="46.140625" style="1" customWidth="1"/>
    <col min="513" max="513" width="14" style="1" customWidth="1"/>
    <col min="514" max="514" width="9.140625" style="1"/>
    <col min="515" max="515" width="8.85546875" style="1" customWidth="1"/>
    <col min="516" max="516" width="11.140625" style="1" customWidth="1"/>
    <col min="517" max="517" width="10.7109375" style="1" customWidth="1"/>
    <col min="518" max="765" width="9.140625" style="1"/>
    <col min="766" max="766" width="10.42578125" style="1" customWidth="1"/>
    <col min="767" max="767" width="57.7109375" style="1" customWidth="1"/>
    <col min="768" max="768" width="46.140625" style="1" customWidth="1"/>
    <col min="769" max="769" width="14" style="1" customWidth="1"/>
    <col min="770" max="770" width="9.140625" style="1"/>
    <col min="771" max="771" width="8.85546875" style="1" customWidth="1"/>
    <col min="772" max="772" width="11.140625" style="1" customWidth="1"/>
    <col min="773" max="773" width="10.7109375" style="1" customWidth="1"/>
    <col min="774" max="1021" width="9.140625" style="1"/>
    <col min="1022" max="1022" width="10.42578125" style="1" customWidth="1"/>
    <col min="1023" max="1023" width="57.7109375" style="1" customWidth="1"/>
    <col min="1024" max="1024" width="46.140625" style="1" customWidth="1"/>
    <col min="1025" max="1025" width="14" style="1" customWidth="1"/>
    <col min="1026" max="1026" width="9.140625" style="1"/>
    <col min="1027" max="1027" width="8.85546875" style="1" customWidth="1"/>
    <col min="1028" max="1028" width="11.140625" style="1" customWidth="1"/>
    <col min="1029" max="1029" width="10.7109375" style="1" customWidth="1"/>
    <col min="1030" max="1277" width="9.140625" style="1"/>
    <col min="1278" max="1278" width="10.42578125" style="1" customWidth="1"/>
    <col min="1279" max="1279" width="57.7109375" style="1" customWidth="1"/>
    <col min="1280" max="1280" width="46.140625" style="1" customWidth="1"/>
    <col min="1281" max="1281" width="14" style="1" customWidth="1"/>
    <col min="1282" max="1282" width="9.140625" style="1"/>
    <col min="1283" max="1283" width="8.85546875" style="1" customWidth="1"/>
    <col min="1284" max="1284" width="11.140625" style="1" customWidth="1"/>
    <col min="1285" max="1285" width="10.7109375" style="1" customWidth="1"/>
    <col min="1286" max="1533" width="9.140625" style="1"/>
    <col min="1534" max="1534" width="10.42578125" style="1" customWidth="1"/>
    <col min="1535" max="1535" width="57.7109375" style="1" customWidth="1"/>
    <col min="1536" max="1536" width="46.140625" style="1" customWidth="1"/>
    <col min="1537" max="1537" width="14" style="1" customWidth="1"/>
    <col min="1538" max="1538" width="9.140625" style="1"/>
    <col min="1539" max="1539" width="8.85546875" style="1" customWidth="1"/>
    <col min="1540" max="1540" width="11.140625" style="1" customWidth="1"/>
    <col min="1541" max="1541" width="10.7109375" style="1" customWidth="1"/>
    <col min="1542" max="1789" width="9.140625" style="1"/>
    <col min="1790" max="1790" width="10.42578125" style="1" customWidth="1"/>
    <col min="1791" max="1791" width="57.7109375" style="1" customWidth="1"/>
    <col min="1792" max="1792" width="46.140625" style="1" customWidth="1"/>
    <col min="1793" max="1793" width="14" style="1" customWidth="1"/>
    <col min="1794" max="1794" width="9.140625" style="1"/>
    <col min="1795" max="1795" width="8.85546875" style="1" customWidth="1"/>
    <col min="1796" max="1796" width="11.140625" style="1" customWidth="1"/>
    <col min="1797" max="1797" width="10.7109375" style="1" customWidth="1"/>
    <col min="1798" max="2045" width="9.140625" style="1"/>
    <col min="2046" max="2046" width="10.42578125" style="1" customWidth="1"/>
    <col min="2047" max="2047" width="57.7109375" style="1" customWidth="1"/>
    <col min="2048" max="2048" width="46.140625" style="1" customWidth="1"/>
    <col min="2049" max="2049" width="14" style="1" customWidth="1"/>
    <col min="2050" max="2050" width="9.140625" style="1"/>
    <col min="2051" max="2051" width="8.85546875" style="1" customWidth="1"/>
    <col min="2052" max="2052" width="11.140625" style="1" customWidth="1"/>
    <col min="2053" max="2053" width="10.7109375" style="1" customWidth="1"/>
    <col min="2054" max="2301" width="9.140625" style="1"/>
    <col min="2302" max="2302" width="10.42578125" style="1" customWidth="1"/>
    <col min="2303" max="2303" width="57.7109375" style="1" customWidth="1"/>
    <col min="2304" max="2304" width="46.140625" style="1" customWidth="1"/>
    <col min="2305" max="2305" width="14" style="1" customWidth="1"/>
    <col min="2306" max="2306" width="9.140625" style="1"/>
    <col min="2307" max="2307" width="8.85546875" style="1" customWidth="1"/>
    <col min="2308" max="2308" width="11.140625" style="1" customWidth="1"/>
    <col min="2309" max="2309" width="10.7109375" style="1" customWidth="1"/>
    <col min="2310" max="2557" width="9.140625" style="1"/>
    <col min="2558" max="2558" width="10.42578125" style="1" customWidth="1"/>
    <col min="2559" max="2559" width="57.7109375" style="1" customWidth="1"/>
    <col min="2560" max="2560" width="46.140625" style="1" customWidth="1"/>
    <col min="2561" max="2561" width="14" style="1" customWidth="1"/>
    <col min="2562" max="2562" width="9.140625" style="1"/>
    <col min="2563" max="2563" width="8.85546875" style="1" customWidth="1"/>
    <col min="2564" max="2564" width="11.140625" style="1" customWidth="1"/>
    <col min="2565" max="2565" width="10.7109375" style="1" customWidth="1"/>
    <col min="2566" max="2813" width="9.140625" style="1"/>
    <col min="2814" max="2814" width="10.42578125" style="1" customWidth="1"/>
    <col min="2815" max="2815" width="57.7109375" style="1" customWidth="1"/>
    <col min="2816" max="2816" width="46.140625" style="1" customWidth="1"/>
    <col min="2817" max="2817" width="14" style="1" customWidth="1"/>
    <col min="2818" max="2818" width="9.140625" style="1"/>
    <col min="2819" max="2819" width="8.85546875" style="1" customWidth="1"/>
    <col min="2820" max="2820" width="11.140625" style="1" customWidth="1"/>
    <col min="2821" max="2821" width="10.7109375" style="1" customWidth="1"/>
    <col min="2822" max="3069" width="9.140625" style="1"/>
    <col min="3070" max="3070" width="10.42578125" style="1" customWidth="1"/>
    <col min="3071" max="3071" width="57.7109375" style="1" customWidth="1"/>
    <col min="3072" max="3072" width="46.140625" style="1" customWidth="1"/>
    <col min="3073" max="3073" width="14" style="1" customWidth="1"/>
    <col min="3074" max="3074" width="9.140625" style="1"/>
    <col min="3075" max="3075" width="8.85546875" style="1" customWidth="1"/>
    <col min="3076" max="3076" width="11.140625" style="1" customWidth="1"/>
    <col min="3077" max="3077" width="10.7109375" style="1" customWidth="1"/>
    <col min="3078" max="3325" width="9.140625" style="1"/>
    <col min="3326" max="3326" width="10.42578125" style="1" customWidth="1"/>
    <col min="3327" max="3327" width="57.7109375" style="1" customWidth="1"/>
    <col min="3328" max="3328" width="46.140625" style="1" customWidth="1"/>
    <col min="3329" max="3329" width="14" style="1" customWidth="1"/>
    <col min="3330" max="3330" width="9.140625" style="1"/>
    <col min="3331" max="3331" width="8.85546875" style="1" customWidth="1"/>
    <col min="3332" max="3332" width="11.140625" style="1" customWidth="1"/>
    <col min="3333" max="3333" width="10.7109375" style="1" customWidth="1"/>
    <col min="3334" max="3581" width="9.140625" style="1"/>
    <col min="3582" max="3582" width="10.42578125" style="1" customWidth="1"/>
    <col min="3583" max="3583" width="57.7109375" style="1" customWidth="1"/>
    <col min="3584" max="3584" width="46.140625" style="1" customWidth="1"/>
    <col min="3585" max="3585" width="14" style="1" customWidth="1"/>
    <col min="3586" max="3586" width="9.140625" style="1"/>
    <col min="3587" max="3587" width="8.85546875" style="1" customWidth="1"/>
    <col min="3588" max="3588" width="11.140625" style="1" customWidth="1"/>
    <col min="3589" max="3589" width="10.7109375" style="1" customWidth="1"/>
    <col min="3590" max="3837" width="9.140625" style="1"/>
    <col min="3838" max="3838" width="10.42578125" style="1" customWidth="1"/>
    <col min="3839" max="3839" width="57.7109375" style="1" customWidth="1"/>
    <col min="3840" max="3840" width="46.140625" style="1" customWidth="1"/>
    <col min="3841" max="3841" width="14" style="1" customWidth="1"/>
    <col min="3842" max="3842" width="9.140625" style="1"/>
    <col min="3843" max="3843" width="8.85546875" style="1" customWidth="1"/>
    <col min="3844" max="3844" width="11.140625" style="1" customWidth="1"/>
    <col min="3845" max="3845" width="10.7109375" style="1" customWidth="1"/>
    <col min="3846" max="4093" width="9.140625" style="1"/>
    <col min="4094" max="4094" width="10.42578125" style="1" customWidth="1"/>
    <col min="4095" max="4095" width="57.7109375" style="1" customWidth="1"/>
    <col min="4096" max="4096" width="46.140625" style="1" customWidth="1"/>
    <col min="4097" max="4097" width="14" style="1" customWidth="1"/>
    <col min="4098" max="4098" width="9.140625" style="1"/>
    <col min="4099" max="4099" width="8.85546875" style="1" customWidth="1"/>
    <col min="4100" max="4100" width="11.140625" style="1" customWidth="1"/>
    <col min="4101" max="4101" width="10.7109375" style="1" customWidth="1"/>
    <col min="4102" max="4349" width="9.140625" style="1"/>
    <col min="4350" max="4350" width="10.42578125" style="1" customWidth="1"/>
    <col min="4351" max="4351" width="57.7109375" style="1" customWidth="1"/>
    <col min="4352" max="4352" width="46.140625" style="1" customWidth="1"/>
    <col min="4353" max="4353" width="14" style="1" customWidth="1"/>
    <col min="4354" max="4354" width="9.140625" style="1"/>
    <col min="4355" max="4355" width="8.85546875" style="1" customWidth="1"/>
    <col min="4356" max="4356" width="11.140625" style="1" customWidth="1"/>
    <col min="4357" max="4357" width="10.7109375" style="1" customWidth="1"/>
    <col min="4358" max="4605" width="9.140625" style="1"/>
    <col min="4606" max="4606" width="10.42578125" style="1" customWidth="1"/>
    <col min="4607" max="4607" width="57.7109375" style="1" customWidth="1"/>
    <col min="4608" max="4608" width="46.140625" style="1" customWidth="1"/>
    <col min="4609" max="4609" width="14" style="1" customWidth="1"/>
    <col min="4610" max="4610" width="9.140625" style="1"/>
    <col min="4611" max="4611" width="8.85546875" style="1" customWidth="1"/>
    <col min="4612" max="4612" width="11.140625" style="1" customWidth="1"/>
    <col min="4613" max="4613" width="10.7109375" style="1" customWidth="1"/>
    <col min="4614" max="4861" width="9.140625" style="1"/>
    <col min="4862" max="4862" width="10.42578125" style="1" customWidth="1"/>
    <col min="4863" max="4863" width="57.7109375" style="1" customWidth="1"/>
    <col min="4864" max="4864" width="46.140625" style="1" customWidth="1"/>
    <col min="4865" max="4865" width="14" style="1" customWidth="1"/>
    <col min="4866" max="4866" width="9.140625" style="1"/>
    <col min="4867" max="4867" width="8.85546875" style="1" customWidth="1"/>
    <col min="4868" max="4868" width="11.140625" style="1" customWidth="1"/>
    <col min="4869" max="4869" width="10.7109375" style="1" customWidth="1"/>
    <col min="4870" max="5117" width="9.140625" style="1"/>
    <col min="5118" max="5118" width="10.42578125" style="1" customWidth="1"/>
    <col min="5119" max="5119" width="57.7109375" style="1" customWidth="1"/>
    <col min="5120" max="5120" width="46.140625" style="1" customWidth="1"/>
    <col min="5121" max="5121" width="14" style="1" customWidth="1"/>
    <col min="5122" max="5122" width="9.140625" style="1"/>
    <col min="5123" max="5123" width="8.85546875" style="1" customWidth="1"/>
    <col min="5124" max="5124" width="11.140625" style="1" customWidth="1"/>
    <col min="5125" max="5125" width="10.7109375" style="1" customWidth="1"/>
    <col min="5126" max="5373" width="9.140625" style="1"/>
    <col min="5374" max="5374" width="10.42578125" style="1" customWidth="1"/>
    <col min="5375" max="5375" width="57.7109375" style="1" customWidth="1"/>
    <col min="5376" max="5376" width="46.140625" style="1" customWidth="1"/>
    <col min="5377" max="5377" width="14" style="1" customWidth="1"/>
    <col min="5378" max="5378" width="9.140625" style="1"/>
    <col min="5379" max="5379" width="8.85546875" style="1" customWidth="1"/>
    <col min="5380" max="5380" width="11.140625" style="1" customWidth="1"/>
    <col min="5381" max="5381" width="10.7109375" style="1" customWidth="1"/>
    <col min="5382" max="5629" width="9.140625" style="1"/>
    <col min="5630" max="5630" width="10.42578125" style="1" customWidth="1"/>
    <col min="5631" max="5631" width="57.7109375" style="1" customWidth="1"/>
    <col min="5632" max="5632" width="46.140625" style="1" customWidth="1"/>
    <col min="5633" max="5633" width="14" style="1" customWidth="1"/>
    <col min="5634" max="5634" width="9.140625" style="1"/>
    <col min="5635" max="5635" width="8.85546875" style="1" customWidth="1"/>
    <col min="5636" max="5636" width="11.140625" style="1" customWidth="1"/>
    <col min="5637" max="5637" width="10.7109375" style="1" customWidth="1"/>
    <col min="5638" max="5885" width="9.140625" style="1"/>
    <col min="5886" max="5886" width="10.42578125" style="1" customWidth="1"/>
    <col min="5887" max="5887" width="57.7109375" style="1" customWidth="1"/>
    <col min="5888" max="5888" width="46.140625" style="1" customWidth="1"/>
    <col min="5889" max="5889" width="14" style="1" customWidth="1"/>
    <col min="5890" max="5890" width="9.140625" style="1"/>
    <col min="5891" max="5891" width="8.85546875" style="1" customWidth="1"/>
    <col min="5892" max="5892" width="11.140625" style="1" customWidth="1"/>
    <col min="5893" max="5893" width="10.7109375" style="1" customWidth="1"/>
    <col min="5894" max="6141" width="9.140625" style="1"/>
    <col min="6142" max="6142" width="10.42578125" style="1" customWidth="1"/>
    <col min="6143" max="6143" width="57.7109375" style="1" customWidth="1"/>
    <col min="6144" max="6144" width="46.140625" style="1" customWidth="1"/>
    <col min="6145" max="6145" width="14" style="1" customWidth="1"/>
    <col min="6146" max="6146" width="9.140625" style="1"/>
    <col min="6147" max="6147" width="8.85546875" style="1" customWidth="1"/>
    <col min="6148" max="6148" width="11.140625" style="1" customWidth="1"/>
    <col min="6149" max="6149" width="10.7109375" style="1" customWidth="1"/>
    <col min="6150" max="6397" width="9.140625" style="1"/>
    <col min="6398" max="6398" width="10.42578125" style="1" customWidth="1"/>
    <col min="6399" max="6399" width="57.7109375" style="1" customWidth="1"/>
    <col min="6400" max="6400" width="46.140625" style="1" customWidth="1"/>
    <col min="6401" max="6401" width="14" style="1" customWidth="1"/>
    <col min="6402" max="6402" width="9.140625" style="1"/>
    <col min="6403" max="6403" width="8.85546875" style="1" customWidth="1"/>
    <col min="6404" max="6404" width="11.140625" style="1" customWidth="1"/>
    <col min="6405" max="6405" width="10.7109375" style="1" customWidth="1"/>
    <col min="6406" max="6653" width="9.140625" style="1"/>
    <col min="6654" max="6654" width="10.42578125" style="1" customWidth="1"/>
    <col min="6655" max="6655" width="57.7109375" style="1" customWidth="1"/>
    <col min="6656" max="6656" width="46.140625" style="1" customWidth="1"/>
    <col min="6657" max="6657" width="14" style="1" customWidth="1"/>
    <col min="6658" max="6658" width="9.140625" style="1"/>
    <col min="6659" max="6659" width="8.85546875" style="1" customWidth="1"/>
    <col min="6660" max="6660" width="11.140625" style="1" customWidth="1"/>
    <col min="6661" max="6661" width="10.7109375" style="1" customWidth="1"/>
    <col min="6662" max="6909" width="9.140625" style="1"/>
    <col min="6910" max="6910" width="10.42578125" style="1" customWidth="1"/>
    <col min="6911" max="6911" width="57.7109375" style="1" customWidth="1"/>
    <col min="6912" max="6912" width="46.140625" style="1" customWidth="1"/>
    <col min="6913" max="6913" width="14" style="1" customWidth="1"/>
    <col min="6914" max="6914" width="9.140625" style="1"/>
    <col min="6915" max="6915" width="8.85546875" style="1" customWidth="1"/>
    <col min="6916" max="6916" width="11.140625" style="1" customWidth="1"/>
    <col min="6917" max="6917" width="10.7109375" style="1" customWidth="1"/>
    <col min="6918" max="7165" width="9.140625" style="1"/>
    <col min="7166" max="7166" width="10.42578125" style="1" customWidth="1"/>
    <col min="7167" max="7167" width="57.7109375" style="1" customWidth="1"/>
    <col min="7168" max="7168" width="46.140625" style="1" customWidth="1"/>
    <col min="7169" max="7169" width="14" style="1" customWidth="1"/>
    <col min="7170" max="7170" width="9.140625" style="1"/>
    <col min="7171" max="7171" width="8.85546875" style="1" customWidth="1"/>
    <col min="7172" max="7172" width="11.140625" style="1" customWidth="1"/>
    <col min="7173" max="7173" width="10.7109375" style="1" customWidth="1"/>
    <col min="7174" max="7421" width="9.140625" style="1"/>
    <col min="7422" max="7422" width="10.42578125" style="1" customWidth="1"/>
    <col min="7423" max="7423" width="57.7109375" style="1" customWidth="1"/>
    <col min="7424" max="7424" width="46.140625" style="1" customWidth="1"/>
    <col min="7425" max="7425" width="14" style="1" customWidth="1"/>
    <col min="7426" max="7426" width="9.140625" style="1"/>
    <col min="7427" max="7427" width="8.85546875" style="1" customWidth="1"/>
    <col min="7428" max="7428" width="11.140625" style="1" customWidth="1"/>
    <col min="7429" max="7429" width="10.7109375" style="1" customWidth="1"/>
    <col min="7430" max="7677" width="9.140625" style="1"/>
    <col min="7678" max="7678" width="10.42578125" style="1" customWidth="1"/>
    <col min="7679" max="7679" width="57.7109375" style="1" customWidth="1"/>
    <col min="7680" max="7680" width="46.140625" style="1" customWidth="1"/>
    <col min="7681" max="7681" width="14" style="1" customWidth="1"/>
    <col min="7682" max="7682" width="9.140625" style="1"/>
    <col min="7683" max="7683" width="8.85546875" style="1" customWidth="1"/>
    <col min="7684" max="7684" width="11.140625" style="1" customWidth="1"/>
    <col min="7685" max="7685" width="10.7109375" style="1" customWidth="1"/>
    <col min="7686" max="7933" width="9.140625" style="1"/>
    <col min="7934" max="7934" width="10.42578125" style="1" customWidth="1"/>
    <col min="7935" max="7935" width="57.7109375" style="1" customWidth="1"/>
    <col min="7936" max="7936" width="46.140625" style="1" customWidth="1"/>
    <col min="7937" max="7937" width="14" style="1" customWidth="1"/>
    <col min="7938" max="7938" width="9.140625" style="1"/>
    <col min="7939" max="7939" width="8.85546875" style="1" customWidth="1"/>
    <col min="7940" max="7940" width="11.140625" style="1" customWidth="1"/>
    <col min="7941" max="7941" width="10.7109375" style="1" customWidth="1"/>
    <col min="7942" max="8189" width="9.140625" style="1"/>
    <col min="8190" max="8190" width="10.42578125" style="1" customWidth="1"/>
    <col min="8191" max="8191" width="57.7109375" style="1" customWidth="1"/>
    <col min="8192" max="8192" width="46.140625" style="1" customWidth="1"/>
    <col min="8193" max="8193" width="14" style="1" customWidth="1"/>
    <col min="8194" max="8194" width="9.140625" style="1"/>
    <col min="8195" max="8195" width="8.85546875" style="1" customWidth="1"/>
    <col min="8196" max="8196" width="11.140625" style="1" customWidth="1"/>
    <col min="8197" max="8197" width="10.7109375" style="1" customWidth="1"/>
    <col min="8198" max="8445" width="9.140625" style="1"/>
    <col min="8446" max="8446" width="10.42578125" style="1" customWidth="1"/>
    <col min="8447" max="8447" width="57.7109375" style="1" customWidth="1"/>
    <col min="8448" max="8448" width="46.140625" style="1" customWidth="1"/>
    <col min="8449" max="8449" width="14" style="1" customWidth="1"/>
    <col min="8450" max="8450" width="9.140625" style="1"/>
    <col min="8451" max="8451" width="8.85546875" style="1" customWidth="1"/>
    <col min="8452" max="8452" width="11.140625" style="1" customWidth="1"/>
    <col min="8453" max="8453" width="10.7109375" style="1" customWidth="1"/>
    <col min="8454" max="8701" width="9.140625" style="1"/>
    <col min="8702" max="8702" width="10.42578125" style="1" customWidth="1"/>
    <col min="8703" max="8703" width="57.7109375" style="1" customWidth="1"/>
    <col min="8704" max="8704" width="46.140625" style="1" customWidth="1"/>
    <col min="8705" max="8705" width="14" style="1" customWidth="1"/>
    <col min="8706" max="8706" width="9.140625" style="1"/>
    <col min="8707" max="8707" width="8.85546875" style="1" customWidth="1"/>
    <col min="8708" max="8708" width="11.140625" style="1" customWidth="1"/>
    <col min="8709" max="8709" width="10.7109375" style="1" customWidth="1"/>
    <col min="8710" max="8957" width="9.140625" style="1"/>
    <col min="8958" max="8958" width="10.42578125" style="1" customWidth="1"/>
    <col min="8959" max="8959" width="57.7109375" style="1" customWidth="1"/>
    <col min="8960" max="8960" width="46.140625" style="1" customWidth="1"/>
    <col min="8961" max="8961" width="14" style="1" customWidth="1"/>
    <col min="8962" max="8962" width="9.140625" style="1"/>
    <col min="8963" max="8963" width="8.85546875" style="1" customWidth="1"/>
    <col min="8964" max="8964" width="11.140625" style="1" customWidth="1"/>
    <col min="8965" max="8965" width="10.7109375" style="1" customWidth="1"/>
    <col min="8966" max="9213" width="9.140625" style="1"/>
    <col min="9214" max="9214" width="10.42578125" style="1" customWidth="1"/>
    <col min="9215" max="9215" width="57.7109375" style="1" customWidth="1"/>
    <col min="9216" max="9216" width="46.140625" style="1" customWidth="1"/>
    <col min="9217" max="9217" width="14" style="1" customWidth="1"/>
    <col min="9218" max="9218" width="9.140625" style="1"/>
    <col min="9219" max="9219" width="8.85546875" style="1" customWidth="1"/>
    <col min="9220" max="9220" width="11.140625" style="1" customWidth="1"/>
    <col min="9221" max="9221" width="10.7109375" style="1" customWidth="1"/>
    <col min="9222" max="9469" width="9.140625" style="1"/>
    <col min="9470" max="9470" width="10.42578125" style="1" customWidth="1"/>
    <col min="9471" max="9471" width="57.7109375" style="1" customWidth="1"/>
    <col min="9472" max="9472" width="46.140625" style="1" customWidth="1"/>
    <col min="9473" max="9473" width="14" style="1" customWidth="1"/>
    <col min="9474" max="9474" width="9.140625" style="1"/>
    <col min="9475" max="9475" width="8.85546875" style="1" customWidth="1"/>
    <col min="9476" max="9476" width="11.140625" style="1" customWidth="1"/>
    <col min="9477" max="9477" width="10.7109375" style="1" customWidth="1"/>
    <col min="9478" max="9725" width="9.140625" style="1"/>
    <col min="9726" max="9726" width="10.42578125" style="1" customWidth="1"/>
    <col min="9727" max="9727" width="57.7109375" style="1" customWidth="1"/>
    <col min="9728" max="9728" width="46.140625" style="1" customWidth="1"/>
    <col min="9729" max="9729" width="14" style="1" customWidth="1"/>
    <col min="9730" max="9730" width="9.140625" style="1"/>
    <col min="9731" max="9731" width="8.85546875" style="1" customWidth="1"/>
    <col min="9732" max="9732" width="11.140625" style="1" customWidth="1"/>
    <col min="9733" max="9733" width="10.7109375" style="1" customWidth="1"/>
    <col min="9734" max="9981" width="9.140625" style="1"/>
    <col min="9982" max="9982" width="10.42578125" style="1" customWidth="1"/>
    <col min="9983" max="9983" width="57.7109375" style="1" customWidth="1"/>
    <col min="9984" max="9984" width="46.140625" style="1" customWidth="1"/>
    <col min="9985" max="9985" width="14" style="1" customWidth="1"/>
    <col min="9986" max="9986" width="9.140625" style="1"/>
    <col min="9987" max="9987" width="8.85546875" style="1" customWidth="1"/>
    <col min="9988" max="9988" width="11.140625" style="1" customWidth="1"/>
    <col min="9989" max="9989" width="10.7109375" style="1" customWidth="1"/>
    <col min="9990" max="10237" width="9.140625" style="1"/>
    <col min="10238" max="10238" width="10.42578125" style="1" customWidth="1"/>
    <col min="10239" max="10239" width="57.7109375" style="1" customWidth="1"/>
    <col min="10240" max="10240" width="46.140625" style="1" customWidth="1"/>
    <col min="10241" max="10241" width="14" style="1" customWidth="1"/>
    <col min="10242" max="10242" width="9.140625" style="1"/>
    <col min="10243" max="10243" width="8.85546875" style="1" customWidth="1"/>
    <col min="10244" max="10244" width="11.140625" style="1" customWidth="1"/>
    <col min="10245" max="10245" width="10.7109375" style="1" customWidth="1"/>
    <col min="10246" max="10493" width="9.140625" style="1"/>
    <col min="10494" max="10494" width="10.42578125" style="1" customWidth="1"/>
    <col min="10495" max="10495" width="57.7109375" style="1" customWidth="1"/>
    <col min="10496" max="10496" width="46.140625" style="1" customWidth="1"/>
    <col min="10497" max="10497" width="14" style="1" customWidth="1"/>
    <col min="10498" max="10498" width="9.140625" style="1"/>
    <col min="10499" max="10499" width="8.85546875" style="1" customWidth="1"/>
    <col min="10500" max="10500" width="11.140625" style="1" customWidth="1"/>
    <col min="10501" max="10501" width="10.7109375" style="1" customWidth="1"/>
    <col min="10502" max="10749" width="9.140625" style="1"/>
    <col min="10750" max="10750" width="10.42578125" style="1" customWidth="1"/>
    <col min="10751" max="10751" width="57.7109375" style="1" customWidth="1"/>
    <col min="10752" max="10752" width="46.140625" style="1" customWidth="1"/>
    <col min="10753" max="10753" width="14" style="1" customWidth="1"/>
    <col min="10754" max="10754" width="9.140625" style="1"/>
    <col min="10755" max="10755" width="8.85546875" style="1" customWidth="1"/>
    <col min="10756" max="10756" width="11.140625" style="1" customWidth="1"/>
    <col min="10757" max="10757" width="10.7109375" style="1" customWidth="1"/>
    <col min="10758" max="11005" width="9.140625" style="1"/>
    <col min="11006" max="11006" width="10.42578125" style="1" customWidth="1"/>
    <col min="11007" max="11007" width="57.7109375" style="1" customWidth="1"/>
    <col min="11008" max="11008" width="46.140625" style="1" customWidth="1"/>
    <col min="11009" max="11009" width="14" style="1" customWidth="1"/>
    <col min="11010" max="11010" width="9.140625" style="1"/>
    <col min="11011" max="11011" width="8.85546875" style="1" customWidth="1"/>
    <col min="11012" max="11012" width="11.140625" style="1" customWidth="1"/>
    <col min="11013" max="11013" width="10.7109375" style="1" customWidth="1"/>
    <col min="11014" max="11261" width="9.140625" style="1"/>
    <col min="11262" max="11262" width="10.42578125" style="1" customWidth="1"/>
    <col min="11263" max="11263" width="57.7109375" style="1" customWidth="1"/>
    <col min="11264" max="11264" width="46.140625" style="1" customWidth="1"/>
    <col min="11265" max="11265" width="14" style="1" customWidth="1"/>
    <col min="11266" max="11266" width="9.140625" style="1"/>
    <col min="11267" max="11267" width="8.85546875" style="1" customWidth="1"/>
    <col min="11268" max="11268" width="11.140625" style="1" customWidth="1"/>
    <col min="11269" max="11269" width="10.7109375" style="1" customWidth="1"/>
    <col min="11270" max="11517" width="9.140625" style="1"/>
    <col min="11518" max="11518" width="10.42578125" style="1" customWidth="1"/>
    <col min="11519" max="11519" width="57.7109375" style="1" customWidth="1"/>
    <col min="11520" max="11520" width="46.140625" style="1" customWidth="1"/>
    <col min="11521" max="11521" width="14" style="1" customWidth="1"/>
    <col min="11522" max="11522" width="9.140625" style="1"/>
    <col min="11523" max="11523" width="8.85546875" style="1" customWidth="1"/>
    <col min="11524" max="11524" width="11.140625" style="1" customWidth="1"/>
    <col min="11525" max="11525" width="10.7109375" style="1" customWidth="1"/>
    <col min="11526" max="11773" width="9.140625" style="1"/>
    <col min="11774" max="11774" width="10.42578125" style="1" customWidth="1"/>
    <col min="11775" max="11775" width="57.7109375" style="1" customWidth="1"/>
    <col min="11776" max="11776" width="46.140625" style="1" customWidth="1"/>
    <col min="11777" max="11777" width="14" style="1" customWidth="1"/>
    <col min="11778" max="11778" width="9.140625" style="1"/>
    <col min="11779" max="11779" width="8.85546875" style="1" customWidth="1"/>
    <col min="11780" max="11780" width="11.140625" style="1" customWidth="1"/>
    <col min="11781" max="11781" width="10.7109375" style="1" customWidth="1"/>
    <col min="11782" max="12029" width="9.140625" style="1"/>
    <col min="12030" max="12030" width="10.42578125" style="1" customWidth="1"/>
    <col min="12031" max="12031" width="57.7109375" style="1" customWidth="1"/>
    <col min="12032" max="12032" width="46.140625" style="1" customWidth="1"/>
    <col min="12033" max="12033" width="14" style="1" customWidth="1"/>
    <col min="12034" max="12034" width="9.140625" style="1"/>
    <col min="12035" max="12035" width="8.85546875" style="1" customWidth="1"/>
    <col min="12036" max="12036" width="11.140625" style="1" customWidth="1"/>
    <col min="12037" max="12037" width="10.7109375" style="1" customWidth="1"/>
    <col min="12038" max="12285" width="9.140625" style="1"/>
    <col min="12286" max="12286" width="10.42578125" style="1" customWidth="1"/>
    <col min="12287" max="12287" width="57.7109375" style="1" customWidth="1"/>
    <col min="12288" max="12288" width="46.140625" style="1" customWidth="1"/>
    <col min="12289" max="12289" width="14" style="1" customWidth="1"/>
    <col min="12290" max="12290" width="9.140625" style="1"/>
    <col min="12291" max="12291" width="8.85546875" style="1" customWidth="1"/>
    <col min="12292" max="12292" width="11.140625" style="1" customWidth="1"/>
    <col min="12293" max="12293" width="10.7109375" style="1" customWidth="1"/>
    <col min="12294" max="12541" width="9.140625" style="1"/>
    <col min="12542" max="12542" width="10.42578125" style="1" customWidth="1"/>
    <col min="12543" max="12543" width="57.7109375" style="1" customWidth="1"/>
    <col min="12544" max="12544" width="46.140625" style="1" customWidth="1"/>
    <col min="12545" max="12545" width="14" style="1" customWidth="1"/>
    <col min="12546" max="12546" width="9.140625" style="1"/>
    <col min="12547" max="12547" width="8.85546875" style="1" customWidth="1"/>
    <col min="12548" max="12548" width="11.140625" style="1" customWidth="1"/>
    <col min="12549" max="12549" width="10.7109375" style="1" customWidth="1"/>
    <col min="12550" max="12797" width="9.140625" style="1"/>
    <col min="12798" max="12798" width="10.42578125" style="1" customWidth="1"/>
    <col min="12799" max="12799" width="57.7109375" style="1" customWidth="1"/>
    <col min="12800" max="12800" width="46.140625" style="1" customWidth="1"/>
    <col min="12801" max="12801" width="14" style="1" customWidth="1"/>
    <col min="12802" max="12802" width="9.140625" style="1"/>
    <col min="12803" max="12803" width="8.85546875" style="1" customWidth="1"/>
    <col min="12804" max="12804" width="11.140625" style="1" customWidth="1"/>
    <col min="12805" max="12805" width="10.7109375" style="1" customWidth="1"/>
    <col min="12806" max="13053" width="9.140625" style="1"/>
    <col min="13054" max="13054" width="10.42578125" style="1" customWidth="1"/>
    <col min="13055" max="13055" width="57.7109375" style="1" customWidth="1"/>
    <col min="13056" max="13056" width="46.140625" style="1" customWidth="1"/>
    <col min="13057" max="13057" width="14" style="1" customWidth="1"/>
    <col min="13058" max="13058" width="9.140625" style="1"/>
    <col min="13059" max="13059" width="8.85546875" style="1" customWidth="1"/>
    <col min="13060" max="13060" width="11.140625" style="1" customWidth="1"/>
    <col min="13061" max="13061" width="10.7109375" style="1" customWidth="1"/>
    <col min="13062" max="13309" width="9.140625" style="1"/>
    <col min="13310" max="13310" width="10.42578125" style="1" customWidth="1"/>
    <col min="13311" max="13311" width="57.7109375" style="1" customWidth="1"/>
    <col min="13312" max="13312" width="46.140625" style="1" customWidth="1"/>
    <col min="13313" max="13313" width="14" style="1" customWidth="1"/>
    <col min="13314" max="13314" width="9.140625" style="1"/>
    <col min="13315" max="13315" width="8.85546875" style="1" customWidth="1"/>
    <col min="13316" max="13316" width="11.140625" style="1" customWidth="1"/>
    <col min="13317" max="13317" width="10.7109375" style="1" customWidth="1"/>
    <col min="13318" max="13565" width="9.140625" style="1"/>
    <col min="13566" max="13566" width="10.42578125" style="1" customWidth="1"/>
    <col min="13567" max="13567" width="57.7109375" style="1" customWidth="1"/>
    <col min="13568" max="13568" width="46.140625" style="1" customWidth="1"/>
    <col min="13569" max="13569" width="14" style="1" customWidth="1"/>
    <col min="13570" max="13570" width="9.140625" style="1"/>
    <col min="13571" max="13571" width="8.85546875" style="1" customWidth="1"/>
    <col min="13572" max="13572" width="11.140625" style="1" customWidth="1"/>
    <col min="13573" max="13573" width="10.7109375" style="1" customWidth="1"/>
    <col min="13574" max="13821" width="9.140625" style="1"/>
    <col min="13822" max="13822" width="10.42578125" style="1" customWidth="1"/>
    <col min="13823" max="13823" width="57.7109375" style="1" customWidth="1"/>
    <col min="13824" max="13824" width="46.140625" style="1" customWidth="1"/>
    <col min="13825" max="13825" width="14" style="1" customWidth="1"/>
    <col min="13826" max="13826" width="9.140625" style="1"/>
    <col min="13827" max="13827" width="8.85546875" style="1" customWidth="1"/>
    <col min="13828" max="13828" width="11.140625" style="1" customWidth="1"/>
    <col min="13829" max="13829" width="10.7109375" style="1" customWidth="1"/>
    <col min="13830" max="14077" width="9.140625" style="1"/>
    <col min="14078" max="14078" width="10.42578125" style="1" customWidth="1"/>
    <col min="14079" max="14079" width="57.7109375" style="1" customWidth="1"/>
    <col min="14080" max="14080" width="46.140625" style="1" customWidth="1"/>
    <col min="14081" max="14081" width="14" style="1" customWidth="1"/>
    <col min="14082" max="14082" width="9.140625" style="1"/>
    <col min="14083" max="14083" width="8.85546875" style="1" customWidth="1"/>
    <col min="14084" max="14084" width="11.140625" style="1" customWidth="1"/>
    <col min="14085" max="14085" width="10.7109375" style="1" customWidth="1"/>
    <col min="14086" max="14333" width="9.140625" style="1"/>
    <col min="14334" max="14334" width="10.42578125" style="1" customWidth="1"/>
    <col min="14335" max="14335" width="57.7109375" style="1" customWidth="1"/>
    <col min="14336" max="14336" width="46.140625" style="1" customWidth="1"/>
    <col min="14337" max="14337" width="14" style="1" customWidth="1"/>
    <col min="14338" max="14338" width="9.140625" style="1"/>
    <col min="14339" max="14339" width="8.85546875" style="1" customWidth="1"/>
    <col min="14340" max="14340" width="11.140625" style="1" customWidth="1"/>
    <col min="14341" max="14341" width="10.7109375" style="1" customWidth="1"/>
    <col min="14342" max="14589" width="9.140625" style="1"/>
    <col min="14590" max="14590" width="10.42578125" style="1" customWidth="1"/>
    <col min="14591" max="14591" width="57.7109375" style="1" customWidth="1"/>
    <col min="14592" max="14592" width="46.140625" style="1" customWidth="1"/>
    <col min="14593" max="14593" width="14" style="1" customWidth="1"/>
    <col min="14594" max="14594" width="9.140625" style="1"/>
    <col min="14595" max="14595" width="8.85546875" style="1" customWidth="1"/>
    <col min="14596" max="14596" width="11.140625" style="1" customWidth="1"/>
    <col min="14597" max="14597" width="10.7109375" style="1" customWidth="1"/>
    <col min="14598" max="14845" width="9.140625" style="1"/>
    <col min="14846" max="14846" width="10.42578125" style="1" customWidth="1"/>
    <col min="14847" max="14847" width="57.7109375" style="1" customWidth="1"/>
    <col min="14848" max="14848" width="46.140625" style="1" customWidth="1"/>
    <col min="14849" max="14849" width="14" style="1" customWidth="1"/>
    <col min="14850" max="14850" width="9.140625" style="1"/>
    <col min="14851" max="14851" width="8.85546875" style="1" customWidth="1"/>
    <col min="14852" max="14852" width="11.140625" style="1" customWidth="1"/>
    <col min="14853" max="14853" width="10.7109375" style="1" customWidth="1"/>
    <col min="14854" max="15101" width="9.140625" style="1"/>
    <col min="15102" max="15102" width="10.42578125" style="1" customWidth="1"/>
    <col min="15103" max="15103" width="57.7109375" style="1" customWidth="1"/>
    <col min="15104" max="15104" width="46.140625" style="1" customWidth="1"/>
    <col min="15105" max="15105" width="14" style="1" customWidth="1"/>
    <col min="15106" max="15106" width="9.140625" style="1"/>
    <col min="15107" max="15107" width="8.85546875" style="1" customWidth="1"/>
    <col min="15108" max="15108" width="11.140625" style="1" customWidth="1"/>
    <col min="15109" max="15109" width="10.7109375" style="1" customWidth="1"/>
    <col min="15110" max="15357" width="9.140625" style="1"/>
    <col min="15358" max="15358" width="10.42578125" style="1" customWidth="1"/>
    <col min="15359" max="15359" width="57.7109375" style="1" customWidth="1"/>
    <col min="15360" max="15360" width="46.140625" style="1" customWidth="1"/>
    <col min="15361" max="15361" width="14" style="1" customWidth="1"/>
    <col min="15362" max="15362" width="9.140625" style="1"/>
    <col min="15363" max="15363" width="8.85546875" style="1" customWidth="1"/>
    <col min="15364" max="15364" width="11.140625" style="1" customWidth="1"/>
    <col min="15365" max="15365" width="10.7109375" style="1" customWidth="1"/>
    <col min="15366" max="15613" width="9.140625" style="1"/>
    <col min="15614" max="15614" width="10.42578125" style="1" customWidth="1"/>
    <col min="15615" max="15615" width="57.7109375" style="1" customWidth="1"/>
    <col min="15616" max="15616" width="46.140625" style="1" customWidth="1"/>
    <col min="15617" max="15617" width="14" style="1" customWidth="1"/>
    <col min="15618" max="15618" width="9.140625" style="1"/>
    <col min="15619" max="15619" width="8.85546875" style="1" customWidth="1"/>
    <col min="15620" max="15620" width="11.140625" style="1" customWidth="1"/>
    <col min="15621" max="15621" width="10.7109375" style="1" customWidth="1"/>
    <col min="15622" max="15869" width="9.140625" style="1"/>
    <col min="15870" max="15870" width="10.42578125" style="1" customWidth="1"/>
    <col min="15871" max="15871" width="57.7109375" style="1" customWidth="1"/>
    <col min="15872" max="15872" width="46.140625" style="1" customWidth="1"/>
    <col min="15873" max="15873" width="14" style="1" customWidth="1"/>
    <col min="15874" max="15874" width="9.140625" style="1"/>
    <col min="15875" max="15875" width="8.85546875" style="1" customWidth="1"/>
    <col min="15876" max="15876" width="11.140625" style="1" customWidth="1"/>
    <col min="15877" max="15877" width="10.7109375" style="1" customWidth="1"/>
    <col min="15878" max="16125" width="9.140625" style="1"/>
    <col min="16126" max="16126" width="10.42578125" style="1" customWidth="1"/>
    <col min="16127" max="16127" width="57.7109375" style="1" customWidth="1"/>
    <col min="16128" max="16128" width="46.140625" style="1" customWidth="1"/>
    <col min="16129" max="16129" width="14" style="1" customWidth="1"/>
    <col min="16130" max="16130" width="9.140625" style="1"/>
    <col min="16131" max="16131" width="8.85546875" style="1" customWidth="1"/>
    <col min="16132" max="16132" width="11.140625" style="1" customWidth="1"/>
    <col min="16133" max="16133" width="10.7109375" style="1" customWidth="1"/>
    <col min="16134" max="16384" width="9.140625" style="1"/>
  </cols>
  <sheetData>
    <row r="1" spans="1:7" s="4" customFormat="1" ht="18" x14ac:dyDescent="0.25">
      <c r="A1" s="98" t="s">
        <v>0</v>
      </c>
      <c r="D1" s="5"/>
      <c r="G1" s="6" t="s">
        <v>1</v>
      </c>
    </row>
    <row r="2" spans="1:7" s="4" customFormat="1" ht="9.75" customHeight="1" x14ac:dyDescent="0.25">
      <c r="D2" s="5"/>
    </row>
    <row r="3" spans="1:7" s="11" customFormat="1" ht="16.5" customHeight="1" x14ac:dyDescent="0.25">
      <c r="A3" s="8" t="s">
        <v>275</v>
      </c>
      <c r="B3" s="8"/>
      <c r="C3" s="8"/>
      <c r="D3" s="9"/>
      <c r="E3" s="8"/>
      <c r="F3" s="8"/>
      <c r="G3" s="8"/>
    </row>
    <row r="4" spans="1:7" s="4" customFormat="1" ht="18.75" customHeight="1" x14ac:dyDescent="0.25">
      <c r="A4" s="8" t="s">
        <v>302</v>
      </c>
      <c r="B4" s="8"/>
      <c r="C4" s="8"/>
      <c r="D4" s="12"/>
      <c r="E4" s="8"/>
      <c r="F4" s="8"/>
      <c r="G4" s="8"/>
    </row>
    <row r="5" spans="1:7" s="4" customFormat="1" ht="18.75" customHeight="1" x14ac:dyDescent="0.25">
      <c r="A5" s="8" t="s">
        <v>301</v>
      </c>
      <c r="B5" s="8"/>
      <c r="C5" s="8"/>
      <c r="D5" s="12"/>
      <c r="E5" s="8"/>
      <c r="F5" s="8"/>
      <c r="G5" s="8"/>
    </row>
    <row r="6" spans="1:7" s="11" customFormat="1" ht="18" customHeight="1" x14ac:dyDescent="0.25">
      <c r="A6" s="13" t="s">
        <v>2</v>
      </c>
      <c r="B6" s="8"/>
      <c r="C6" s="8"/>
      <c r="D6" s="9"/>
      <c r="E6" s="8"/>
      <c r="F6" s="8"/>
      <c r="G6" s="8"/>
    </row>
    <row r="7" spans="1:7" s="19" customFormat="1" ht="94.5" x14ac:dyDescent="0.2">
      <c r="A7" s="14" t="s">
        <v>3</v>
      </c>
      <c r="B7" s="15" t="s">
        <v>4</v>
      </c>
      <c r="C7" s="15" t="s">
        <v>5</v>
      </c>
      <c r="D7" s="16" t="s">
        <v>6</v>
      </c>
      <c r="E7" s="17" t="s">
        <v>7</v>
      </c>
      <c r="F7" s="17" t="s">
        <v>8</v>
      </c>
      <c r="G7" s="18" t="s">
        <v>9</v>
      </c>
    </row>
    <row r="8" spans="1:7" ht="28.5" customHeight="1" x14ac:dyDescent="0.25">
      <c r="A8" s="20">
        <v>1</v>
      </c>
      <c r="B8" s="21" t="s">
        <v>10</v>
      </c>
      <c r="C8" s="22" t="s">
        <v>11</v>
      </c>
      <c r="D8" s="23" t="s">
        <v>12</v>
      </c>
      <c r="E8" s="93">
        <v>1741</v>
      </c>
      <c r="F8" s="25">
        <v>41.85</v>
      </c>
      <c r="G8" s="26">
        <f t="shared" ref="G8:G71" si="0">F8*E8</f>
        <v>72860.850000000006</v>
      </c>
    </row>
    <row r="9" spans="1:7" ht="28.5" customHeight="1" x14ac:dyDescent="0.25">
      <c r="A9" s="20">
        <v>2</v>
      </c>
      <c r="B9" s="21" t="s">
        <v>13</v>
      </c>
      <c r="C9" s="22" t="s">
        <v>14</v>
      </c>
      <c r="D9" s="23" t="s">
        <v>12</v>
      </c>
      <c r="E9" s="27">
        <v>173</v>
      </c>
      <c r="F9" s="25">
        <v>39.590000000000003</v>
      </c>
      <c r="G9" s="26">
        <f t="shared" si="0"/>
        <v>6849.0700000000006</v>
      </c>
    </row>
    <row r="10" spans="1:7" ht="28.5" customHeight="1" x14ac:dyDescent="0.25">
      <c r="A10" s="20">
        <v>3</v>
      </c>
      <c r="B10" s="21" t="s">
        <v>15</v>
      </c>
      <c r="C10" s="22" t="s">
        <v>16</v>
      </c>
      <c r="D10" s="23" t="s">
        <v>12</v>
      </c>
      <c r="E10" s="27"/>
      <c r="F10" s="25"/>
      <c r="G10" s="26">
        <f t="shared" si="0"/>
        <v>0</v>
      </c>
    </row>
    <row r="11" spans="1:7" ht="28.5" customHeight="1" x14ac:dyDescent="0.25">
      <c r="A11" s="20">
        <v>4</v>
      </c>
      <c r="B11" s="21" t="s">
        <v>17</v>
      </c>
      <c r="C11" s="22" t="s">
        <v>18</v>
      </c>
      <c r="D11" s="23" t="s">
        <v>12</v>
      </c>
      <c r="E11" s="27"/>
      <c r="F11" s="25"/>
      <c r="G11" s="26">
        <f t="shared" si="0"/>
        <v>0</v>
      </c>
    </row>
    <row r="12" spans="1:7" ht="28.5" customHeight="1" x14ac:dyDescent="0.25">
      <c r="A12" s="20">
        <v>5</v>
      </c>
      <c r="B12" s="21" t="s">
        <v>19</v>
      </c>
      <c r="C12" s="22" t="s">
        <v>20</v>
      </c>
      <c r="D12" s="23" t="s">
        <v>12</v>
      </c>
      <c r="E12" s="27"/>
      <c r="F12" s="25"/>
      <c r="G12" s="26">
        <f t="shared" si="0"/>
        <v>0</v>
      </c>
    </row>
    <row r="13" spans="1:7" ht="28.5" customHeight="1" x14ac:dyDescent="0.25">
      <c r="A13" s="20">
        <v>6</v>
      </c>
      <c r="B13" s="21" t="s">
        <v>21</v>
      </c>
      <c r="C13" s="22" t="s">
        <v>22</v>
      </c>
      <c r="D13" s="23" t="s">
        <v>12</v>
      </c>
      <c r="E13" s="27"/>
      <c r="F13" s="25"/>
      <c r="G13" s="26">
        <f t="shared" si="0"/>
        <v>0</v>
      </c>
    </row>
    <row r="14" spans="1:7" ht="28.5" customHeight="1" x14ac:dyDescent="0.25">
      <c r="A14" s="20">
        <v>7</v>
      </c>
      <c r="B14" s="21" t="s">
        <v>23</v>
      </c>
      <c r="C14" s="22" t="s">
        <v>24</v>
      </c>
      <c r="D14" s="23" t="s">
        <v>25</v>
      </c>
      <c r="E14" s="27"/>
      <c r="F14" s="25"/>
      <c r="G14" s="26">
        <f t="shared" si="0"/>
        <v>0</v>
      </c>
    </row>
    <row r="15" spans="1:7" ht="28.5" customHeight="1" x14ac:dyDescent="0.25">
      <c r="A15" s="20">
        <v>8</v>
      </c>
      <c r="B15" s="21" t="s">
        <v>26</v>
      </c>
      <c r="C15" s="28" t="s">
        <v>27</v>
      </c>
      <c r="D15" s="23" t="s">
        <v>12</v>
      </c>
      <c r="E15" s="27"/>
      <c r="F15" s="25"/>
      <c r="G15" s="26">
        <f t="shared" si="0"/>
        <v>0</v>
      </c>
    </row>
    <row r="16" spans="1:7" ht="28.5" customHeight="1" x14ac:dyDescent="0.25">
      <c r="A16" s="20" t="s">
        <v>28</v>
      </c>
      <c r="B16" s="29" t="s">
        <v>29</v>
      </c>
      <c r="C16" s="28" t="s">
        <v>30</v>
      </c>
      <c r="D16" s="23" t="s">
        <v>12</v>
      </c>
      <c r="E16" s="27"/>
      <c r="F16" s="25"/>
      <c r="G16" s="26">
        <f t="shared" si="0"/>
        <v>0</v>
      </c>
    </row>
    <row r="17" spans="1:7" ht="28.5" customHeight="1" x14ac:dyDescent="0.25">
      <c r="A17" s="20" t="s">
        <v>31</v>
      </c>
      <c r="B17" s="29" t="s">
        <v>29</v>
      </c>
      <c r="C17" s="28" t="s">
        <v>32</v>
      </c>
      <c r="D17" s="23" t="s">
        <v>12</v>
      </c>
      <c r="E17" s="27"/>
      <c r="F17" s="25"/>
      <c r="G17" s="26">
        <f t="shared" si="0"/>
        <v>0</v>
      </c>
    </row>
    <row r="18" spans="1:7" ht="28.5" customHeight="1" x14ac:dyDescent="0.25">
      <c r="A18" s="20" t="s">
        <v>33</v>
      </c>
      <c r="B18" s="21" t="s">
        <v>34</v>
      </c>
      <c r="C18" s="28" t="s">
        <v>30</v>
      </c>
      <c r="D18" s="23" t="s">
        <v>12</v>
      </c>
      <c r="E18" s="27"/>
      <c r="F18" s="25"/>
      <c r="G18" s="26">
        <f t="shared" si="0"/>
        <v>0</v>
      </c>
    </row>
    <row r="19" spans="1:7" ht="28.5" customHeight="1" x14ac:dyDescent="0.25">
      <c r="A19" s="20" t="s">
        <v>35</v>
      </c>
      <c r="B19" s="21" t="s">
        <v>34</v>
      </c>
      <c r="C19" s="28" t="s">
        <v>32</v>
      </c>
      <c r="D19" s="23" t="s">
        <v>12</v>
      </c>
      <c r="E19" s="27"/>
      <c r="F19" s="25"/>
      <c r="G19" s="26">
        <f t="shared" si="0"/>
        <v>0</v>
      </c>
    </row>
    <row r="20" spans="1:7" ht="28.5" customHeight="1" x14ac:dyDescent="0.25">
      <c r="A20" s="20">
        <v>11</v>
      </c>
      <c r="B20" s="21" t="s">
        <v>36</v>
      </c>
      <c r="C20" s="28" t="s">
        <v>37</v>
      </c>
      <c r="D20" s="23" t="s">
        <v>25</v>
      </c>
      <c r="E20" s="27"/>
      <c r="F20" s="25"/>
      <c r="G20" s="26">
        <f t="shared" si="0"/>
        <v>0</v>
      </c>
    </row>
    <row r="21" spans="1:7" ht="28.5" customHeight="1" x14ac:dyDescent="0.25">
      <c r="A21" s="20">
        <v>12</v>
      </c>
      <c r="B21" s="21" t="s">
        <v>38</v>
      </c>
      <c r="C21" s="22" t="s">
        <v>39</v>
      </c>
      <c r="D21" s="23" t="s">
        <v>25</v>
      </c>
      <c r="E21" s="27"/>
      <c r="F21" s="25"/>
      <c r="G21" s="26">
        <f t="shared" si="0"/>
        <v>0</v>
      </c>
    </row>
    <row r="22" spans="1:7" ht="28.5" customHeight="1" x14ac:dyDescent="0.25">
      <c r="A22" s="20">
        <v>13</v>
      </c>
      <c r="B22" s="21" t="s">
        <v>40</v>
      </c>
      <c r="C22" s="22" t="s">
        <v>41</v>
      </c>
      <c r="D22" s="23" t="s">
        <v>25</v>
      </c>
      <c r="E22" s="27"/>
      <c r="F22" s="25"/>
      <c r="G22" s="26">
        <f t="shared" si="0"/>
        <v>0</v>
      </c>
    </row>
    <row r="23" spans="1:7" ht="28.5" customHeight="1" x14ac:dyDescent="0.25">
      <c r="A23" s="20">
        <v>14</v>
      </c>
      <c r="B23" s="21" t="s">
        <v>42</v>
      </c>
      <c r="C23" s="22" t="s">
        <v>43</v>
      </c>
      <c r="D23" s="23" t="s">
        <v>44</v>
      </c>
      <c r="E23" s="27"/>
      <c r="F23" s="25"/>
      <c r="G23" s="26">
        <f t="shared" si="0"/>
        <v>0</v>
      </c>
    </row>
    <row r="24" spans="1:7" ht="28.5" customHeight="1" x14ac:dyDescent="0.25">
      <c r="A24" s="20">
        <v>15</v>
      </c>
      <c r="B24" s="21" t="s">
        <v>45</v>
      </c>
      <c r="C24" s="22" t="s">
        <v>43</v>
      </c>
      <c r="D24" s="23" t="s">
        <v>44</v>
      </c>
      <c r="E24" s="27"/>
      <c r="F24" s="25"/>
      <c r="G24" s="26">
        <f t="shared" si="0"/>
        <v>0</v>
      </c>
    </row>
    <row r="25" spans="1:7" ht="28.5" customHeight="1" x14ac:dyDescent="0.25">
      <c r="A25" s="20">
        <v>16</v>
      </c>
      <c r="B25" s="30" t="s">
        <v>46</v>
      </c>
      <c r="C25" s="22" t="s">
        <v>47</v>
      </c>
      <c r="D25" s="23" t="s">
        <v>48</v>
      </c>
      <c r="E25" s="27"/>
      <c r="F25" s="25"/>
      <c r="G25" s="26">
        <f t="shared" si="0"/>
        <v>0</v>
      </c>
    </row>
    <row r="26" spans="1:7" ht="28.5" customHeight="1" x14ac:dyDescent="0.25">
      <c r="A26" s="31">
        <v>17</v>
      </c>
      <c r="B26" s="21" t="s">
        <v>49</v>
      </c>
      <c r="C26" s="32" t="s">
        <v>50</v>
      </c>
      <c r="D26" s="23" t="s">
        <v>25</v>
      </c>
      <c r="E26" s="27">
        <v>11</v>
      </c>
      <c r="F26" s="25">
        <v>43.33</v>
      </c>
      <c r="G26" s="26">
        <f t="shared" si="0"/>
        <v>476.63</v>
      </c>
    </row>
    <row r="27" spans="1:7" ht="28.5" customHeight="1" x14ac:dyDescent="0.25">
      <c r="A27" s="31">
        <v>18</v>
      </c>
      <c r="B27" s="29" t="s">
        <v>51</v>
      </c>
      <c r="C27" s="32" t="s">
        <v>52</v>
      </c>
      <c r="D27" s="23" t="s">
        <v>48</v>
      </c>
      <c r="E27" s="27"/>
      <c r="F27" s="25"/>
      <c r="G27" s="26">
        <f t="shared" si="0"/>
        <v>0</v>
      </c>
    </row>
    <row r="28" spans="1:7" ht="28.5" customHeight="1" x14ac:dyDescent="0.25">
      <c r="A28" s="31">
        <v>19</v>
      </c>
      <c r="B28" s="29" t="s">
        <v>53</v>
      </c>
      <c r="C28" s="33" t="s">
        <v>54</v>
      </c>
      <c r="D28" s="23" t="s">
        <v>48</v>
      </c>
      <c r="E28" s="27"/>
      <c r="F28" s="25"/>
      <c r="G28" s="26">
        <f t="shared" si="0"/>
        <v>0</v>
      </c>
    </row>
    <row r="29" spans="1:7" ht="28.5" customHeight="1" x14ac:dyDescent="0.25">
      <c r="A29" s="31">
        <v>20</v>
      </c>
      <c r="B29" s="21" t="s">
        <v>55</v>
      </c>
      <c r="C29" s="32" t="s">
        <v>56</v>
      </c>
      <c r="D29" s="23" t="s">
        <v>57</v>
      </c>
      <c r="E29" s="27">
        <v>11500</v>
      </c>
      <c r="F29" s="25">
        <v>7.91</v>
      </c>
      <c r="G29" s="26">
        <f t="shared" si="0"/>
        <v>90965</v>
      </c>
    </row>
    <row r="30" spans="1:7" ht="28.5" customHeight="1" x14ac:dyDescent="0.25">
      <c r="A30" s="31">
        <v>21</v>
      </c>
      <c r="B30" s="21" t="s">
        <v>58</v>
      </c>
      <c r="C30" s="32" t="s">
        <v>56</v>
      </c>
      <c r="D30" s="23" t="s">
        <v>57</v>
      </c>
      <c r="E30" s="27"/>
      <c r="F30" s="25"/>
      <c r="G30" s="26">
        <f t="shared" si="0"/>
        <v>0</v>
      </c>
    </row>
    <row r="31" spans="1:7" ht="28.5" customHeight="1" x14ac:dyDescent="0.25">
      <c r="A31" s="20">
        <v>22</v>
      </c>
      <c r="B31" s="34" t="s">
        <v>59</v>
      </c>
      <c r="C31" s="32" t="s">
        <v>56</v>
      </c>
      <c r="D31" s="23" t="s">
        <v>57</v>
      </c>
      <c r="E31" s="27"/>
      <c r="F31" s="25"/>
      <c r="G31" s="26">
        <f t="shared" si="0"/>
        <v>0</v>
      </c>
    </row>
    <row r="32" spans="1:7" ht="28.5" customHeight="1" x14ac:dyDescent="0.25">
      <c r="A32" s="31">
        <v>23</v>
      </c>
      <c r="B32" s="21" t="s">
        <v>60</v>
      </c>
      <c r="C32" s="32" t="s">
        <v>56</v>
      </c>
      <c r="D32" s="23" t="s">
        <v>57</v>
      </c>
      <c r="E32" s="27"/>
      <c r="F32" s="25"/>
      <c r="G32" s="26">
        <f t="shared" si="0"/>
        <v>0</v>
      </c>
    </row>
    <row r="33" spans="1:7" ht="28.5" customHeight="1" x14ac:dyDescent="0.25">
      <c r="A33" s="31">
        <v>24</v>
      </c>
      <c r="B33" s="21" t="s">
        <v>61</v>
      </c>
      <c r="C33" s="33" t="s">
        <v>37</v>
      </c>
      <c r="D33" s="23" t="s">
        <v>25</v>
      </c>
      <c r="E33" s="27"/>
      <c r="F33" s="25"/>
      <c r="G33" s="26">
        <f t="shared" si="0"/>
        <v>0</v>
      </c>
    </row>
    <row r="34" spans="1:7" ht="28.5" customHeight="1" x14ac:dyDescent="0.25">
      <c r="A34" s="31">
        <v>25</v>
      </c>
      <c r="B34" s="29" t="s">
        <v>62</v>
      </c>
      <c r="C34" s="32" t="s">
        <v>52</v>
      </c>
      <c r="D34" s="23" t="s">
        <v>48</v>
      </c>
      <c r="E34" s="27"/>
      <c r="F34" s="25"/>
      <c r="G34" s="26">
        <f t="shared" si="0"/>
        <v>0</v>
      </c>
    </row>
    <row r="35" spans="1:7" ht="28.5" customHeight="1" x14ac:dyDescent="0.25">
      <c r="A35" s="31">
        <v>26</v>
      </c>
      <c r="B35" s="29" t="s">
        <v>63</v>
      </c>
      <c r="C35" s="32" t="s">
        <v>52</v>
      </c>
      <c r="D35" s="23" t="s">
        <v>48</v>
      </c>
      <c r="E35" s="27"/>
      <c r="F35" s="25"/>
      <c r="G35" s="26">
        <f t="shared" si="0"/>
        <v>0</v>
      </c>
    </row>
    <row r="36" spans="1:7" ht="28.5" customHeight="1" x14ac:dyDescent="0.25">
      <c r="A36" s="31">
        <v>27</v>
      </c>
      <c r="B36" s="21" t="s">
        <v>64</v>
      </c>
      <c r="C36" s="33" t="s">
        <v>259</v>
      </c>
      <c r="D36" s="23" t="s">
        <v>25</v>
      </c>
      <c r="E36" s="27">
        <v>9195</v>
      </c>
      <c r="F36" s="25">
        <v>7.79</v>
      </c>
      <c r="G36" s="26">
        <f t="shared" si="0"/>
        <v>71629.05</v>
      </c>
    </row>
    <row r="37" spans="1:7" ht="28.5" customHeight="1" x14ac:dyDescent="0.25">
      <c r="A37" s="31">
        <v>28</v>
      </c>
      <c r="B37" s="21" t="s">
        <v>66</v>
      </c>
      <c r="C37" s="33" t="s">
        <v>67</v>
      </c>
      <c r="D37" s="23" t="s">
        <v>68</v>
      </c>
      <c r="E37" s="27"/>
      <c r="F37" s="25"/>
      <c r="G37" s="26">
        <f t="shared" si="0"/>
        <v>0</v>
      </c>
    </row>
    <row r="38" spans="1:7" ht="28.5" customHeight="1" x14ac:dyDescent="0.25">
      <c r="A38" s="31">
        <v>29</v>
      </c>
      <c r="B38" s="21" t="s">
        <v>69</v>
      </c>
      <c r="C38" s="33" t="s">
        <v>70</v>
      </c>
      <c r="D38" s="23" t="s">
        <v>68</v>
      </c>
      <c r="E38" s="27"/>
      <c r="F38" s="25"/>
      <c r="G38" s="26">
        <f t="shared" si="0"/>
        <v>0</v>
      </c>
    </row>
    <row r="39" spans="1:7" ht="28.5" customHeight="1" x14ac:dyDescent="0.25">
      <c r="A39" s="31">
        <v>30</v>
      </c>
      <c r="B39" s="21" t="s">
        <v>71</v>
      </c>
      <c r="C39" s="33" t="s">
        <v>72</v>
      </c>
      <c r="D39" s="23" t="s">
        <v>25</v>
      </c>
      <c r="E39" s="27"/>
      <c r="F39" s="25"/>
      <c r="G39" s="26">
        <f t="shared" si="0"/>
        <v>0</v>
      </c>
    </row>
    <row r="40" spans="1:7" ht="28.5" customHeight="1" x14ac:dyDescent="0.25">
      <c r="A40" s="20" t="s">
        <v>73</v>
      </c>
      <c r="B40" s="21" t="s">
        <v>74</v>
      </c>
      <c r="C40" s="28" t="s">
        <v>75</v>
      </c>
      <c r="D40" s="23" t="s">
        <v>68</v>
      </c>
      <c r="E40" s="27"/>
      <c r="F40" s="25"/>
      <c r="G40" s="26">
        <f t="shared" si="0"/>
        <v>0</v>
      </c>
    </row>
    <row r="41" spans="1:7" ht="28.5" customHeight="1" x14ac:dyDescent="0.25">
      <c r="A41" s="20" t="s">
        <v>76</v>
      </c>
      <c r="B41" s="35" t="s">
        <v>74</v>
      </c>
      <c r="C41" s="28" t="s">
        <v>77</v>
      </c>
      <c r="D41" s="23" t="s">
        <v>68</v>
      </c>
      <c r="E41" s="27"/>
      <c r="F41" s="25"/>
      <c r="G41" s="26">
        <f t="shared" si="0"/>
        <v>0</v>
      </c>
    </row>
    <row r="42" spans="1:7" ht="28.5" customHeight="1" x14ac:dyDescent="0.25">
      <c r="A42" s="20">
        <v>32</v>
      </c>
      <c r="B42" s="21" t="s">
        <v>78</v>
      </c>
      <c r="C42" s="28" t="s">
        <v>79</v>
      </c>
      <c r="D42" s="23" t="s">
        <v>12</v>
      </c>
      <c r="E42" s="27"/>
      <c r="F42" s="25"/>
      <c r="G42" s="26">
        <f t="shared" si="0"/>
        <v>0</v>
      </c>
    </row>
    <row r="43" spans="1:7" ht="28.5" customHeight="1" x14ac:dyDescent="0.25">
      <c r="A43" s="20">
        <v>33</v>
      </c>
      <c r="B43" s="21" t="s">
        <v>80</v>
      </c>
      <c r="C43" s="28" t="s">
        <v>81</v>
      </c>
      <c r="D43" s="23" t="s">
        <v>12</v>
      </c>
      <c r="E43" s="27"/>
      <c r="F43" s="25"/>
      <c r="G43" s="26">
        <f t="shared" si="0"/>
        <v>0</v>
      </c>
    </row>
    <row r="44" spans="1:7" ht="28.5" customHeight="1" x14ac:dyDescent="0.25">
      <c r="A44" s="20">
        <v>34</v>
      </c>
      <c r="B44" s="21" t="s">
        <v>82</v>
      </c>
      <c r="C44" s="28" t="s">
        <v>81</v>
      </c>
      <c r="D44" s="23" t="s">
        <v>12</v>
      </c>
      <c r="E44" s="27"/>
      <c r="F44" s="25"/>
      <c r="G44" s="26">
        <f t="shared" si="0"/>
        <v>0</v>
      </c>
    </row>
    <row r="45" spans="1:7" ht="28.5" customHeight="1" x14ac:dyDescent="0.25">
      <c r="A45" s="20">
        <v>35</v>
      </c>
      <c r="B45" s="21" t="s">
        <v>83</v>
      </c>
      <c r="C45" s="28" t="s">
        <v>81</v>
      </c>
      <c r="D45" s="23" t="s">
        <v>12</v>
      </c>
      <c r="E45" s="27">
        <v>11684</v>
      </c>
      <c r="F45" s="25">
        <v>5.49</v>
      </c>
      <c r="G45" s="26">
        <f t="shared" si="0"/>
        <v>64145.16</v>
      </c>
    </row>
    <row r="46" spans="1:7" ht="28.5" customHeight="1" x14ac:dyDescent="0.25">
      <c r="A46" s="20">
        <v>36</v>
      </c>
      <c r="B46" s="21" t="s">
        <v>84</v>
      </c>
      <c r="C46" s="28" t="s">
        <v>85</v>
      </c>
      <c r="D46" s="23" t="s">
        <v>12</v>
      </c>
      <c r="E46" s="27"/>
      <c r="F46" s="25"/>
      <c r="G46" s="26">
        <f t="shared" si="0"/>
        <v>0</v>
      </c>
    </row>
    <row r="47" spans="1:7" ht="48" customHeight="1" x14ac:dyDescent="0.25">
      <c r="A47" s="20">
        <v>37</v>
      </c>
      <c r="B47" s="21" t="s">
        <v>86</v>
      </c>
      <c r="C47" s="28" t="s">
        <v>87</v>
      </c>
      <c r="D47" s="23" t="s">
        <v>88</v>
      </c>
      <c r="E47" s="27"/>
      <c r="F47" s="25"/>
      <c r="G47" s="26">
        <f t="shared" si="0"/>
        <v>0</v>
      </c>
    </row>
    <row r="48" spans="1:7" ht="28.5" customHeight="1" x14ac:dyDescent="0.25">
      <c r="A48" s="20">
        <v>38</v>
      </c>
      <c r="B48" s="21" t="s">
        <v>89</v>
      </c>
      <c r="C48" s="28" t="s">
        <v>90</v>
      </c>
      <c r="D48" s="23" t="s">
        <v>88</v>
      </c>
      <c r="E48" s="27"/>
      <c r="F48" s="25"/>
      <c r="G48" s="26">
        <f t="shared" si="0"/>
        <v>0</v>
      </c>
    </row>
    <row r="49" spans="1:7" ht="28.5" customHeight="1" x14ac:dyDescent="0.25">
      <c r="A49" s="20">
        <v>39</v>
      </c>
      <c r="B49" s="21" t="s">
        <v>91</v>
      </c>
      <c r="C49" s="28" t="s">
        <v>92</v>
      </c>
      <c r="D49" s="23" t="s">
        <v>88</v>
      </c>
      <c r="E49" s="27"/>
      <c r="F49" s="25"/>
      <c r="G49" s="26">
        <f t="shared" si="0"/>
        <v>0</v>
      </c>
    </row>
    <row r="50" spans="1:7" ht="28.5" customHeight="1" x14ac:dyDescent="0.25">
      <c r="A50" s="20">
        <v>40</v>
      </c>
      <c r="B50" s="21" t="s">
        <v>93</v>
      </c>
      <c r="C50" s="22" t="s">
        <v>43</v>
      </c>
      <c r="D50" s="23" t="s">
        <v>44</v>
      </c>
      <c r="E50" s="27"/>
      <c r="F50" s="25"/>
      <c r="G50" s="26">
        <f t="shared" si="0"/>
        <v>0</v>
      </c>
    </row>
    <row r="51" spans="1:7" ht="28.5" customHeight="1" x14ac:dyDescent="0.25">
      <c r="A51" s="20">
        <v>41</v>
      </c>
      <c r="B51" s="21" t="s">
        <v>94</v>
      </c>
      <c r="C51" s="22" t="s">
        <v>43</v>
      </c>
      <c r="D51" s="23" t="s">
        <v>44</v>
      </c>
      <c r="E51" s="27"/>
      <c r="F51" s="25"/>
      <c r="G51" s="26">
        <f t="shared" si="0"/>
        <v>0</v>
      </c>
    </row>
    <row r="52" spans="1:7" ht="28.5" customHeight="1" x14ac:dyDescent="0.25">
      <c r="A52" s="20">
        <v>42</v>
      </c>
      <c r="B52" s="21" t="s">
        <v>95</v>
      </c>
      <c r="C52" s="22" t="s">
        <v>43</v>
      </c>
      <c r="D52" s="23" t="s">
        <v>44</v>
      </c>
      <c r="E52" s="27"/>
      <c r="F52" s="25"/>
      <c r="G52" s="26">
        <f t="shared" si="0"/>
        <v>0</v>
      </c>
    </row>
    <row r="53" spans="1:7" ht="28.5" customHeight="1" x14ac:dyDescent="0.25">
      <c r="A53" s="20" t="s">
        <v>96</v>
      </c>
      <c r="B53" s="21" t="s">
        <v>97</v>
      </c>
      <c r="C53" s="28" t="s">
        <v>98</v>
      </c>
      <c r="D53" s="23" t="s">
        <v>99</v>
      </c>
      <c r="E53" s="27"/>
      <c r="F53" s="25"/>
      <c r="G53" s="26">
        <f t="shared" si="0"/>
        <v>0</v>
      </c>
    </row>
    <row r="54" spans="1:7" ht="28.5" customHeight="1" x14ac:dyDescent="0.25">
      <c r="A54" s="20" t="s">
        <v>100</v>
      </c>
      <c r="B54" s="35" t="s">
        <v>101</v>
      </c>
      <c r="C54" s="28" t="s">
        <v>98</v>
      </c>
      <c r="D54" s="23" t="s">
        <v>99</v>
      </c>
      <c r="E54" s="27"/>
      <c r="F54" s="25"/>
      <c r="G54" s="26">
        <f t="shared" si="0"/>
        <v>0</v>
      </c>
    </row>
    <row r="55" spans="1:7" ht="28.5" customHeight="1" x14ac:dyDescent="0.25">
      <c r="A55" s="20">
        <v>44</v>
      </c>
      <c r="B55" s="35" t="s">
        <v>102</v>
      </c>
      <c r="C55" s="28" t="s">
        <v>98</v>
      </c>
      <c r="D55" s="23" t="s">
        <v>99</v>
      </c>
      <c r="E55" s="27"/>
      <c r="F55" s="25"/>
      <c r="G55" s="26">
        <f t="shared" si="0"/>
        <v>0</v>
      </c>
    </row>
    <row r="56" spans="1:7" ht="28.5" customHeight="1" x14ac:dyDescent="0.25">
      <c r="A56" s="20">
        <v>45</v>
      </c>
      <c r="B56" s="21" t="s">
        <v>103</v>
      </c>
      <c r="C56" s="28" t="s">
        <v>98</v>
      </c>
      <c r="D56" s="23" t="s">
        <v>68</v>
      </c>
      <c r="E56" s="27"/>
      <c r="F56" s="25"/>
      <c r="G56" s="26">
        <f t="shared" si="0"/>
        <v>0</v>
      </c>
    </row>
    <row r="57" spans="1:7" ht="28.5" customHeight="1" x14ac:dyDescent="0.25">
      <c r="A57" s="20" t="s">
        <v>104</v>
      </c>
      <c r="B57" s="21" t="s">
        <v>105</v>
      </c>
      <c r="C57" s="28" t="s">
        <v>98</v>
      </c>
      <c r="D57" s="23" t="s">
        <v>99</v>
      </c>
      <c r="E57" s="27"/>
      <c r="F57" s="25"/>
      <c r="G57" s="26">
        <f t="shared" si="0"/>
        <v>0</v>
      </c>
    </row>
    <row r="58" spans="1:7" ht="28.5" customHeight="1" x14ac:dyDescent="0.25">
      <c r="A58" s="20" t="s">
        <v>106</v>
      </c>
      <c r="B58" s="35" t="s">
        <v>107</v>
      </c>
      <c r="C58" s="28" t="s">
        <v>98</v>
      </c>
      <c r="D58" s="23" t="s">
        <v>99</v>
      </c>
      <c r="E58" s="27"/>
      <c r="F58" s="25"/>
      <c r="G58" s="26">
        <f t="shared" si="0"/>
        <v>0</v>
      </c>
    </row>
    <row r="59" spans="1:7" ht="28.5" customHeight="1" x14ac:dyDescent="0.25">
      <c r="A59" s="20" t="s">
        <v>108</v>
      </c>
      <c r="B59" s="21" t="s">
        <v>109</v>
      </c>
      <c r="C59" s="28" t="s">
        <v>98</v>
      </c>
      <c r="D59" s="23" t="s">
        <v>99</v>
      </c>
      <c r="E59" s="27"/>
      <c r="F59" s="25"/>
      <c r="G59" s="26">
        <f t="shared" si="0"/>
        <v>0</v>
      </c>
    </row>
    <row r="60" spans="1:7" ht="28.5" customHeight="1" x14ac:dyDescent="0.25">
      <c r="A60" s="20" t="s">
        <v>110</v>
      </c>
      <c r="B60" s="35" t="s">
        <v>111</v>
      </c>
      <c r="C60" s="28" t="s">
        <v>98</v>
      </c>
      <c r="D60" s="23" t="s">
        <v>99</v>
      </c>
      <c r="E60" s="27">
        <v>230</v>
      </c>
      <c r="F60" s="25">
        <v>10.75</v>
      </c>
      <c r="G60" s="26">
        <f t="shared" si="0"/>
        <v>2472.5</v>
      </c>
    </row>
    <row r="61" spans="1:7" ht="28.5" customHeight="1" x14ac:dyDescent="0.25">
      <c r="A61" s="20" t="s">
        <v>112</v>
      </c>
      <c r="B61" s="21" t="s">
        <v>113</v>
      </c>
      <c r="C61" s="28" t="s">
        <v>98</v>
      </c>
      <c r="D61" s="23" t="s">
        <v>99</v>
      </c>
      <c r="E61" s="27"/>
      <c r="F61" s="25"/>
      <c r="G61" s="26">
        <f t="shared" si="0"/>
        <v>0</v>
      </c>
    </row>
    <row r="62" spans="1:7" ht="28.5" customHeight="1" x14ac:dyDescent="0.25">
      <c r="A62" s="20" t="s">
        <v>114</v>
      </c>
      <c r="B62" s="35" t="s">
        <v>115</v>
      </c>
      <c r="C62" s="28" t="s">
        <v>98</v>
      </c>
      <c r="D62" s="23" t="s">
        <v>99</v>
      </c>
      <c r="E62" s="27"/>
      <c r="F62" s="25"/>
      <c r="G62" s="26">
        <f t="shared" si="0"/>
        <v>0</v>
      </c>
    </row>
    <row r="63" spans="1:7" ht="28.5" customHeight="1" x14ac:dyDescent="0.25">
      <c r="A63" s="20">
        <v>49</v>
      </c>
      <c r="B63" s="21" t="s">
        <v>116</v>
      </c>
      <c r="C63" s="28" t="s">
        <v>98</v>
      </c>
      <c r="D63" s="23" t="s">
        <v>68</v>
      </c>
      <c r="E63" s="27"/>
      <c r="F63" s="25"/>
      <c r="G63" s="26">
        <f t="shared" si="0"/>
        <v>0</v>
      </c>
    </row>
    <row r="64" spans="1:7" ht="28.5" customHeight="1" x14ac:dyDescent="0.25">
      <c r="A64" s="20" t="s">
        <v>117</v>
      </c>
      <c r="B64" s="21" t="s">
        <v>118</v>
      </c>
      <c r="C64" s="28" t="s">
        <v>81</v>
      </c>
      <c r="D64" s="23" t="s">
        <v>99</v>
      </c>
      <c r="E64" s="27"/>
      <c r="F64" s="25"/>
      <c r="G64" s="26">
        <f t="shared" si="0"/>
        <v>0</v>
      </c>
    </row>
    <row r="65" spans="1:7" ht="28.5" customHeight="1" x14ac:dyDescent="0.25">
      <c r="A65" s="20" t="s">
        <v>119</v>
      </c>
      <c r="B65" s="35" t="s">
        <v>120</v>
      </c>
      <c r="C65" s="28" t="s">
        <v>81</v>
      </c>
      <c r="D65" s="23" t="s">
        <v>99</v>
      </c>
      <c r="E65" s="27"/>
      <c r="F65" s="25"/>
      <c r="G65" s="26">
        <f t="shared" si="0"/>
        <v>0</v>
      </c>
    </row>
    <row r="66" spans="1:7" ht="28.5" customHeight="1" x14ac:dyDescent="0.25">
      <c r="A66" s="20" t="s">
        <v>121</v>
      </c>
      <c r="B66" s="21" t="s">
        <v>122</v>
      </c>
      <c r="C66" s="28" t="s">
        <v>81</v>
      </c>
      <c r="D66" s="23" t="s">
        <v>99</v>
      </c>
      <c r="E66" s="27"/>
      <c r="F66" s="25"/>
      <c r="G66" s="26">
        <f t="shared" si="0"/>
        <v>0</v>
      </c>
    </row>
    <row r="67" spans="1:7" ht="28.5" customHeight="1" x14ac:dyDescent="0.25">
      <c r="A67" s="20" t="s">
        <v>123</v>
      </c>
      <c r="B67" s="35" t="s">
        <v>124</v>
      </c>
      <c r="C67" s="28" t="s">
        <v>81</v>
      </c>
      <c r="D67" s="23" t="s">
        <v>99</v>
      </c>
      <c r="E67" s="27">
        <v>1923</v>
      </c>
      <c r="F67" s="25">
        <v>8.93</v>
      </c>
      <c r="G67" s="26">
        <f t="shared" si="0"/>
        <v>17172.39</v>
      </c>
    </row>
    <row r="68" spans="1:7" ht="28.5" customHeight="1" x14ac:dyDescent="0.25">
      <c r="A68" s="20" t="s">
        <v>125</v>
      </c>
      <c r="B68" s="21" t="s">
        <v>126</v>
      </c>
      <c r="C68" s="28" t="s">
        <v>81</v>
      </c>
      <c r="D68" s="23" t="s">
        <v>99</v>
      </c>
      <c r="E68" s="27"/>
      <c r="F68" s="25"/>
      <c r="G68" s="26">
        <f t="shared" si="0"/>
        <v>0</v>
      </c>
    </row>
    <row r="69" spans="1:7" ht="28.5" customHeight="1" x14ac:dyDescent="0.25">
      <c r="A69" s="20" t="s">
        <v>127</v>
      </c>
      <c r="B69" s="35" t="s">
        <v>128</v>
      </c>
      <c r="C69" s="28" t="s">
        <v>81</v>
      </c>
      <c r="D69" s="23" t="s">
        <v>99</v>
      </c>
      <c r="E69" s="27"/>
      <c r="F69" s="25"/>
      <c r="G69" s="26">
        <f t="shared" si="0"/>
        <v>0</v>
      </c>
    </row>
    <row r="70" spans="1:7" ht="28.5" customHeight="1" x14ac:dyDescent="0.25">
      <c r="A70" s="20">
        <v>53</v>
      </c>
      <c r="B70" s="35" t="s">
        <v>260</v>
      </c>
      <c r="C70" s="28" t="s">
        <v>81</v>
      </c>
      <c r="D70" s="23" t="s">
        <v>99</v>
      </c>
      <c r="E70" s="27">
        <v>6068</v>
      </c>
      <c r="F70" s="25">
        <v>8.76</v>
      </c>
      <c r="G70" s="26">
        <f t="shared" si="0"/>
        <v>53155.68</v>
      </c>
    </row>
    <row r="71" spans="1:7" ht="28.5" customHeight="1" x14ac:dyDescent="0.25">
      <c r="A71" s="20">
        <v>54</v>
      </c>
      <c r="B71" s="35" t="s">
        <v>261</v>
      </c>
      <c r="C71" s="28" t="s">
        <v>81</v>
      </c>
      <c r="D71" s="23" t="s">
        <v>99</v>
      </c>
      <c r="E71" s="27">
        <v>3011</v>
      </c>
      <c r="F71" s="25">
        <v>10.95</v>
      </c>
      <c r="G71" s="26">
        <f t="shared" si="0"/>
        <v>32970.449999999997</v>
      </c>
    </row>
    <row r="72" spans="1:7" ht="28.5" customHeight="1" x14ac:dyDescent="0.25">
      <c r="A72" s="20">
        <v>55</v>
      </c>
      <c r="B72" s="35" t="s">
        <v>262</v>
      </c>
      <c r="C72" s="28" t="s">
        <v>81</v>
      </c>
      <c r="D72" s="23" t="s">
        <v>99</v>
      </c>
      <c r="E72" s="27">
        <v>322</v>
      </c>
      <c r="F72" s="25">
        <v>15.32</v>
      </c>
      <c r="G72" s="26">
        <f t="shared" ref="G72:G135" si="1">F72*E72</f>
        <v>4933.04</v>
      </c>
    </row>
    <row r="73" spans="1:7" ht="28.5" customHeight="1" x14ac:dyDescent="0.25">
      <c r="A73" s="20">
        <v>56</v>
      </c>
      <c r="B73" s="35" t="s">
        <v>132</v>
      </c>
      <c r="C73" s="28" t="s">
        <v>81</v>
      </c>
      <c r="D73" s="23" t="s">
        <v>99</v>
      </c>
      <c r="E73" s="27"/>
      <c r="F73" s="25"/>
      <c r="G73" s="26">
        <f t="shared" si="1"/>
        <v>0</v>
      </c>
    </row>
    <row r="74" spans="1:7" ht="28.5" customHeight="1" x14ac:dyDescent="0.25">
      <c r="A74" s="20">
        <v>57</v>
      </c>
      <c r="B74" s="35" t="s">
        <v>133</v>
      </c>
      <c r="C74" s="28" t="s">
        <v>81</v>
      </c>
      <c r="D74" s="23" t="s">
        <v>99</v>
      </c>
      <c r="E74" s="27"/>
      <c r="F74" s="25"/>
      <c r="G74" s="26">
        <f t="shared" si="1"/>
        <v>0</v>
      </c>
    </row>
    <row r="75" spans="1:7" ht="28.5" customHeight="1" x14ac:dyDescent="0.25">
      <c r="A75" s="20">
        <v>58</v>
      </c>
      <c r="B75" s="35" t="s">
        <v>134</v>
      </c>
      <c r="C75" s="28" t="s">
        <v>81</v>
      </c>
      <c r="D75" s="23" t="s">
        <v>99</v>
      </c>
      <c r="E75" s="27"/>
      <c r="F75" s="25"/>
      <c r="G75" s="26">
        <f t="shared" si="1"/>
        <v>0</v>
      </c>
    </row>
    <row r="76" spans="1:7" ht="28.5" customHeight="1" x14ac:dyDescent="0.25">
      <c r="A76" s="36">
        <v>69</v>
      </c>
      <c r="B76" s="21" t="s">
        <v>135</v>
      </c>
      <c r="C76" s="28" t="s">
        <v>136</v>
      </c>
      <c r="D76" s="23" t="s">
        <v>68</v>
      </c>
      <c r="E76" s="27"/>
      <c r="F76" s="25"/>
      <c r="G76" s="26">
        <f t="shared" si="1"/>
        <v>0</v>
      </c>
    </row>
    <row r="77" spans="1:7" ht="28.5" customHeight="1" x14ac:dyDescent="0.25">
      <c r="A77" s="36">
        <v>70</v>
      </c>
      <c r="B77" s="37" t="s">
        <v>137</v>
      </c>
      <c r="C77" s="28" t="s">
        <v>136</v>
      </c>
      <c r="D77" s="23" t="s">
        <v>68</v>
      </c>
      <c r="E77" s="27"/>
      <c r="F77" s="25"/>
      <c r="G77" s="26">
        <f t="shared" si="1"/>
        <v>0</v>
      </c>
    </row>
    <row r="78" spans="1:7" ht="28.5" customHeight="1" x14ac:dyDescent="0.25">
      <c r="A78" s="36">
        <v>71</v>
      </c>
      <c r="B78" s="38" t="s">
        <v>138</v>
      </c>
      <c r="C78" s="22" t="s">
        <v>52</v>
      </c>
      <c r="D78" s="23" t="s">
        <v>48</v>
      </c>
      <c r="E78" s="27"/>
      <c r="F78" s="25"/>
      <c r="G78" s="26">
        <f t="shared" si="1"/>
        <v>0</v>
      </c>
    </row>
    <row r="79" spans="1:7" ht="28.5" customHeight="1" x14ac:dyDescent="0.25">
      <c r="A79" s="36" t="s">
        <v>139</v>
      </c>
      <c r="B79" s="39" t="s">
        <v>140</v>
      </c>
      <c r="C79" s="28" t="s">
        <v>141</v>
      </c>
      <c r="D79" s="23" t="s">
        <v>68</v>
      </c>
      <c r="E79" s="27"/>
      <c r="F79" s="25"/>
      <c r="G79" s="26">
        <f t="shared" si="1"/>
        <v>0</v>
      </c>
    </row>
    <row r="80" spans="1:7" ht="28.5" customHeight="1" x14ac:dyDescent="0.25">
      <c r="A80" s="36" t="s">
        <v>142</v>
      </c>
      <c r="B80" s="37" t="s">
        <v>140</v>
      </c>
      <c r="C80" s="28" t="s">
        <v>143</v>
      </c>
      <c r="D80" s="23" t="s">
        <v>68</v>
      </c>
      <c r="E80" s="27"/>
      <c r="F80" s="25"/>
      <c r="G80" s="26">
        <f t="shared" si="1"/>
        <v>0</v>
      </c>
    </row>
    <row r="81" spans="1:7" ht="28.5" customHeight="1" x14ac:dyDescent="0.25">
      <c r="A81" s="36">
        <v>73</v>
      </c>
      <c r="B81" s="38" t="s">
        <v>144</v>
      </c>
      <c r="C81" s="28" t="s">
        <v>141</v>
      </c>
      <c r="D81" s="23" t="s">
        <v>44</v>
      </c>
      <c r="E81" s="27"/>
      <c r="F81" s="25"/>
      <c r="G81" s="26">
        <f t="shared" si="1"/>
        <v>0</v>
      </c>
    </row>
    <row r="82" spans="1:7" ht="28.5" customHeight="1" x14ac:dyDescent="0.25">
      <c r="A82" s="36">
        <v>74</v>
      </c>
      <c r="B82" s="39" t="s">
        <v>145</v>
      </c>
      <c r="C82" s="22" t="s">
        <v>43</v>
      </c>
      <c r="D82" s="23" t="s">
        <v>44</v>
      </c>
      <c r="E82" s="27"/>
      <c r="F82" s="25"/>
      <c r="G82" s="26">
        <f t="shared" si="1"/>
        <v>0</v>
      </c>
    </row>
    <row r="83" spans="1:7" ht="28.5" customHeight="1" x14ac:dyDescent="0.25">
      <c r="A83" s="36">
        <v>75</v>
      </c>
      <c r="B83" s="39" t="s">
        <v>146</v>
      </c>
      <c r="C83" s="22" t="s">
        <v>43</v>
      </c>
      <c r="D83" s="23" t="s">
        <v>44</v>
      </c>
      <c r="E83" s="27"/>
      <c r="F83" s="25"/>
      <c r="G83" s="26">
        <f t="shared" si="1"/>
        <v>0</v>
      </c>
    </row>
    <row r="84" spans="1:7" ht="28.5" customHeight="1" x14ac:dyDescent="0.25">
      <c r="A84" s="36" t="s">
        <v>147</v>
      </c>
      <c r="B84" s="39" t="s">
        <v>148</v>
      </c>
      <c r="C84" s="22" t="s">
        <v>149</v>
      </c>
      <c r="D84" s="23" t="s">
        <v>99</v>
      </c>
      <c r="E84" s="27"/>
      <c r="F84" s="25"/>
      <c r="G84" s="26">
        <f t="shared" si="1"/>
        <v>0</v>
      </c>
    </row>
    <row r="85" spans="1:7" ht="28.5" customHeight="1" x14ac:dyDescent="0.25">
      <c r="A85" s="36" t="s">
        <v>150</v>
      </c>
      <c r="B85" s="37" t="s">
        <v>151</v>
      </c>
      <c r="C85" s="22" t="s">
        <v>149</v>
      </c>
      <c r="D85" s="23" t="s">
        <v>99</v>
      </c>
      <c r="E85" s="27"/>
      <c r="F85" s="25"/>
      <c r="G85" s="26">
        <f t="shared" si="1"/>
        <v>0</v>
      </c>
    </row>
    <row r="86" spans="1:7" ht="28.5" customHeight="1" x14ac:dyDescent="0.25">
      <c r="A86" s="36">
        <v>77</v>
      </c>
      <c r="B86" s="37" t="s">
        <v>152</v>
      </c>
      <c r="C86" s="22" t="s">
        <v>149</v>
      </c>
      <c r="D86" s="23" t="s">
        <v>99</v>
      </c>
      <c r="E86" s="27"/>
      <c r="F86" s="25"/>
      <c r="G86" s="26">
        <f t="shared" si="1"/>
        <v>0</v>
      </c>
    </row>
    <row r="87" spans="1:7" ht="28.5" customHeight="1" x14ac:dyDescent="0.25">
      <c r="A87" s="36">
        <v>78</v>
      </c>
      <c r="B87" s="39" t="s">
        <v>153</v>
      </c>
      <c r="C87" s="22" t="s">
        <v>43</v>
      </c>
      <c r="D87" s="23" t="s">
        <v>68</v>
      </c>
      <c r="E87" s="27"/>
      <c r="F87" s="25"/>
      <c r="G87" s="26">
        <f t="shared" si="1"/>
        <v>0</v>
      </c>
    </row>
    <row r="88" spans="1:7" ht="28.5" customHeight="1" x14ac:dyDescent="0.25">
      <c r="A88" s="36">
        <v>79</v>
      </c>
      <c r="B88" s="38" t="s">
        <v>154</v>
      </c>
      <c r="C88" s="22" t="s">
        <v>43</v>
      </c>
      <c r="D88" s="23" t="s">
        <v>44</v>
      </c>
      <c r="E88" s="27"/>
      <c r="F88" s="25"/>
      <c r="G88" s="26">
        <f t="shared" si="1"/>
        <v>0</v>
      </c>
    </row>
    <row r="89" spans="1:7" ht="28.5" customHeight="1" x14ac:dyDescent="0.25">
      <c r="A89" s="36">
        <v>80</v>
      </c>
      <c r="B89" s="39" t="s">
        <v>155</v>
      </c>
      <c r="C89" s="22" t="s">
        <v>43</v>
      </c>
      <c r="D89" s="23" t="s">
        <v>44</v>
      </c>
      <c r="E89" s="27"/>
      <c r="F89" s="25"/>
      <c r="G89" s="26">
        <f t="shared" si="1"/>
        <v>0</v>
      </c>
    </row>
    <row r="90" spans="1:7" ht="28.5" customHeight="1" x14ac:dyDescent="0.25">
      <c r="A90" s="36">
        <v>81</v>
      </c>
      <c r="B90" s="39" t="s">
        <v>156</v>
      </c>
      <c r="C90" s="22" t="s">
        <v>43</v>
      </c>
      <c r="D90" s="23" t="s">
        <v>44</v>
      </c>
      <c r="E90" s="27"/>
      <c r="F90" s="25"/>
      <c r="G90" s="26">
        <f t="shared" si="1"/>
        <v>0</v>
      </c>
    </row>
    <row r="91" spans="1:7" ht="28.5" customHeight="1" x14ac:dyDescent="0.25">
      <c r="A91" s="36">
        <v>82</v>
      </c>
      <c r="B91" s="37" t="s">
        <v>157</v>
      </c>
      <c r="C91" s="28" t="s">
        <v>158</v>
      </c>
      <c r="D91" s="23" t="s">
        <v>159</v>
      </c>
      <c r="E91" s="27"/>
      <c r="F91" s="25"/>
      <c r="G91" s="26">
        <f t="shared" si="1"/>
        <v>0</v>
      </c>
    </row>
    <row r="92" spans="1:7" ht="28.5" customHeight="1" x14ac:dyDescent="0.25">
      <c r="A92" s="36">
        <v>83</v>
      </c>
      <c r="B92" s="39" t="s">
        <v>160</v>
      </c>
      <c r="C92" s="22" t="s">
        <v>24</v>
      </c>
      <c r="D92" s="23" t="s">
        <v>25</v>
      </c>
      <c r="E92" s="27"/>
      <c r="F92" s="25"/>
      <c r="G92" s="26">
        <f t="shared" si="1"/>
        <v>0</v>
      </c>
    </row>
    <row r="93" spans="1:7" ht="28.5" customHeight="1" x14ac:dyDescent="0.25">
      <c r="A93" s="36">
        <v>84</v>
      </c>
      <c r="B93" s="21" t="s">
        <v>161</v>
      </c>
      <c r="C93" s="22" t="s">
        <v>43</v>
      </c>
      <c r="D93" s="23" t="s">
        <v>44</v>
      </c>
      <c r="E93" s="27"/>
      <c r="F93" s="25"/>
      <c r="G93" s="26">
        <f t="shared" si="1"/>
        <v>0</v>
      </c>
    </row>
    <row r="94" spans="1:7" ht="28.5" customHeight="1" x14ac:dyDescent="0.25">
      <c r="A94" s="36">
        <v>85</v>
      </c>
      <c r="B94" s="35" t="s">
        <v>162</v>
      </c>
      <c r="C94" s="22" t="s">
        <v>43</v>
      </c>
      <c r="D94" s="23" t="s">
        <v>44</v>
      </c>
      <c r="E94" s="27"/>
      <c r="F94" s="25"/>
      <c r="G94" s="26">
        <f t="shared" si="1"/>
        <v>0</v>
      </c>
    </row>
    <row r="95" spans="1:7" ht="28.5" customHeight="1" x14ac:dyDescent="0.25">
      <c r="A95" s="36">
        <v>86</v>
      </c>
      <c r="B95" s="29" t="s">
        <v>163</v>
      </c>
      <c r="C95" s="22" t="s">
        <v>43</v>
      </c>
      <c r="D95" s="23" t="s">
        <v>44</v>
      </c>
      <c r="E95" s="27"/>
      <c r="F95" s="25"/>
      <c r="G95" s="26">
        <f t="shared" si="1"/>
        <v>0</v>
      </c>
    </row>
    <row r="96" spans="1:7" ht="28.5" customHeight="1" x14ac:dyDescent="0.25">
      <c r="A96" s="36" t="s">
        <v>164</v>
      </c>
      <c r="B96" s="21" t="s">
        <v>165</v>
      </c>
      <c r="C96" s="22" t="s">
        <v>43</v>
      </c>
      <c r="D96" s="23" t="s">
        <v>44</v>
      </c>
      <c r="E96" s="27"/>
      <c r="F96" s="25"/>
      <c r="G96" s="26">
        <f t="shared" si="1"/>
        <v>0</v>
      </c>
    </row>
    <row r="97" spans="1:7" ht="28.5" customHeight="1" x14ac:dyDescent="0.25">
      <c r="A97" s="36" t="s">
        <v>166</v>
      </c>
      <c r="B97" s="35" t="s">
        <v>167</v>
      </c>
      <c r="C97" s="22" t="s">
        <v>43</v>
      </c>
      <c r="D97" s="23" t="s">
        <v>44</v>
      </c>
      <c r="E97" s="27"/>
      <c r="F97" s="25"/>
      <c r="G97" s="26">
        <f t="shared" si="1"/>
        <v>0</v>
      </c>
    </row>
    <row r="98" spans="1:7" ht="28.5" customHeight="1" x14ac:dyDescent="0.25">
      <c r="A98" s="36" t="s">
        <v>168</v>
      </c>
      <c r="B98" s="21" t="s">
        <v>169</v>
      </c>
      <c r="C98" s="22" t="s">
        <v>43</v>
      </c>
      <c r="D98" s="23" t="s">
        <v>44</v>
      </c>
      <c r="E98" s="27"/>
      <c r="F98" s="25"/>
      <c r="G98" s="26">
        <f t="shared" si="1"/>
        <v>0</v>
      </c>
    </row>
    <row r="99" spans="1:7" ht="28.5" customHeight="1" x14ac:dyDescent="0.25">
      <c r="A99" s="36" t="s">
        <v>170</v>
      </c>
      <c r="B99" s="35" t="s">
        <v>171</v>
      </c>
      <c r="C99" s="22" t="s">
        <v>43</v>
      </c>
      <c r="D99" s="23" t="s">
        <v>44</v>
      </c>
      <c r="E99" s="27"/>
      <c r="F99" s="25"/>
      <c r="G99" s="26">
        <f t="shared" si="1"/>
        <v>0</v>
      </c>
    </row>
    <row r="100" spans="1:7" ht="28.5" customHeight="1" x14ac:dyDescent="0.25">
      <c r="A100" s="36" t="s">
        <v>172</v>
      </c>
      <c r="B100" s="21" t="s">
        <v>173</v>
      </c>
      <c r="C100" s="22" t="s">
        <v>43</v>
      </c>
      <c r="D100" s="23" t="s">
        <v>44</v>
      </c>
      <c r="E100" s="27"/>
      <c r="F100" s="25"/>
      <c r="G100" s="26">
        <f t="shared" si="1"/>
        <v>0</v>
      </c>
    </row>
    <row r="101" spans="1:7" ht="28.5" customHeight="1" x14ac:dyDescent="0.25">
      <c r="A101" s="36" t="s">
        <v>174</v>
      </c>
      <c r="B101" s="35" t="s">
        <v>175</v>
      </c>
      <c r="C101" s="22" t="s">
        <v>43</v>
      </c>
      <c r="D101" s="23" t="s">
        <v>44</v>
      </c>
      <c r="E101" s="27"/>
      <c r="F101" s="25"/>
      <c r="G101" s="26">
        <f t="shared" si="1"/>
        <v>0</v>
      </c>
    </row>
    <row r="102" spans="1:7" ht="28.5" customHeight="1" x14ac:dyDescent="0.25">
      <c r="A102" s="40">
        <v>90</v>
      </c>
      <c r="B102" s="30" t="s">
        <v>176</v>
      </c>
      <c r="C102" s="22" t="s">
        <v>177</v>
      </c>
      <c r="D102" s="23" t="s">
        <v>48</v>
      </c>
      <c r="E102" s="27"/>
      <c r="F102" s="25"/>
      <c r="G102" s="26">
        <f t="shared" si="1"/>
        <v>0</v>
      </c>
    </row>
    <row r="103" spans="1:7" ht="28.5" customHeight="1" x14ac:dyDescent="0.25">
      <c r="A103" s="40">
        <v>91</v>
      </c>
      <c r="B103" s="21" t="s">
        <v>178</v>
      </c>
      <c r="C103" s="22" t="s">
        <v>43</v>
      </c>
      <c r="D103" s="23" t="s">
        <v>44</v>
      </c>
      <c r="E103" s="27"/>
      <c r="F103" s="25"/>
      <c r="G103" s="26">
        <f t="shared" si="1"/>
        <v>0</v>
      </c>
    </row>
    <row r="104" spans="1:7" ht="29.25" customHeight="1" x14ac:dyDescent="0.25">
      <c r="A104" s="40">
        <v>92</v>
      </c>
      <c r="B104" s="35" t="s">
        <v>179</v>
      </c>
      <c r="C104" s="22" t="s">
        <v>43</v>
      </c>
      <c r="D104" s="23" t="s">
        <v>44</v>
      </c>
      <c r="E104" s="27"/>
      <c r="F104" s="25"/>
      <c r="G104" s="26">
        <f t="shared" si="1"/>
        <v>0</v>
      </c>
    </row>
    <row r="105" spans="1:7" ht="29.25" customHeight="1" x14ac:dyDescent="0.25">
      <c r="A105" s="40">
        <v>93</v>
      </c>
      <c r="B105" s="21" t="s">
        <v>180</v>
      </c>
      <c r="C105" s="22" t="s">
        <v>43</v>
      </c>
      <c r="D105" s="23" t="s">
        <v>44</v>
      </c>
      <c r="E105" s="27"/>
      <c r="F105" s="25"/>
      <c r="G105" s="26">
        <f t="shared" si="1"/>
        <v>0</v>
      </c>
    </row>
    <row r="106" spans="1:7" ht="29.25" customHeight="1" x14ac:dyDescent="0.25">
      <c r="A106" s="40">
        <v>94</v>
      </c>
      <c r="B106" s="21" t="s">
        <v>181</v>
      </c>
      <c r="C106" s="22" t="s">
        <v>43</v>
      </c>
      <c r="D106" s="23" t="s">
        <v>44</v>
      </c>
      <c r="E106" s="27"/>
      <c r="F106" s="25"/>
      <c r="G106" s="26">
        <f t="shared" si="1"/>
        <v>0</v>
      </c>
    </row>
    <row r="107" spans="1:7" ht="29.25" customHeight="1" x14ac:dyDescent="0.25">
      <c r="A107" s="41">
        <v>95</v>
      </c>
      <c r="B107" s="42" t="s">
        <v>182</v>
      </c>
      <c r="C107" s="43" t="s">
        <v>43</v>
      </c>
      <c r="D107" s="44" t="s">
        <v>44</v>
      </c>
      <c r="E107" s="27"/>
      <c r="F107" s="25"/>
      <c r="G107" s="26">
        <f t="shared" si="1"/>
        <v>0</v>
      </c>
    </row>
    <row r="108" spans="1:7" ht="29.25" customHeight="1" x14ac:dyDescent="0.25">
      <c r="A108" s="36">
        <v>96</v>
      </c>
      <c r="B108" s="21" t="s">
        <v>183</v>
      </c>
      <c r="C108" s="45" t="s">
        <v>43</v>
      </c>
      <c r="D108" s="23" t="s">
        <v>184</v>
      </c>
      <c r="E108" s="27">
        <v>198</v>
      </c>
      <c r="F108" s="25">
        <v>8.6999999999999993</v>
      </c>
      <c r="G108" s="26">
        <f t="shared" si="1"/>
        <v>1722.6</v>
      </c>
    </row>
    <row r="109" spans="1:7" ht="29.25" customHeight="1" x14ac:dyDescent="0.25">
      <c r="A109" s="36">
        <v>97</v>
      </c>
      <c r="B109" s="21" t="s">
        <v>185</v>
      </c>
      <c r="C109" s="45" t="s">
        <v>43</v>
      </c>
      <c r="D109" s="23" t="s">
        <v>184</v>
      </c>
      <c r="E109" s="27">
        <v>741</v>
      </c>
      <c r="F109" s="25">
        <v>8.6999999999999993</v>
      </c>
      <c r="G109" s="26">
        <f t="shared" si="1"/>
        <v>6446.7</v>
      </c>
    </row>
    <row r="110" spans="1:7" ht="29.25" customHeight="1" x14ac:dyDescent="0.25">
      <c r="A110" s="36">
        <v>98</v>
      </c>
      <c r="B110" s="35" t="s">
        <v>186</v>
      </c>
      <c r="C110" s="45" t="s">
        <v>43</v>
      </c>
      <c r="D110" s="23" t="s">
        <v>187</v>
      </c>
      <c r="E110" s="27">
        <v>106</v>
      </c>
      <c r="F110" s="25">
        <v>8.57</v>
      </c>
      <c r="G110" s="26">
        <f t="shared" si="1"/>
        <v>908.42000000000007</v>
      </c>
    </row>
    <row r="111" spans="1:7" ht="29.25" customHeight="1" x14ac:dyDescent="0.25">
      <c r="A111" s="36">
        <v>99</v>
      </c>
      <c r="B111" s="21" t="s">
        <v>188</v>
      </c>
      <c r="C111" s="45" t="s">
        <v>43</v>
      </c>
      <c r="D111" s="23" t="s">
        <v>184</v>
      </c>
      <c r="E111" s="27">
        <v>78</v>
      </c>
      <c r="F111" s="25">
        <v>7.95</v>
      </c>
      <c r="G111" s="26">
        <f t="shared" si="1"/>
        <v>620.1</v>
      </c>
    </row>
    <row r="112" spans="1:7" ht="29.25" customHeight="1" x14ac:dyDescent="0.25">
      <c r="A112" s="36">
        <v>100</v>
      </c>
      <c r="B112" s="21" t="s">
        <v>189</v>
      </c>
      <c r="C112" s="45" t="s">
        <v>43</v>
      </c>
      <c r="D112" s="23" t="s">
        <v>184</v>
      </c>
      <c r="E112" s="27">
        <v>106</v>
      </c>
      <c r="F112" s="25">
        <v>8.6999999999999993</v>
      </c>
      <c r="G112" s="26">
        <f t="shared" si="1"/>
        <v>922.19999999999993</v>
      </c>
    </row>
    <row r="113" spans="1:7" ht="29.25" customHeight="1" x14ac:dyDescent="0.25">
      <c r="A113" s="36">
        <v>101</v>
      </c>
      <c r="B113" s="35" t="s">
        <v>190</v>
      </c>
      <c r="C113" s="45" t="s">
        <v>43</v>
      </c>
      <c r="D113" s="23" t="s">
        <v>187</v>
      </c>
      <c r="E113" s="27"/>
      <c r="F113" s="25"/>
      <c r="G113" s="26">
        <f t="shared" si="1"/>
        <v>0</v>
      </c>
    </row>
    <row r="114" spans="1:7" ht="29.25" customHeight="1" x14ac:dyDescent="0.25">
      <c r="A114" s="36">
        <v>102</v>
      </c>
      <c r="B114" s="35" t="s">
        <v>191</v>
      </c>
      <c r="C114" s="45" t="s">
        <v>192</v>
      </c>
      <c r="D114" s="23" t="s">
        <v>187</v>
      </c>
      <c r="E114" s="27">
        <v>175</v>
      </c>
      <c r="F114" s="25">
        <v>8.6999999999999993</v>
      </c>
      <c r="G114" s="26">
        <f t="shared" si="1"/>
        <v>1522.4999999999998</v>
      </c>
    </row>
    <row r="115" spans="1:7" ht="29.25" customHeight="1" x14ac:dyDescent="0.25">
      <c r="A115" s="36">
        <v>103</v>
      </c>
      <c r="B115" s="35" t="s">
        <v>193</v>
      </c>
      <c r="C115" s="45" t="s">
        <v>43</v>
      </c>
      <c r="D115" s="23" t="s">
        <v>57</v>
      </c>
      <c r="E115" s="27">
        <v>87</v>
      </c>
      <c r="F115" s="25">
        <v>7.08</v>
      </c>
      <c r="G115" s="26">
        <f t="shared" si="1"/>
        <v>615.96</v>
      </c>
    </row>
    <row r="116" spans="1:7" ht="29.25" customHeight="1" x14ac:dyDescent="0.25">
      <c r="A116" s="36">
        <v>104</v>
      </c>
      <c r="B116" s="21" t="s">
        <v>194</v>
      </c>
      <c r="C116" s="45" t="s">
        <v>43</v>
      </c>
      <c r="D116" s="23" t="s">
        <v>57</v>
      </c>
      <c r="E116" s="27">
        <v>106</v>
      </c>
      <c r="F116" s="25">
        <v>5.72</v>
      </c>
      <c r="G116" s="26">
        <f t="shared" si="1"/>
        <v>606.31999999999994</v>
      </c>
    </row>
    <row r="117" spans="1:7" ht="29.25" customHeight="1" x14ac:dyDescent="0.25">
      <c r="A117" s="36">
        <v>105</v>
      </c>
      <c r="B117" s="21" t="s">
        <v>195</v>
      </c>
      <c r="C117" s="45" t="s">
        <v>43</v>
      </c>
      <c r="D117" s="23" t="s">
        <v>57</v>
      </c>
      <c r="E117" s="27"/>
      <c r="F117" s="25"/>
      <c r="G117" s="26">
        <f t="shared" si="1"/>
        <v>0</v>
      </c>
    </row>
    <row r="118" spans="1:7" ht="29.25" customHeight="1" x14ac:dyDescent="0.25">
      <c r="A118" s="36">
        <v>106</v>
      </c>
      <c r="B118" s="21" t="s">
        <v>196</v>
      </c>
      <c r="C118" s="45" t="s">
        <v>192</v>
      </c>
      <c r="D118" s="23" t="s">
        <v>187</v>
      </c>
      <c r="E118" s="27"/>
      <c r="F118" s="25"/>
      <c r="G118" s="26">
        <f t="shared" si="1"/>
        <v>0</v>
      </c>
    </row>
    <row r="119" spans="1:7" ht="29.25" customHeight="1" x14ac:dyDescent="0.25">
      <c r="A119" s="36">
        <v>107</v>
      </c>
      <c r="B119" s="46" t="s">
        <v>197</v>
      </c>
      <c r="C119" s="45" t="s">
        <v>43</v>
      </c>
      <c r="D119" s="23" t="s">
        <v>57</v>
      </c>
      <c r="E119" s="27"/>
      <c r="F119" s="25"/>
      <c r="G119" s="26">
        <f t="shared" si="1"/>
        <v>0</v>
      </c>
    </row>
    <row r="120" spans="1:7" ht="29.25" customHeight="1" x14ac:dyDescent="0.25">
      <c r="A120" s="36">
        <v>108</v>
      </c>
      <c r="B120" s="21" t="s">
        <v>198</v>
      </c>
      <c r="C120" s="45" t="s">
        <v>43</v>
      </c>
      <c r="D120" s="23" t="s">
        <v>187</v>
      </c>
      <c r="E120" s="27">
        <v>460</v>
      </c>
      <c r="F120" s="25">
        <v>9.35</v>
      </c>
      <c r="G120" s="26">
        <f t="shared" si="1"/>
        <v>4301</v>
      </c>
    </row>
    <row r="121" spans="1:7" ht="29.25" customHeight="1" x14ac:dyDescent="0.25">
      <c r="A121" s="36">
        <v>109</v>
      </c>
      <c r="B121" s="21" t="s">
        <v>199</v>
      </c>
      <c r="C121" s="45" t="s">
        <v>192</v>
      </c>
      <c r="D121" s="23" t="s">
        <v>187</v>
      </c>
      <c r="E121" s="27"/>
      <c r="F121" s="25"/>
      <c r="G121" s="26">
        <f t="shared" si="1"/>
        <v>0</v>
      </c>
    </row>
    <row r="122" spans="1:7" ht="29.25" customHeight="1" x14ac:dyDescent="0.25">
      <c r="A122" s="36">
        <v>110</v>
      </c>
      <c r="B122" s="21" t="s">
        <v>200</v>
      </c>
      <c r="C122" s="45" t="s">
        <v>201</v>
      </c>
      <c r="D122" s="23" t="s">
        <v>202</v>
      </c>
      <c r="E122" s="27">
        <v>28</v>
      </c>
      <c r="F122" s="25">
        <v>28.62</v>
      </c>
      <c r="G122" s="26">
        <f t="shared" si="1"/>
        <v>801.36</v>
      </c>
    </row>
    <row r="123" spans="1:7" ht="29.25" customHeight="1" x14ac:dyDescent="0.25">
      <c r="A123" s="36">
        <v>111</v>
      </c>
      <c r="B123" s="21" t="s">
        <v>203</v>
      </c>
      <c r="C123" s="45" t="s">
        <v>43</v>
      </c>
      <c r="D123" s="23" t="s">
        <v>184</v>
      </c>
      <c r="E123" s="27">
        <v>129</v>
      </c>
      <c r="F123" s="25">
        <v>7.95</v>
      </c>
      <c r="G123" s="26">
        <f t="shared" si="1"/>
        <v>1025.55</v>
      </c>
    </row>
    <row r="124" spans="1:7" ht="29.25" customHeight="1" x14ac:dyDescent="0.25">
      <c r="A124" s="36" t="s">
        <v>204</v>
      </c>
      <c r="B124" s="21" t="s">
        <v>205</v>
      </c>
      <c r="C124" s="47" t="s">
        <v>43</v>
      </c>
      <c r="D124" s="48" t="s">
        <v>184</v>
      </c>
      <c r="E124" s="27"/>
      <c r="F124" s="25"/>
      <c r="G124" s="26">
        <f t="shared" si="1"/>
        <v>0</v>
      </c>
    </row>
    <row r="125" spans="1:7" ht="29.25" customHeight="1" x14ac:dyDescent="0.25">
      <c r="A125" s="36" t="s">
        <v>206</v>
      </c>
      <c r="B125" s="35" t="s">
        <v>207</v>
      </c>
      <c r="C125" s="47" t="s">
        <v>43</v>
      </c>
      <c r="D125" s="48" t="s">
        <v>184</v>
      </c>
      <c r="E125" s="27"/>
      <c r="F125" s="25"/>
      <c r="G125" s="26">
        <f t="shared" si="1"/>
        <v>0</v>
      </c>
    </row>
    <row r="126" spans="1:7" ht="29.25" customHeight="1" x14ac:dyDescent="0.25">
      <c r="A126" s="36">
        <v>113</v>
      </c>
      <c r="B126" s="35" t="s">
        <v>208</v>
      </c>
      <c r="C126" s="45" t="s">
        <v>43</v>
      </c>
      <c r="D126" s="23" t="s">
        <v>184</v>
      </c>
      <c r="E126" s="49"/>
      <c r="F126" s="50"/>
      <c r="G126" s="26">
        <f t="shared" si="1"/>
        <v>0</v>
      </c>
    </row>
    <row r="127" spans="1:7" ht="29.25" customHeight="1" x14ac:dyDescent="0.25">
      <c r="A127" s="51">
        <v>114</v>
      </c>
      <c r="B127" s="35" t="s">
        <v>209</v>
      </c>
      <c r="C127" s="45" t="s">
        <v>43</v>
      </c>
      <c r="D127" s="23" t="s">
        <v>202</v>
      </c>
      <c r="E127" s="49"/>
      <c r="F127" s="50"/>
      <c r="G127" s="26">
        <f t="shared" si="1"/>
        <v>0</v>
      </c>
    </row>
    <row r="128" spans="1:7" ht="29.25" customHeight="1" x14ac:dyDescent="0.25">
      <c r="A128" s="36">
        <v>115</v>
      </c>
      <c r="B128" s="21" t="s">
        <v>210</v>
      </c>
      <c r="C128" s="45" t="s">
        <v>211</v>
      </c>
      <c r="D128" s="23" t="s">
        <v>159</v>
      </c>
      <c r="E128" s="94">
        <v>4283</v>
      </c>
      <c r="F128" s="95">
        <v>3.58</v>
      </c>
      <c r="G128" s="26">
        <f t="shared" si="1"/>
        <v>15333.14</v>
      </c>
    </row>
    <row r="129" spans="1:9" ht="29.25" customHeight="1" x14ac:dyDescent="0.25">
      <c r="A129" s="36">
        <v>116</v>
      </c>
      <c r="B129" s="21" t="s">
        <v>212</v>
      </c>
      <c r="C129" s="52" t="s">
        <v>213</v>
      </c>
      <c r="D129" s="23" t="s">
        <v>159</v>
      </c>
      <c r="E129" s="49"/>
      <c r="F129" s="50"/>
      <c r="G129" s="26">
        <f t="shared" si="1"/>
        <v>0</v>
      </c>
    </row>
    <row r="130" spans="1:9" ht="29.25" customHeight="1" x14ac:dyDescent="0.25">
      <c r="A130" s="36">
        <v>117</v>
      </c>
      <c r="B130" s="21" t="s">
        <v>214</v>
      </c>
      <c r="C130" s="45" t="s">
        <v>43</v>
      </c>
      <c r="D130" s="23" t="s">
        <v>159</v>
      </c>
      <c r="E130" s="49"/>
      <c r="F130" s="50"/>
      <c r="G130" s="26">
        <f t="shared" si="1"/>
        <v>0</v>
      </c>
    </row>
    <row r="131" spans="1:9" ht="29.25" customHeight="1" x14ac:dyDescent="0.25">
      <c r="A131" s="36">
        <v>118</v>
      </c>
      <c r="B131" s="21" t="s">
        <v>215</v>
      </c>
      <c r="C131" s="45" t="s">
        <v>43</v>
      </c>
      <c r="D131" s="23" t="s">
        <v>184</v>
      </c>
      <c r="E131" s="49"/>
      <c r="F131" s="50"/>
      <c r="G131" s="26">
        <f t="shared" si="1"/>
        <v>0</v>
      </c>
    </row>
    <row r="132" spans="1:9" ht="29.25" customHeight="1" x14ac:dyDescent="0.25">
      <c r="A132" s="36">
        <v>119</v>
      </c>
      <c r="B132" s="35" t="s">
        <v>216</v>
      </c>
      <c r="C132" s="45" t="s">
        <v>43</v>
      </c>
      <c r="D132" s="23" t="s">
        <v>48</v>
      </c>
      <c r="E132" s="49"/>
      <c r="F132" s="50"/>
      <c r="G132" s="26">
        <f t="shared" si="1"/>
        <v>0</v>
      </c>
    </row>
    <row r="133" spans="1:9" ht="29.25" customHeight="1" x14ac:dyDescent="0.25">
      <c r="A133" s="36">
        <v>120</v>
      </c>
      <c r="B133" s="35" t="s">
        <v>217</v>
      </c>
      <c r="C133" s="45" t="s">
        <v>43</v>
      </c>
      <c r="D133" s="23" t="s">
        <v>187</v>
      </c>
      <c r="E133" s="49"/>
      <c r="F133" s="50"/>
      <c r="G133" s="26">
        <f t="shared" si="1"/>
        <v>0</v>
      </c>
    </row>
    <row r="134" spans="1:9" ht="29.25" customHeight="1" x14ac:dyDescent="0.25">
      <c r="A134" s="36">
        <v>121</v>
      </c>
      <c r="B134" s="21" t="s">
        <v>218</v>
      </c>
      <c r="C134" s="32" t="s">
        <v>43</v>
      </c>
      <c r="D134" s="23" t="s">
        <v>48</v>
      </c>
      <c r="E134" s="49"/>
      <c r="F134" s="50"/>
      <c r="G134" s="26">
        <f t="shared" si="1"/>
        <v>0</v>
      </c>
    </row>
    <row r="135" spans="1:9" ht="29.25" customHeight="1" x14ac:dyDescent="0.25">
      <c r="A135" s="36">
        <v>122</v>
      </c>
      <c r="B135" s="21" t="s">
        <v>219</v>
      </c>
      <c r="C135" s="32" t="s">
        <v>43</v>
      </c>
      <c r="D135" s="23" t="s">
        <v>187</v>
      </c>
      <c r="E135" s="49"/>
      <c r="F135" s="50"/>
      <c r="G135" s="26">
        <f t="shared" si="1"/>
        <v>0</v>
      </c>
    </row>
    <row r="136" spans="1:9" ht="29.25" customHeight="1" x14ac:dyDescent="0.25">
      <c r="A136" s="36">
        <v>123</v>
      </c>
      <c r="B136" s="21" t="s">
        <v>220</v>
      </c>
      <c r="C136" s="32" t="s">
        <v>221</v>
      </c>
      <c r="D136" s="23" t="s">
        <v>222</v>
      </c>
      <c r="E136" s="49"/>
      <c r="F136" s="50"/>
      <c r="G136" s="26">
        <f t="shared" ref="G136:G140" si="2">F136*E136</f>
        <v>0</v>
      </c>
    </row>
    <row r="137" spans="1:9" ht="29.25" customHeight="1" x14ac:dyDescent="0.25">
      <c r="A137" s="36">
        <v>124</v>
      </c>
      <c r="B137" s="35" t="s">
        <v>223</v>
      </c>
      <c r="C137" s="32" t="s">
        <v>221</v>
      </c>
      <c r="D137" s="23" t="s">
        <v>222</v>
      </c>
      <c r="E137" s="49"/>
      <c r="F137" s="50"/>
      <c r="G137" s="26">
        <f t="shared" si="2"/>
        <v>0</v>
      </c>
    </row>
    <row r="138" spans="1:9" ht="29.25" customHeight="1" x14ac:dyDescent="0.25">
      <c r="A138" s="36">
        <v>125</v>
      </c>
      <c r="B138" s="35" t="s">
        <v>224</v>
      </c>
      <c r="C138" s="32" t="s">
        <v>221</v>
      </c>
      <c r="D138" s="23" t="s">
        <v>222</v>
      </c>
      <c r="E138" s="49"/>
      <c r="F138" s="50"/>
      <c r="G138" s="26">
        <f t="shared" si="2"/>
        <v>0</v>
      </c>
    </row>
    <row r="139" spans="1:9" ht="27.75" customHeight="1" x14ac:dyDescent="0.25">
      <c r="A139" s="40">
        <v>126</v>
      </c>
      <c r="B139" s="53" t="s">
        <v>225</v>
      </c>
      <c r="C139" s="54" t="s">
        <v>226</v>
      </c>
      <c r="D139" s="23" t="s">
        <v>222</v>
      </c>
      <c r="E139" s="49"/>
      <c r="F139" s="50"/>
      <c r="G139" s="26">
        <f t="shared" si="2"/>
        <v>0</v>
      </c>
    </row>
    <row r="140" spans="1:9" ht="27.75" customHeight="1" x14ac:dyDescent="0.25">
      <c r="A140" s="36">
        <v>127</v>
      </c>
      <c r="B140" s="21" t="s">
        <v>227</v>
      </c>
      <c r="C140" s="32" t="s">
        <v>43</v>
      </c>
      <c r="D140" s="23" t="s">
        <v>184</v>
      </c>
      <c r="E140" s="27">
        <v>474</v>
      </c>
      <c r="F140" s="25">
        <v>7.95</v>
      </c>
      <c r="G140" s="26">
        <f t="shared" si="2"/>
        <v>3768.3</v>
      </c>
    </row>
    <row r="141" spans="1:9" s="60" customFormat="1" ht="17.25" customHeight="1" x14ac:dyDescent="0.25">
      <c r="A141" s="117" t="s">
        <v>228</v>
      </c>
      <c r="B141" s="117"/>
      <c r="C141" s="55"/>
      <c r="D141" s="56"/>
      <c r="E141" s="57"/>
      <c r="F141" s="58"/>
      <c r="G141" s="59">
        <f>SUM(G8:G140)</f>
        <v>456223.97</v>
      </c>
    </row>
    <row r="142" spans="1:9" ht="26.25" customHeight="1" x14ac:dyDescent="0.2">
      <c r="A142" s="118" t="s">
        <v>229</v>
      </c>
      <c r="B142" s="119"/>
      <c r="C142" s="119"/>
      <c r="D142" s="119"/>
      <c r="E142" s="119"/>
      <c r="F142" s="119"/>
      <c r="G142" s="119"/>
      <c r="H142" s="61"/>
      <c r="I142" s="62"/>
    </row>
    <row r="143" spans="1:9" ht="13.5" thickBot="1" x14ac:dyDescent="0.25">
      <c r="A143" s="63"/>
      <c r="B143" s="64"/>
      <c r="C143" s="64"/>
      <c r="D143" s="64"/>
      <c r="E143" s="64"/>
      <c r="F143" s="64"/>
      <c r="G143" s="64"/>
      <c r="I143" s="62"/>
    </row>
    <row r="144" spans="1:9" ht="15.75" customHeight="1" thickTop="1" x14ac:dyDescent="0.2">
      <c r="B144" s="66" t="s">
        <v>230</v>
      </c>
      <c r="C144" s="120"/>
      <c r="D144" s="120"/>
      <c r="E144" s="120"/>
      <c r="F144" s="121"/>
      <c r="I144" s="62"/>
    </row>
    <row r="145" spans="2:9" ht="15.75" customHeight="1" x14ac:dyDescent="0.2">
      <c r="B145" s="68" t="s">
        <v>231</v>
      </c>
      <c r="C145" s="122" t="s">
        <v>232</v>
      </c>
      <c r="D145" s="122"/>
      <c r="E145" s="122"/>
      <c r="F145" s="123"/>
      <c r="I145" s="62"/>
    </row>
    <row r="146" spans="2:9" ht="32.25" customHeight="1" x14ac:dyDescent="0.2">
      <c r="B146" s="124"/>
      <c r="C146" s="125"/>
      <c r="D146" s="20" t="s">
        <v>233</v>
      </c>
      <c r="E146" s="20" t="s">
        <v>234</v>
      </c>
      <c r="F146" s="69" t="s">
        <v>235</v>
      </c>
    </row>
    <row r="147" spans="2:9" ht="15.75" customHeight="1" x14ac:dyDescent="0.2">
      <c r="B147" s="124"/>
      <c r="C147" s="125"/>
      <c r="D147" s="20" t="s">
        <v>236</v>
      </c>
      <c r="E147" s="20" t="s">
        <v>237</v>
      </c>
      <c r="F147" s="69" t="s">
        <v>237</v>
      </c>
    </row>
    <row r="148" spans="2:9" ht="16.5" thickBot="1" x14ac:dyDescent="0.25">
      <c r="B148" s="70"/>
      <c r="C148" s="71" t="s">
        <v>238</v>
      </c>
      <c r="D148" s="72">
        <f>SUM(F171)</f>
        <v>0</v>
      </c>
      <c r="E148" s="73">
        <f>IF(C145="áno",D148*0.2,0)</f>
        <v>0</v>
      </c>
      <c r="F148" s="74">
        <f>D148+E148</f>
        <v>0</v>
      </c>
    </row>
    <row r="149" spans="2:9" ht="15.75" customHeight="1" thickTop="1" x14ac:dyDescent="0.25">
      <c r="B149" s="75"/>
      <c r="C149" s="75"/>
      <c r="D149" s="75"/>
      <c r="E149" s="75"/>
      <c r="F149" s="75"/>
    </row>
    <row r="150" spans="2:9" ht="15.75" x14ac:dyDescent="0.25">
      <c r="B150" s="76" t="s">
        <v>230</v>
      </c>
      <c r="C150" s="109"/>
      <c r="D150" s="110"/>
      <c r="E150" s="77"/>
      <c r="F150" s="77"/>
    </row>
    <row r="151" spans="2:9" ht="15.75" x14ac:dyDescent="0.25">
      <c r="B151" s="78" t="s">
        <v>239</v>
      </c>
      <c r="C151" s="99"/>
      <c r="D151" s="100"/>
      <c r="E151" s="77"/>
      <c r="F151" s="77"/>
    </row>
    <row r="152" spans="2:9" ht="15.75" customHeight="1" x14ac:dyDescent="0.25">
      <c r="B152" s="76" t="s">
        <v>240</v>
      </c>
      <c r="C152" s="109"/>
      <c r="D152" s="110"/>
      <c r="E152" s="77"/>
      <c r="F152" s="77"/>
    </row>
    <row r="153" spans="2:9" ht="15.75" customHeight="1" x14ac:dyDescent="0.25">
      <c r="B153" s="79" t="s">
        <v>241</v>
      </c>
      <c r="C153" s="99"/>
      <c r="D153" s="100"/>
      <c r="E153" s="77"/>
      <c r="F153" s="77"/>
    </row>
    <row r="154" spans="2:9" ht="15.75" customHeight="1" x14ac:dyDescent="0.25">
      <c r="B154" s="79" t="s">
        <v>242</v>
      </c>
      <c r="C154" s="99"/>
      <c r="D154" s="100"/>
      <c r="E154" s="77"/>
      <c r="F154" s="77"/>
    </row>
    <row r="155" spans="2:9" ht="15.75" customHeight="1" x14ac:dyDescent="0.25">
      <c r="B155" s="79" t="s">
        <v>243</v>
      </c>
      <c r="C155" s="99"/>
      <c r="D155" s="100"/>
      <c r="E155" s="77"/>
      <c r="F155" s="77"/>
    </row>
    <row r="156" spans="2:9" ht="15.75" customHeight="1" x14ac:dyDescent="0.25">
      <c r="B156" s="79" t="s">
        <v>244</v>
      </c>
      <c r="C156" s="99"/>
      <c r="D156" s="100"/>
      <c r="E156" s="77"/>
      <c r="F156" s="77"/>
    </row>
    <row r="157" spans="2:9" ht="15.75" customHeight="1" x14ac:dyDescent="0.25">
      <c r="B157" s="79" t="s">
        <v>245</v>
      </c>
      <c r="C157" s="99"/>
      <c r="D157" s="100"/>
      <c r="E157" s="77"/>
      <c r="F157" s="77"/>
    </row>
    <row r="158" spans="2:9" ht="15.75" customHeight="1" x14ac:dyDescent="0.25">
      <c r="B158" s="79" t="s">
        <v>246</v>
      </c>
      <c r="C158" s="99"/>
      <c r="D158" s="100"/>
      <c r="E158" s="77"/>
      <c r="F158" s="77"/>
    </row>
    <row r="159" spans="2:9" ht="15.75" customHeight="1" x14ac:dyDescent="0.25">
      <c r="B159" s="79" t="s">
        <v>247</v>
      </c>
      <c r="C159" s="99"/>
      <c r="D159" s="100"/>
      <c r="E159" s="77"/>
      <c r="F159" s="77"/>
    </row>
    <row r="160" spans="2:9" ht="15.75" customHeight="1" x14ac:dyDescent="0.25">
      <c r="B160" s="76" t="s">
        <v>248</v>
      </c>
      <c r="C160" s="99"/>
      <c r="D160" s="100"/>
      <c r="E160" s="77"/>
      <c r="F160" s="77"/>
    </row>
    <row r="161" spans="2:7" ht="15.75" x14ac:dyDescent="0.25">
      <c r="B161" s="76" t="s">
        <v>249</v>
      </c>
      <c r="C161" s="109"/>
      <c r="D161" s="110"/>
      <c r="E161" s="77"/>
      <c r="F161" s="77"/>
    </row>
    <row r="162" spans="2:7" ht="15" x14ac:dyDescent="0.25">
      <c r="B162"/>
      <c r="C162"/>
      <c r="D162"/>
      <c r="E162"/>
      <c r="F162"/>
    </row>
    <row r="163" spans="2:7" ht="15" x14ac:dyDescent="0.25">
      <c r="B163"/>
      <c r="C163"/>
      <c r="D163"/>
      <c r="E163" s="80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/>
      <c r="D165"/>
      <c r="E165"/>
      <c r="F165"/>
    </row>
    <row r="166" spans="2:7" ht="27.75" customHeight="1" x14ac:dyDescent="0.25">
      <c r="B166"/>
      <c r="C166" s="111" t="s">
        <v>250</v>
      </c>
      <c r="D166" s="112"/>
      <c r="E166" s="81" t="s">
        <v>251</v>
      </c>
      <c r="F166" s="81" t="s">
        <v>252</v>
      </c>
      <c r="G166" s="81" t="s">
        <v>253</v>
      </c>
    </row>
    <row r="167" spans="2:7" ht="27.75" customHeight="1" x14ac:dyDescent="0.25">
      <c r="B167"/>
      <c r="C167" s="113" t="s">
        <v>254</v>
      </c>
      <c r="D167" s="114"/>
      <c r="E167" s="96">
        <f>SUBTOTAL(9,G8,G9,G10,G11,G12,G13,G14,G15,G18,G19,G20,G21,G22,G23,G24,G26,G29,G30,G31,G32,G33,G36,G37,G38,G39,G40,G42,G43,G44,G45,G46,G47,G48,G49,G50,G51,G52,G53,G56,G57,G59,G61,G63,G64,G66,G68,G76,G79,G82,G83,G84,G87,G89,G90,G92,G93,G96,G98,G100,G103,G105,G106,G107,G108,G109,G111,G112,G116,G117,G120,G118,G121,G122,G123,G124,G128,G129,G130,G131,G134,G135,G136,G139,G140)</f>
        <v>342473.02999999997</v>
      </c>
      <c r="F167" s="101"/>
      <c r="G167" s="82">
        <f>ROUND(F167/E167,3)</f>
        <v>0</v>
      </c>
    </row>
    <row r="168" spans="2:7" ht="27.75" customHeight="1" x14ac:dyDescent="0.25">
      <c r="B168"/>
      <c r="C168" s="115" t="s">
        <v>255</v>
      </c>
      <c r="D168" s="116"/>
      <c r="E168" s="96">
        <f>SUBTOTAL(9,G41,G54,G55,G58,G60,G62,G65,G67,G69,G70,G71,G72,G73,G74,G75,G77,G80,G85,G86,G91,G94,G97,G99,G101,G104,G110,G113,G114,G115,G125,G126,G127,G132,G133,G137,G138)</f>
        <v>113750.94</v>
      </c>
      <c r="F168" s="101"/>
      <c r="G168" s="82">
        <f t="shared" ref="G168:G170" si="3">ROUND(F168/E168,3)</f>
        <v>0</v>
      </c>
    </row>
    <row r="169" spans="2:7" ht="27.75" customHeight="1" x14ac:dyDescent="0.25">
      <c r="B169"/>
      <c r="C169" s="103" t="s">
        <v>256</v>
      </c>
      <c r="D169" s="104"/>
      <c r="E169" s="96">
        <f>SUBTOTAL(9,G16,G17,G25,G27,G28,G34,G35,G78,G81,G88,G95,G102)</f>
        <v>0</v>
      </c>
      <c r="F169" s="101"/>
      <c r="G169" s="82" t="e">
        <f t="shared" si="3"/>
        <v>#DIV/0!</v>
      </c>
    </row>
    <row r="170" spans="2:7" ht="27.75" customHeight="1" x14ac:dyDescent="0.25">
      <c r="B170"/>
      <c r="C170" s="105" t="s">
        <v>257</v>
      </c>
      <c r="D170" s="106"/>
      <c r="E170" s="96">
        <f>SUBTOTAL(9,G119)</f>
        <v>0</v>
      </c>
      <c r="F170" s="101"/>
      <c r="G170" s="82" t="e">
        <f t="shared" si="3"/>
        <v>#DIV/0!</v>
      </c>
    </row>
    <row r="171" spans="2:7" ht="27.75" customHeight="1" x14ac:dyDescent="0.25">
      <c r="B171"/>
      <c r="C171" s="107" t="s">
        <v>228</v>
      </c>
      <c r="D171" s="108"/>
      <c r="E171" s="97">
        <f>SUM(E167:E170)</f>
        <v>456223.97</v>
      </c>
      <c r="F171" s="97">
        <f>SUM(F167:F170)</f>
        <v>0</v>
      </c>
      <c r="G171" s="83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  <c r="D174"/>
      <c r="E174"/>
      <c r="F174"/>
    </row>
    <row r="175" spans="2:7" ht="15" x14ac:dyDescent="0.25">
      <c r="B175"/>
      <c r="C175"/>
    </row>
  </sheetData>
  <sheetProtection algorithmName="SHA-512" hashValue="KUpG05MzpOeH34L+rXh2xrKOdoPCWseQ1io/ye0zjxszD1Zx+HgRHQMQ0KBHuSkYVrgngWUZKnaagbaUx2dgjQ==" saltValue="peoqm4Z2YGfFD6/yp0TCAA==" spinCount="100000" sheet="1" objects="1" scenarios="1"/>
  <protectedRanges>
    <protectedRange sqref="C144:F145" name="Rozsah1"/>
    <protectedRange sqref="C150:D161" name="Rozsah2"/>
    <protectedRange sqref="F167:F170" name="Rozsah3"/>
  </protectedRanges>
  <mergeCells count="15">
    <mergeCell ref="A141:B141"/>
    <mergeCell ref="A142:G142"/>
    <mergeCell ref="C144:F144"/>
    <mergeCell ref="C145:F145"/>
    <mergeCell ref="B146:B147"/>
    <mergeCell ref="C146:C147"/>
    <mergeCell ref="C169:D169"/>
    <mergeCell ref="C170:D170"/>
    <mergeCell ref="C171:D171"/>
    <mergeCell ref="C150:D150"/>
    <mergeCell ref="C152:D152"/>
    <mergeCell ref="C161:D161"/>
    <mergeCell ref="C166:D166"/>
    <mergeCell ref="C167:D167"/>
    <mergeCell ref="C168:D168"/>
  </mergeCells>
  <pageMargins left="0.7" right="0.7" top="0.75" bottom="0.75" header="0.3" footer="0.3"/>
  <pageSetup scale="48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75"/>
  <sheetViews>
    <sheetView zoomScaleNormal="100" workbookViewId="0">
      <selection activeCell="E8" sqref="E8"/>
    </sheetView>
  </sheetViews>
  <sheetFormatPr defaultRowHeight="12.75" x14ac:dyDescent="0.2"/>
  <cols>
    <col min="1" max="1" width="4.85546875" style="1" customWidth="1"/>
    <col min="2" max="2" width="69.7109375" style="1" customWidth="1"/>
    <col min="3" max="3" width="48.7109375" style="1" customWidth="1"/>
    <col min="4" max="4" width="13.42578125" style="3" customWidth="1"/>
    <col min="5" max="5" width="14.5703125" style="1" customWidth="1"/>
    <col min="6" max="6" width="15.7109375" style="1" customWidth="1"/>
    <col min="7" max="7" width="18.7109375" style="1" customWidth="1"/>
    <col min="8" max="8" width="17" style="1" customWidth="1"/>
    <col min="9" max="253" width="9.140625" style="1"/>
    <col min="254" max="254" width="10.42578125" style="1" customWidth="1"/>
    <col min="255" max="255" width="57.7109375" style="1" customWidth="1"/>
    <col min="256" max="256" width="46.140625" style="1" customWidth="1"/>
    <col min="257" max="257" width="14" style="1" customWidth="1"/>
    <col min="258" max="258" width="9.140625" style="1"/>
    <col min="259" max="259" width="8.85546875" style="1" customWidth="1"/>
    <col min="260" max="260" width="11.140625" style="1" customWidth="1"/>
    <col min="261" max="261" width="10.7109375" style="1" customWidth="1"/>
    <col min="262" max="509" width="9.140625" style="1"/>
    <col min="510" max="510" width="10.42578125" style="1" customWidth="1"/>
    <col min="511" max="511" width="57.7109375" style="1" customWidth="1"/>
    <col min="512" max="512" width="46.140625" style="1" customWidth="1"/>
    <col min="513" max="513" width="14" style="1" customWidth="1"/>
    <col min="514" max="514" width="9.140625" style="1"/>
    <col min="515" max="515" width="8.85546875" style="1" customWidth="1"/>
    <col min="516" max="516" width="11.140625" style="1" customWidth="1"/>
    <col min="517" max="517" width="10.7109375" style="1" customWidth="1"/>
    <col min="518" max="765" width="9.140625" style="1"/>
    <col min="766" max="766" width="10.42578125" style="1" customWidth="1"/>
    <col min="767" max="767" width="57.7109375" style="1" customWidth="1"/>
    <col min="768" max="768" width="46.140625" style="1" customWidth="1"/>
    <col min="769" max="769" width="14" style="1" customWidth="1"/>
    <col min="770" max="770" width="9.140625" style="1"/>
    <col min="771" max="771" width="8.85546875" style="1" customWidth="1"/>
    <col min="772" max="772" width="11.140625" style="1" customWidth="1"/>
    <col min="773" max="773" width="10.7109375" style="1" customWidth="1"/>
    <col min="774" max="1021" width="9.140625" style="1"/>
    <col min="1022" max="1022" width="10.42578125" style="1" customWidth="1"/>
    <col min="1023" max="1023" width="57.7109375" style="1" customWidth="1"/>
    <col min="1024" max="1024" width="46.140625" style="1" customWidth="1"/>
    <col min="1025" max="1025" width="14" style="1" customWidth="1"/>
    <col min="1026" max="1026" width="9.140625" style="1"/>
    <col min="1027" max="1027" width="8.85546875" style="1" customWidth="1"/>
    <col min="1028" max="1028" width="11.140625" style="1" customWidth="1"/>
    <col min="1029" max="1029" width="10.7109375" style="1" customWidth="1"/>
    <col min="1030" max="1277" width="9.140625" style="1"/>
    <col min="1278" max="1278" width="10.42578125" style="1" customWidth="1"/>
    <col min="1279" max="1279" width="57.7109375" style="1" customWidth="1"/>
    <col min="1280" max="1280" width="46.140625" style="1" customWidth="1"/>
    <col min="1281" max="1281" width="14" style="1" customWidth="1"/>
    <col min="1282" max="1282" width="9.140625" style="1"/>
    <col min="1283" max="1283" width="8.85546875" style="1" customWidth="1"/>
    <col min="1284" max="1284" width="11.140625" style="1" customWidth="1"/>
    <col min="1285" max="1285" width="10.7109375" style="1" customWidth="1"/>
    <col min="1286" max="1533" width="9.140625" style="1"/>
    <col min="1534" max="1534" width="10.42578125" style="1" customWidth="1"/>
    <col min="1535" max="1535" width="57.7109375" style="1" customWidth="1"/>
    <col min="1536" max="1536" width="46.140625" style="1" customWidth="1"/>
    <col min="1537" max="1537" width="14" style="1" customWidth="1"/>
    <col min="1538" max="1538" width="9.140625" style="1"/>
    <col min="1539" max="1539" width="8.85546875" style="1" customWidth="1"/>
    <col min="1540" max="1540" width="11.140625" style="1" customWidth="1"/>
    <col min="1541" max="1541" width="10.7109375" style="1" customWidth="1"/>
    <col min="1542" max="1789" width="9.140625" style="1"/>
    <col min="1790" max="1790" width="10.42578125" style="1" customWidth="1"/>
    <col min="1791" max="1791" width="57.7109375" style="1" customWidth="1"/>
    <col min="1792" max="1792" width="46.140625" style="1" customWidth="1"/>
    <col min="1793" max="1793" width="14" style="1" customWidth="1"/>
    <col min="1794" max="1794" width="9.140625" style="1"/>
    <col min="1795" max="1795" width="8.85546875" style="1" customWidth="1"/>
    <col min="1796" max="1796" width="11.140625" style="1" customWidth="1"/>
    <col min="1797" max="1797" width="10.7109375" style="1" customWidth="1"/>
    <col min="1798" max="2045" width="9.140625" style="1"/>
    <col min="2046" max="2046" width="10.42578125" style="1" customWidth="1"/>
    <col min="2047" max="2047" width="57.7109375" style="1" customWidth="1"/>
    <col min="2048" max="2048" width="46.140625" style="1" customWidth="1"/>
    <col min="2049" max="2049" width="14" style="1" customWidth="1"/>
    <col min="2050" max="2050" width="9.140625" style="1"/>
    <col min="2051" max="2051" width="8.85546875" style="1" customWidth="1"/>
    <col min="2052" max="2052" width="11.140625" style="1" customWidth="1"/>
    <col min="2053" max="2053" width="10.7109375" style="1" customWidth="1"/>
    <col min="2054" max="2301" width="9.140625" style="1"/>
    <col min="2302" max="2302" width="10.42578125" style="1" customWidth="1"/>
    <col min="2303" max="2303" width="57.7109375" style="1" customWidth="1"/>
    <col min="2304" max="2304" width="46.140625" style="1" customWidth="1"/>
    <col min="2305" max="2305" width="14" style="1" customWidth="1"/>
    <col min="2306" max="2306" width="9.140625" style="1"/>
    <col min="2307" max="2307" width="8.85546875" style="1" customWidth="1"/>
    <col min="2308" max="2308" width="11.140625" style="1" customWidth="1"/>
    <col min="2309" max="2309" width="10.7109375" style="1" customWidth="1"/>
    <col min="2310" max="2557" width="9.140625" style="1"/>
    <col min="2558" max="2558" width="10.42578125" style="1" customWidth="1"/>
    <col min="2559" max="2559" width="57.7109375" style="1" customWidth="1"/>
    <col min="2560" max="2560" width="46.140625" style="1" customWidth="1"/>
    <col min="2561" max="2561" width="14" style="1" customWidth="1"/>
    <col min="2562" max="2562" width="9.140625" style="1"/>
    <col min="2563" max="2563" width="8.85546875" style="1" customWidth="1"/>
    <col min="2564" max="2564" width="11.140625" style="1" customWidth="1"/>
    <col min="2565" max="2565" width="10.7109375" style="1" customWidth="1"/>
    <col min="2566" max="2813" width="9.140625" style="1"/>
    <col min="2814" max="2814" width="10.42578125" style="1" customWidth="1"/>
    <col min="2815" max="2815" width="57.7109375" style="1" customWidth="1"/>
    <col min="2816" max="2816" width="46.140625" style="1" customWidth="1"/>
    <col min="2817" max="2817" width="14" style="1" customWidth="1"/>
    <col min="2818" max="2818" width="9.140625" style="1"/>
    <col min="2819" max="2819" width="8.85546875" style="1" customWidth="1"/>
    <col min="2820" max="2820" width="11.140625" style="1" customWidth="1"/>
    <col min="2821" max="2821" width="10.7109375" style="1" customWidth="1"/>
    <col min="2822" max="3069" width="9.140625" style="1"/>
    <col min="3070" max="3070" width="10.42578125" style="1" customWidth="1"/>
    <col min="3071" max="3071" width="57.7109375" style="1" customWidth="1"/>
    <col min="3072" max="3072" width="46.140625" style="1" customWidth="1"/>
    <col min="3073" max="3073" width="14" style="1" customWidth="1"/>
    <col min="3074" max="3074" width="9.140625" style="1"/>
    <col min="3075" max="3075" width="8.85546875" style="1" customWidth="1"/>
    <col min="3076" max="3076" width="11.140625" style="1" customWidth="1"/>
    <col min="3077" max="3077" width="10.7109375" style="1" customWidth="1"/>
    <col min="3078" max="3325" width="9.140625" style="1"/>
    <col min="3326" max="3326" width="10.42578125" style="1" customWidth="1"/>
    <col min="3327" max="3327" width="57.7109375" style="1" customWidth="1"/>
    <col min="3328" max="3328" width="46.140625" style="1" customWidth="1"/>
    <col min="3329" max="3329" width="14" style="1" customWidth="1"/>
    <col min="3330" max="3330" width="9.140625" style="1"/>
    <col min="3331" max="3331" width="8.85546875" style="1" customWidth="1"/>
    <col min="3332" max="3332" width="11.140625" style="1" customWidth="1"/>
    <col min="3333" max="3333" width="10.7109375" style="1" customWidth="1"/>
    <col min="3334" max="3581" width="9.140625" style="1"/>
    <col min="3582" max="3582" width="10.42578125" style="1" customWidth="1"/>
    <col min="3583" max="3583" width="57.7109375" style="1" customWidth="1"/>
    <col min="3584" max="3584" width="46.140625" style="1" customWidth="1"/>
    <col min="3585" max="3585" width="14" style="1" customWidth="1"/>
    <col min="3586" max="3586" width="9.140625" style="1"/>
    <col min="3587" max="3587" width="8.85546875" style="1" customWidth="1"/>
    <col min="3588" max="3588" width="11.140625" style="1" customWidth="1"/>
    <col min="3589" max="3589" width="10.7109375" style="1" customWidth="1"/>
    <col min="3590" max="3837" width="9.140625" style="1"/>
    <col min="3838" max="3838" width="10.42578125" style="1" customWidth="1"/>
    <col min="3839" max="3839" width="57.7109375" style="1" customWidth="1"/>
    <col min="3840" max="3840" width="46.140625" style="1" customWidth="1"/>
    <col min="3841" max="3841" width="14" style="1" customWidth="1"/>
    <col min="3842" max="3842" width="9.140625" style="1"/>
    <col min="3843" max="3843" width="8.85546875" style="1" customWidth="1"/>
    <col min="3844" max="3844" width="11.140625" style="1" customWidth="1"/>
    <col min="3845" max="3845" width="10.7109375" style="1" customWidth="1"/>
    <col min="3846" max="4093" width="9.140625" style="1"/>
    <col min="4094" max="4094" width="10.42578125" style="1" customWidth="1"/>
    <col min="4095" max="4095" width="57.7109375" style="1" customWidth="1"/>
    <col min="4096" max="4096" width="46.140625" style="1" customWidth="1"/>
    <col min="4097" max="4097" width="14" style="1" customWidth="1"/>
    <col min="4098" max="4098" width="9.140625" style="1"/>
    <col min="4099" max="4099" width="8.85546875" style="1" customWidth="1"/>
    <col min="4100" max="4100" width="11.140625" style="1" customWidth="1"/>
    <col min="4101" max="4101" width="10.7109375" style="1" customWidth="1"/>
    <col min="4102" max="4349" width="9.140625" style="1"/>
    <col min="4350" max="4350" width="10.42578125" style="1" customWidth="1"/>
    <col min="4351" max="4351" width="57.7109375" style="1" customWidth="1"/>
    <col min="4352" max="4352" width="46.140625" style="1" customWidth="1"/>
    <col min="4353" max="4353" width="14" style="1" customWidth="1"/>
    <col min="4354" max="4354" width="9.140625" style="1"/>
    <col min="4355" max="4355" width="8.85546875" style="1" customWidth="1"/>
    <col min="4356" max="4356" width="11.140625" style="1" customWidth="1"/>
    <col min="4357" max="4357" width="10.7109375" style="1" customWidth="1"/>
    <col min="4358" max="4605" width="9.140625" style="1"/>
    <col min="4606" max="4606" width="10.42578125" style="1" customWidth="1"/>
    <col min="4607" max="4607" width="57.7109375" style="1" customWidth="1"/>
    <col min="4608" max="4608" width="46.140625" style="1" customWidth="1"/>
    <col min="4609" max="4609" width="14" style="1" customWidth="1"/>
    <col min="4610" max="4610" width="9.140625" style="1"/>
    <col min="4611" max="4611" width="8.85546875" style="1" customWidth="1"/>
    <col min="4612" max="4612" width="11.140625" style="1" customWidth="1"/>
    <col min="4613" max="4613" width="10.7109375" style="1" customWidth="1"/>
    <col min="4614" max="4861" width="9.140625" style="1"/>
    <col min="4862" max="4862" width="10.42578125" style="1" customWidth="1"/>
    <col min="4863" max="4863" width="57.7109375" style="1" customWidth="1"/>
    <col min="4864" max="4864" width="46.140625" style="1" customWidth="1"/>
    <col min="4865" max="4865" width="14" style="1" customWidth="1"/>
    <col min="4866" max="4866" width="9.140625" style="1"/>
    <col min="4867" max="4867" width="8.85546875" style="1" customWidth="1"/>
    <col min="4868" max="4868" width="11.140625" style="1" customWidth="1"/>
    <col min="4869" max="4869" width="10.7109375" style="1" customWidth="1"/>
    <col min="4870" max="5117" width="9.140625" style="1"/>
    <col min="5118" max="5118" width="10.42578125" style="1" customWidth="1"/>
    <col min="5119" max="5119" width="57.7109375" style="1" customWidth="1"/>
    <col min="5120" max="5120" width="46.140625" style="1" customWidth="1"/>
    <col min="5121" max="5121" width="14" style="1" customWidth="1"/>
    <col min="5122" max="5122" width="9.140625" style="1"/>
    <col min="5123" max="5123" width="8.85546875" style="1" customWidth="1"/>
    <col min="5124" max="5124" width="11.140625" style="1" customWidth="1"/>
    <col min="5125" max="5125" width="10.7109375" style="1" customWidth="1"/>
    <col min="5126" max="5373" width="9.140625" style="1"/>
    <col min="5374" max="5374" width="10.42578125" style="1" customWidth="1"/>
    <col min="5375" max="5375" width="57.7109375" style="1" customWidth="1"/>
    <col min="5376" max="5376" width="46.140625" style="1" customWidth="1"/>
    <col min="5377" max="5377" width="14" style="1" customWidth="1"/>
    <col min="5378" max="5378" width="9.140625" style="1"/>
    <col min="5379" max="5379" width="8.85546875" style="1" customWidth="1"/>
    <col min="5380" max="5380" width="11.140625" style="1" customWidth="1"/>
    <col min="5381" max="5381" width="10.7109375" style="1" customWidth="1"/>
    <col min="5382" max="5629" width="9.140625" style="1"/>
    <col min="5630" max="5630" width="10.42578125" style="1" customWidth="1"/>
    <col min="5631" max="5631" width="57.7109375" style="1" customWidth="1"/>
    <col min="5632" max="5632" width="46.140625" style="1" customWidth="1"/>
    <col min="5633" max="5633" width="14" style="1" customWidth="1"/>
    <col min="5634" max="5634" width="9.140625" style="1"/>
    <col min="5635" max="5635" width="8.85546875" style="1" customWidth="1"/>
    <col min="5636" max="5636" width="11.140625" style="1" customWidth="1"/>
    <col min="5637" max="5637" width="10.7109375" style="1" customWidth="1"/>
    <col min="5638" max="5885" width="9.140625" style="1"/>
    <col min="5886" max="5886" width="10.42578125" style="1" customWidth="1"/>
    <col min="5887" max="5887" width="57.7109375" style="1" customWidth="1"/>
    <col min="5888" max="5888" width="46.140625" style="1" customWidth="1"/>
    <col min="5889" max="5889" width="14" style="1" customWidth="1"/>
    <col min="5890" max="5890" width="9.140625" style="1"/>
    <col min="5891" max="5891" width="8.85546875" style="1" customWidth="1"/>
    <col min="5892" max="5892" width="11.140625" style="1" customWidth="1"/>
    <col min="5893" max="5893" width="10.7109375" style="1" customWidth="1"/>
    <col min="5894" max="6141" width="9.140625" style="1"/>
    <col min="6142" max="6142" width="10.42578125" style="1" customWidth="1"/>
    <col min="6143" max="6143" width="57.7109375" style="1" customWidth="1"/>
    <col min="6144" max="6144" width="46.140625" style="1" customWidth="1"/>
    <col min="6145" max="6145" width="14" style="1" customWidth="1"/>
    <col min="6146" max="6146" width="9.140625" style="1"/>
    <col min="6147" max="6147" width="8.85546875" style="1" customWidth="1"/>
    <col min="6148" max="6148" width="11.140625" style="1" customWidth="1"/>
    <col min="6149" max="6149" width="10.7109375" style="1" customWidth="1"/>
    <col min="6150" max="6397" width="9.140625" style="1"/>
    <col min="6398" max="6398" width="10.42578125" style="1" customWidth="1"/>
    <col min="6399" max="6399" width="57.7109375" style="1" customWidth="1"/>
    <col min="6400" max="6400" width="46.140625" style="1" customWidth="1"/>
    <col min="6401" max="6401" width="14" style="1" customWidth="1"/>
    <col min="6402" max="6402" width="9.140625" style="1"/>
    <col min="6403" max="6403" width="8.85546875" style="1" customWidth="1"/>
    <col min="6404" max="6404" width="11.140625" style="1" customWidth="1"/>
    <col min="6405" max="6405" width="10.7109375" style="1" customWidth="1"/>
    <col min="6406" max="6653" width="9.140625" style="1"/>
    <col min="6654" max="6654" width="10.42578125" style="1" customWidth="1"/>
    <col min="6655" max="6655" width="57.7109375" style="1" customWidth="1"/>
    <col min="6656" max="6656" width="46.140625" style="1" customWidth="1"/>
    <col min="6657" max="6657" width="14" style="1" customWidth="1"/>
    <col min="6658" max="6658" width="9.140625" style="1"/>
    <col min="6659" max="6659" width="8.85546875" style="1" customWidth="1"/>
    <col min="6660" max="6660" width="11.140625" style="1" customWidth="1"/>
    <col min="6661" max="6661" width="10.7109375" style="1" customWidth="1"/>
    <col min="6662" max="6909" width="9.140625" style="1"/>
    <col min="6910" max="6910" width="10.42578125" style="1" customWidth="1"/>
    <col min="6911" max="6911" width="57.7109375" style="1" customWidth="1"/>
    <col min="6912" max="6912" width="46.140625" style="1" customWidth="1"/>
    <col min="6913" max="6913" width="14" style="1" customWidth="1"/>
    <col min="6914" max="6914" width="9.140625" style="1"/>
    <col min="6915" max="6915" width="8.85546875" style="1" customWidth="1"/>
    <col min="6916" max="6916" width="11.140625" style="1" customWidth="1"/>
    <col min="6917" max="6917" width="10.7109375" style="1" customWidth="1"/>
    <col min="6918" max="7165" width="9.140625" style="1"/>
    <col min="7166" max="7166" width="10.42578125" style="1" customWidth="1"/>
    <col min="7167" max="7167" width="57.7109375" style="1" customWidth="1"/>
    <col min="7168" max="7168" width="46.140625" style="1" customWidth="1"/>
    <col min="7169" max="7169" width="14" style="1" customWidth="1"/>
    <col min="7170" max="7170" width="9.140625" style="1"/>
    <col min="7171" max="7171" width="8.85546875" style="1" customWidth="1"/>
    <col min="7172" max="7172" width="11.140625" style="1" customWidth="1"/>
    <col min="7173" max="7173" width="10.7109375" style="1" customWidth="1"/>
    <col min="7174" max="7421" width="9.140625" style="1"/>
    <col min="7422" max="7422" width="10.42578125" style="1" customWidth="1"/>
    <col min="7423" max="7423" width="57.7109375" style="1" customWidth="1"/>
    <col min="7424" max="7424" width="46.140625" style="1" customWidth="1"/>
    <col min="7425" max="7425" width="14" style="1" customWidth="1"/>
    <col min="7426" max="7426" width="9.140625" style="1"/>
    <col min="7427" max="7427" width="8.85546875" style="1" customWidth="1"/>
    <col min="7428" max="7428" width="11.140625" style="1" customWidth="1"/>
    <col min="7429" max="7429" width="10.7109375" style="1" customWidth="1"/>
    <col min="7430" max="7677" width="9.140625" style="1"/>
    <col min="7678" max="7678" width="10.42578125" style="1" customWidth="1"/>
    <col min="7679" max="7679" width="57.7109375" style="1" customWidth="1"/>
    <col min="7680" max="7680" width="46.140625" style="1" customWidth="1"/>
    <col min="7681" max="7681" width="14" style="1" customWidth="1"/>
    <col min="7682" max="7682" width="9.140625" style="1"/>
    <col min="7683" max="7683" width="8.85546875" style="1" customWidth="1"/>
    <col min="7684" max="7684" width="11.140625" style="1" customWidth="1"/>
    <col min="7685" max="7685" width="10.7109375" style="1" customWidth="1"/>
    <col min="7686" max="7933" width="9.140625" style="1"/>
    <col min="7934" max="7934" width="10.42578125" style="1" customWidth="1"/>
    <col min="7935" max="7935" width="57.7109375" style="1" customWidth="1"/>
    <col min="7936" max="7936" width="46.140625" style="1" customWidth="1"/>
    <col min="7937" max="7937" width="14" style="1" customWidth="1"/>
    <col min="7938" max="7938" width="9.140625" style="1"/>
    <col min="7939" max="7939" width="8.85546875" style="1" customWidth="1"/>
    <col min="7940" max="7940" width="11.140625" style="1" customWidth="1"/>
    <col min="7941" max="7941" width="10.7109375" style="1" customWidth="1"/>
    <col min="7942" max="8189" width="9.140625" style="1"/>
    <col min="8190" max="8190" width="10.42578125" style="1" customWidth="1"/>
    <col min="8191" max="8191" width="57.7109375" style="1" customWidth="1"/>
    <col min="8192" max="8192" width="46.140625" style="1" customWidth="1"/>
    <col min="8193" max="8193" width="14" style="1" customWidth="1"/>
    <col min="8194" max="8194" width="9.140625" style="1"/>
    <col min="8195" max="8195" width="8.85546875" style="1" customWidth="1"/>
    <col min="8196" max="8196" width="11.140625" style="1" customWidth="1"/>
    <col min="8197" max="8197" width="10.7109375" style="1" customWidth="1"/>
    <col min="8198" max="8445" width="9.140625" style="1"/>
    <col min="8446" max="8446" width="10.42578125" style="1" customWidth="1"/>
    <col min="8447" max="8447" width="57.7109375" style="1" customWidth="1"/>
    <col min="8448" max="8448" width="46.140625" style="1" customWidth="1"/>
    <col min="8449" max="8449" width="14" style="1" customWidth="1"/>
    <col min="8450" max="8450" width="9.140625" style="1"/>
    <col min="8451" max="8451" width="8.85546875" style="1" customWidth="1"/>
    <col min="8452" max="8452" width="11.140625" style="1" customWidth="1"/>
    <col min="8453" max="8453" width="10.7109375" style="1" customWidth="1"/>
    <col min="8454" max="8701" width="9.140625" style="1"/>
    <col min="8702" max="8702" width="10.42578125" style="1" customWidth="1"/>
    <col min="8703" max="8703" width="57.7109375" style="1" customWidth="1"/>
    <col min="8704" max="8704" width="46.140625" style="1" customWidth="1"/>
    <col min="8705" max="8705" width="14" style="1" customWidth="1"/>
    <col min="8706" max="8706" width="9.140625" style="1"/>
    <col min="8707" max="8707" width="8.85546875" style="1" customWidth="1"/>
    <col min="8708" max="8708" width="11.140625" style="1" customWidth="1"/>
    <col min="8709" max="8709" width="10.7109375" style="1" customWidth="1"/>
    <col min="8710" max="8957" width="9.140625" style="1"/>
    <col min="8958" max="8958" width="10.42578125" style="1" customWidth="1"/>
    <col min="8959" max="8959" width="57.7109375" style="1" customWidth="1"/>
    <col min="8960" max="8960" width="46.140625" style="1" customWidth="1"/>
    <col min="8961" max="8961" width="14" style="1" customWidth="1"/>
    <col min="8962" max="8962" width="9.140625" style="1"/>
    <col min="8963" max="8963" width="8.85546875" style="1" customWidth="1"/>
    <col min="8964" max="8964" width="11.140625" style="1" customWidth="1"/>
    <col min="8965" max="8965" width="10.7109375" style="1" customWidth="1"/>
    <col min="8966" max="9213" width="9.140625" style="1"/>
    <col min="9214" max="9214" width="10.42578125" style="1" customWidth="1"/>
    <col min="9215" max="9215" width="57.7109375" style="1" customWidth="1"/>
    <col min="9216" max="9216" width="46.140625" style="1" customWidth="1"/>
    <col min="9217" max="9217" width="14" style="1" customWidth="1"/>
    <col min="9218" max="9218" width="9.140625" style="1"/>
    <col min="9219" max="9219" width="8.85546875" style="1" customWidth="1"/>
    <col min="9220" max="9220" width="11.140625" style="1" customWidth="1"/>
    <col min="9221" max="9221" width="10.7109375" style="1" customWidth="1"/>
    <col min="9222" max="9469" width="9.140625" style="1"/>
    <col min="9470" max="9470" width="10.42578125" style="1" customWidth="1"/>
    <col min="9471" max="9471" width="57.7109375" style="1" customWidth="1"/>
    <col min="9472" max="9472" width="46.140625" style="1" customWidth="1"/>
    <col min="9473" max="9473" width="14" style="1" customWidth="1"/>
    <col min="9474" max="9474" width="9.140625" style="1"/>
    <col min="9475" max="9475" width="8.85546875" style="1" customWidth="1"/>
    <col min="9476" max="9476" width="11.140625" style="1" customWidth="1"/>
    <col min="9477" max="9477" width="10.7109375" style="1" customWidth="1"/>
    <col min="9478" max="9725" width="9.140625" style="1"/>
    <col min="9726" max="9726" width="10.42578125" style="1" customWidth="1"/>
    <col min="9727" max="9727" width="57.7109375" style="1" customWidth="1"/>
    <col min="9728" max="9728" width="46.140625" style="1" customWidth="1"/>
    <col min="9729" max="9729" width="14" style="1" customWidth="1"/>
    <col min="9730" max="9730" width="9.140625" style="1"/>
    <col min="9731" max="9731" width="8.85546875" style="1" customWidth="1"/>
    <col min="9732" max="9732" width="11.140625" style="1" customWidth="1"/>
    <col min="9733" max="9733" width="10.7109375" style="1" customWidth="1"/>
    <col min="9734" max="9981" width="9.140625" style="1"/>
    <col min="9982" max="9982" width="10.42578125" style="1" customWidth="1"/>
    <col min="9983" max="9983" width="57.7109375" style="1" customWidth="1"/>
    <col min="9984" max="9984" width="46.140625" style="1" customWidth="1"/>
    <col min="9985" max="9985" width="14" style="1" customWidth="1"/>
    <col min="9986" max="9986" width="9.140625" style="1"/>
    <col min="9987" max="9987" width="8.85546875" style="1" customWidth="1"/>
    <col min="9988" max="9988" width="11.140625" style="1" customWidth="1"/>
    <col min="9989" max="9989" width="10.7109375" style="1" customWidth="1"/>
    <col min="9990" max="10237" width="9.140625" style="1"/>
    <col min="10238" max="10238" width="10.42578125" style="1" customWidth="1"/>
    <col min="10239" max="10239" width="57.7109375" style="1" customWidth="1"/>
    <col min="10240" max="10240" width="46.140625" style="1" customWidth="1"/>
    <col min="10241" max="10241" width="14" style="1" customWidth="1"/>
    <col min="10242" max="10242" width="9.140625" style="1"/>
    <col min="10243" max="10243" width="8.85546875" style="1" customWidth="1"/>
    <col min="10244" max="10244" width="11.140625" style="1" customWidth="1"/>
    <col min="10245" max="10245" width="10.7109375" style="1" customWidth="1"/>
    <col min="10246" max="10493" width="9.140625" style="1"/>
    <col min="10494" max="10494" width="10.42578125" style="1" customWidth="1"/>
    <col min="10495" max="10495" width="57.7109375" style="1" customWidth="1"/>
    <col min="10496" max="10496" width="46.140625" style="1" customWidth="1"/>
    <col min="10497" max="10497" width="14" style="1" customWidth="1"/>
    <col min="10498" max="10498" width="9.140625" style="1"/>
    <col min="10499" max="10499" width="8.85546875" style="1" customWidth="1"/>
    <col min="10500" max="10500" width="11.140625" style="1" customWidth="1"/>
    <col min="10501" max="10501" width="10.7109375" style="1" customWidth="1"/>
    <col min="10502" max="10749" width="9.140625" style="1"/>
    <col min="10750" max="10750" width="10.42578125" style="1" customWidth="1"/>
    <col min="10751" max="10751" width="57.7109375" style="1" customWidth="1"/>
    <col min="10752" max="10752" width="46.140625" style="1" customWidth="1"/>
    <col min="10753" max="10753" width="14" style="1" customWidth="1"/>
    <col min="10754" max="10754" width="9.140625" style="1"/>
    <col min="10755" max="10755" width="8.85546875" style="1" customWidth="1"/>
    <col min="10756" max="10756" width="11.140625" style="1" customWidth="1"/>
    <col min="10757" max="10757" width="10.7109375" style="1" customWidth="1"/>
    <col min="10758" max="11005" width="9.140625" style="1"/>
    <col min="11006" max="11006" width="10.42578125" style="1" customWidth="1"/>
    <col min="11007" max="11007" width="57.7109375" style="1" customWidth="1"/>
    <col min="11008" max="11008" width="46.140625" style="1" customWidth="1"/>
    <col min="11009" max="11009" width="14" style="1" customWidth="1"/>
    <col min="11010" max="11010" width="9.140625" style="1"/>
    <col min="11011" max="11011" width="8.85546875" style="1" customWidth="1"/>
    <col min="11012" max="11012" width="11.140625" style="1" customWidth="1"/>
    <col min="11013" max="11013" width="10.7109375" style="1" customWidth="1"/>
    <col min="11014" max="11261" width="9.140625" style="1"/>
    <col min="11262" max="11262" width="10.42578125" style="1" customWidth="1"/>
    <col min="11263" max="11263" width="57.7109375" style="1" customWidth="1"/>
    <col min="11264" max="11264" width="46.140625" style="1" customWidth="1"/>
    <col min="11265" max="11265" width="14" style="1" customWidth="1"/>
    <col min="11266" max="11266" width="9.140625" style="1"/>
    <col min="11267" max="11267" width="8.85546875" style="1" customWidth="1"/>
    <col min="11268" max="11268" width="11.140625" style="1" customWidth="1"/>
    <col min="11269" max="11269" width="10.7109375" style="1" customWidth="1"/>
    <col min="11270" max="11517" width="9.140625" style="1"/>
    <col min="11518" max="11518" width="10.42578125" style="1" customWidth="1"/>
    <col min="11519" max="11519" width="57.7109375" style="1" customWidth="1"/>
    <col min="11520" max="11520" width="46.140625" style="1" customWidth="1"/>
    <col min="11521" max="11521" width="14" style="1" customWidth="1"/>
    <col min="11522" max="11522" width="9.140625" style="1"/>
    <col min="11523" max="11523" width="8.85546875" style="1" customWidth="1"/>
    <col min="11524" max="11524" width="11.140625" style="1" customWidth="1"/>
    <col min="11525" max="11525" width="10.7109375" style="1" customWidth="1"/>
    <col min="11526" max="11773" width="9.140625" style="1"/>
    <col min="11774" max="11774" width="10.42578125" style="1" customWidth="1"/>
    <col min="11775" max="11775" width="57.7109375" style="1" customWidth="1"/>
    <col min="11776" max="11776" width="46.140625" style="1" customWidth="1"/>
    <col min="11777" max="11777" width="14" style="1" customWidth="1"/>
    <col min="11778" max="11778" width="9.140625" style="1"/>
    <col min="11779" max="11779" width="8.85546875" style="1" customWidth="1"/>
    <col min="11780" max="11780" width="11.140625" style="1" customWidth="1"/>
    <col min="11781" max="11781" width="10.7109375" style="1" customWidth="1"/>
    <col min="11782" max="12029" width="9.140625" style="1"/>
    <col min="12030" max="12030" width="10.42578125" style="1" customWidth="1"/>
    <col min="12031" max="12031" width="57.7109375" style="1" customWidth="1"/>
    <col min="12032" max="12032" width="46.140625" style="1" customWidth="1"/>
    <col min="12033" max="12033" width="14" style="1" customWidth="1"/>
    <col min="12034" max="12034" width="9.140625" style="1"/>
    <col min="12035" max="12035" width="8.85546875" style="1" customWidth="1"/>
    <col min="12036" max="12036" width="11.140625" style="1" customWidth="1"/>
    <col min="12037" max="12037" width="10.7109375" style="1" customWidth="1"/>
    <col min="12038" max="12285" width="9.140625" style="1"/>
    <col min="12286" max="12286" width="10.42578125" style="1" customWidth="1"/>
    <col min="12287" max="12287" width="57.7109375" style="1" customWidth="1"/>
    <col min="12288" max="12288" width="46.140625" style="1" customWidth="1"/>
    <col min="12289" max="12289" width="14" style="1" customWidth="1"/>
    <col min="12290" max="12290" width="9.140625" style="1"/>
    <col min="12291" max="12291" width="8.85546875" style="1" customWidth="1"/>
    <col min="12292" max="12292" width="11.140625" style="1" customWidth="1"/>
    <col min="12293" max="12293" width="10.7109375" style="1" customWidth="1"/>
    <col min="12294" max="12541" width="9.140625" style="1"/>
    <col min="12542" max="12542" width="10.42578125" style="1" customWidth="1"/>
    <col min="12543" max="12543" width="57.7109375" style="1" customWidth="1"/>
    <col min="12544" max="12544" width="46.140625" style="1" customWidth="1"/>
    <col min="12545" max="12545" width="14" style="1" customWidth="1"/>
    <col min="12546" max="12546" width="9.140625" style="1"/>
    <col min="12547" max="12547" width="8.85546875" style="1" customWidth="1"/>
    <col min="12548" max="12548" width="11.140625" style="1" customWidth="1"/>
    <col min="12549" max="12549" width="10.7109375" style="1" customWidth="1"/>
    <col min="12550" max="12797" width="9.140625" style="1"/>
    <col min="12798" max="12798" width="10.42578125" style="1" customWidth="1"/>
    <col min="12799" max="12799" width="57.7109375" style="1" customWidth="1"/>
    <col min="12800" max="12800" width="46.140625" style="1" customWidth="1"/>
    <col min="12801" max="12801" width="14" style="1" customWidth="1"/>
    <col min="12802" max="12802" width="9.140625" style="1"/>
    <col min="12803" max="12803" width="8.85546875" style="1" customWidth="1"/>
    <col min="12804" max="12804" width="11.140625" style="1" customWidth="1"/>
    <col min="12805" max="12805" width="10.7109375" style="1" customWidth="1"/>
    <col min="12806" max="13053" width="9.140625" style="1"/>
    <col min="13054" max="13054" width="10.42578125" style="1" customWidth="1"/>
    <col min="13055" max="13055" width="57.7109375" style="1" customWidth="1"/>
    <col min="13056" max="13056" width="46.140625" style="1" customWidth="1"/>
    <col min="13057" max="13057" width="14" style="1" customWidth="1"/>
    <col min="13058" max="13058" width="9.140625" style="1"/>
    <col min="13059" max="13059" width="8.85546875" style="1" customWidth="1"/>
    <col min="13060" max="13060" width="11.140625" style="1" customWidth="1"/>
    <col min="13061" max="13061" width="10.7109375" style="1" customWidth="1"/>
    <col min="13062" max="13309" width="9.140625" style="1"/>
    <col min="13310" max="13310" width="10.42578125" style="1" customWidth="1"/>
    <col min="13311" max="13311" width="57.7109375" style="1" customWidth="1"/>
    <col min="13312" max="13312" width="46.140625" style="1" customWidth="1"/>
    <col min="13313" max="13313" width="14" style="1" customWidth="1"/>
    <col min="13314" max="13314" width="9.140625" style="1"/>
    <col min="13315" max="13315" width="8.85546875" style="1" customWidth="1"/>
    <col min="13316" max="13316" width="11.140625" style="1" customWidth="1"/>
    <col min="13317" max="13317" width="10.7109375" style="1" customWidth="1"/>
    <col min="13318" max="13565" width="9.140625" style="1"/>
    <col min="13566" max="13566" width="10.42578125" style="1" customWidth="1"/>
    <col min="13567" max="13567" width="57.7109375" style="1" customWidth="1"/>
    <col min="13568" max="13568" width="46.140625" style="1" customWidth="1"/>
    <col min="13569" max="13569" width="14" style="1" customWidth="1"/>
    <col min="13570" max="13570" width="9.140625" style="1"/>
    <col min="13571" max="13571" width="8.85546875" style="1" customWidth="1"/>
    <col min="13572" max="13572" width="11.140625" style="1" customWidth="1"/>
    <col min="13573" max="13573" width="10.7109375" style="1" customWidth="1"/>
    <col min="13574" max="13821" width="9.140625" style="1"/>
    <col min="13822" max="13822" width="10.42578125" style="1" customWidth="1"/>
    <col min="13823" max="13823" width="57.7109375" style="1" customWidth="1"/>
    <col min="13824" max="13824" width="46.140625" style="1" customWidth="1"/>
    <col min="13825" max="13825" width="14" style="1" customWidth="1"/>
    <col min="13826" max="13826" width="9.140625" style="1"/>
    <col min="13827" max="13827" width="8.85546875" style="1" customWidth="1"/>
    <col min="13828" max="13828" width="11.140625" style="1" customWidth="1"/>
    <col min="13829" max="13829" width="10.7109375" style="1" customWidth="1"/>
    <col min="13830" max="14077" width="9.140625" style="1"/>
    <col min="14078" max="14078" width="10.42578125" style="1" customWidth="1"/>
    <col min="14079" max="14079" width="57.7109375" style="1" customWidth="1"/>
    <col min="14080" max="14080" width="46.140625" style="1" customWidth="1"/>
    <col min="14081" max="14081" width="14" style="1" customWidth="1"/>
    <col min="14082" max="14082" width="9.140625" style="1"/>
    <col min="14083" max="14083" width="8.85546875" style="1" customWidth="1"/>
    <col min="14084" max="14084" width="11.140625" style="1" customWidth="1"/>
    <col min="14085" max="14085" width="10.7109375" style="1" customWidth="1"/>
    <col min="14086" max="14333" width="9.140625" style="1"/>
    <col min="14334" max="14334" width="10.42578125" style="1" customWidth="1"/>
    <col min="14335" max="14335" width="57.7109375" style="1" customWidth="1"/>
    <col min="14336" max="14336" width="46.140625" style="1" customWidth="1"/>
    <col min="14337" max="14337" width="14" style="1" customWidth="1"/>
    <col min="14338" max="14338" width="9.140625" style="1"/>
    <col min="14339" max="14339" width="8.85546875" style="1" customWidth="1"/>
    <col min="14340" max="14340" width="11.140625" style="1" customWidth="1"/>
    <col min="14341" max="14341" width="10.7109375" style="1" customWidth="1"/>
    <col min="14342" max="14589" width="9.140625" style="1"/>
    <col min="14590" max="14590" width="10.42578125" style="1" customWidth="1"/>
    <col min="14591" max="14591" width="57.7109375" style="1" customWidth="1"/>
    <col min="14592" max="14592" width="46.140625" style="1" customWidth="1"/>
    <col min="14593" max="14593" width="14" style="1" customWidth="1"/>
    <col min="14594" max="14594" width="9.140625" style="1"/>
    <col min="14595" max="14595" width="8.85546875" style="1" customWidth="1"/>
    <col min="14596" max="14596" width="11.140625" style="1" customWidth="1"/>
    <col min="14597" max="14597" width="10.7109375" style="1" customWidth="1"/>
    <col min="14598" max="14845" width="9.140625" style="1"/>
    <col min="14846" max="14846" width="10.42578125" style="1" customWidth="1"/>
    <col min="14847" max="14847" width="57.7109375" style="1" customWidth="1"/>
    <col min="14848" max="14848" width="46.140625" style="1" customWidth="1"/>
    <col min="14849" max="14849" width="14" style="1" customWidth="1"/>
    <col min="14850" max="14850" width="9.140625" style="1"/>
    <col min="14851" max="14851" width="8.85546875" style="1" customWidth="1"/>
    <col min="14852" max="14852" width="11.140625" style="1" customWidth="1"/>
    <col min="14853" max="14853" width="10.7109375" style="1" customWidth="1"/>
    <col min="14854" max="15101" width="9.140625" style="1"/>
    <col min="15102" max="15102" width="10.42578125" style="1" customWidth="1"/>
    <col min="15103" max="15103" width="57.7109375" style="1" customWidth="1"/>
    <col min="15104" max="15104" width="46.140625" style="1" customWidth="1"/>
    <col min="15105" max="15105" width="14" style="1" customWidth="1"/>
    <col min="15106" max="15106" width="9.140625" style="1"/>
    <col min="15107" max="15107" width="8.85546875" style="1" customWidth="1"/>
    <col min="15108" max="15108" width="11.140625" style="1" customWidth="1"/>
    <col min="15109" max="15109" width="10.7109375" style="1" customWidth="1"/>
    <col min="15110" max="15357" width="9.140625" style="1"/>
    <col min="15358" max="15358" width="10.42578125" style="1" customWidth="1"/>
    <col min="15359" max="15359" width="57.7109375" style="1" customWidth="1"/>
    <col min="15360" max="15360" width="46.140625" style="1" customWidth="1"/>
    <col min="15361" max="15361" width="14" style="1" customWidth="1"/>
    <col min="15362" max="15362" width="9.140625" style="1"/>
    <col min="15363" max="15363" width="8.85546875" style="1" customWidth="1"/>
    <col min="15364" max="15364" width="11.140625" style="1" customWidth="1"/>
    <col min="15365" max="15365" width="10.7109375" style="1" customWidth="1"/>
    <col min="15366" max="15613" width="9.140625" style="1"/>
    <col min="15614" max="15614" width="10.42578125" style="1" customWidth="1"/>
    <col min="15615" max="15615" width="57.7109375" style="1" customWidth="1"/>
    <col min="15616" max="15616" width="46.140625" style="1" customWidth="1"/>
    <col min="15617" max="15617" width="14" style="1" customWidth="1"/>
    <col min="15618" max="15618" width="9.140625" style="1"/>
    <col min="15619" max="15619" width="8.85546875" style="1" customWidth="1"/>
    <col min="15620" max="15620" width="11.140625" style="1" customWidth="1"/>
    <col min="15621" max="15621" width="10.7109375" style="1" customWidth="1"/>
    <col min="15622" max="15869" width="9.140625" style="1"/>
    <col min="15870" max="15870" width="10.42578125" style="1" customWidth="1"/>
    <col min="15871" max="15871" width="57.7109375" style="1" customWidth="1"/>
    <col min="15872" max="15872" width="46.140625" style="1" customWidth="1"/>
    <col min="15873" max="15873" width="14" style="1" customWidth="1"/>
    <col min="15874" max="15874" width="9.140625" style="1"/>
    <col min="15875" max="15875" width="8.85546875" style="1" customWidth="1"/>
    <col min="15876" max="15876" width="11.140625" style="1" customWidth="1"/>
    <col min="15877" max="15877" width="10.7109375" style="1" customWidth="1"/>
    <col min="15878" max="16125" width="9.140625" style="1"/>
    <col min="16126" max="16126" width="10.42578125" style="1" customWidth="1"/>
    <col min="16127" max="16127" width="57.7109375" style="1" customWidth="1"/>
    <col min="16128" max="16128" width="46.140625" style="1" customWidth="1"/>
    <col min="16129" max="16129" width="14" style="1" customWidth="1"/>
    <col min="16130" max="16130" width="9.140625" style="1"/>
    <col min="16131" max="16131" width="8.85546875" style="1" customWidth="1"/>
    <col min="16132" max="16132" width="11.140625" style="1" customWidth="1"/>
    <col min="16133" max="16133" width="10.7109375" style="1" customWidth="1"/>
    <col min="16134" max="16384" width="9.140625" style="1"/>
  </cols>
  <sheetData>
    <row r="1" spans="1:7" s="4" customFormat="1" ht="18" x14ac:dyDescent="0.25">
      <c r="A1" s="98" t="s">
        <v>0</v>
      </c>
      <c r="D1" s="5"/>
      <c r="G1" s="6" t="s">
        <v>1</v>
      </c>
    </row>
    <row r="2" spans="1:7" s="4" customFormat="1" ht="9" customHeight="1" x14ac:dyDescent="0.25">
      <c r="D2" s="5"/>
    </row>
    <row r="3" spans="1:7" s="11" customFormat="1" ht="16.5" customHeight="1" x14ac:dyDescent="0.25">
      <c r="A3" s="8" t="s">
        <v>275</v>
      </c>
      <c r="B3" s="8"/>
      <c r="C3" s="8"/>
      <c r="D3" s="9"/>
      <c r="E3" s="8"/>
      <c r="F3" s="8"/>
      <c r="G3" s="8"/>
    </row>
    <row r="4" spans="1:7" s="4" customFormat="1" ht="18.75" customHeight="1" x14ac:dyDescent="0.25">
      <c r="A4" s="8" t="s">
        <v>304</v>
      </c>
      <c r="B4" s="8"/>
      <c r="C4" s="8"/>
      <c r="D4" s="12"/>
      <c r="E4" s="8"/>
      <c r="F4" s="8"/>
      <c r="G4" s="8"/>
    </row>
    <row r="5" spans="1:7" s="4" customFormat="1" ht="18.75" customHeight="1" x14ac:dyDescent="0.25">
      <c r="A5" s="8" t="s">
        <v>303</v>
      </c>
      <c r="B5" s="8"/>
      <c r="C5" s="8"/>
      <c r="D5" s="12"/>
      <c r="E5" s="8"/>
      <c r="F5" s="8"/>
      <c r="G5" s="8"/>
    </row>
    <row r="6" spans="1:7" s="11" customFormat="1" ht="18" customHeight="1" x14ac:dyDescent="0.25">
      <c r="A6" s="13" t="s">
        <v>2</v>
      </c>
      <c r="B6" s="8"/>
      <c r="C6" s="8"/>
      <c r="D6" s="9"/>
      <c r="E6" s="8"/>
      <c r="F6" s="8"/>
      <c r="G6" s="8"/>
    </row>
    <row r="7" spans="1:7" s="19" customFormat="1" ht="94.5" x14ac:dyDescent="0.2">
      <c r="A7" s="14" t="s">
        <v>3</v>
      </c>
      <c r="B7" s="15" t="s">
        <v>4</v>
      </c>
      <c r="C7" s="15" t="s">
        <v>5</v>
      </c>
      <c r="D7" s="16" t="s">
        <v>6</v>
      </c>
      <c r="E7" s="17" t="s">
        <v>7</v>
      </c>
      <c r="F7" s="17" t="s">
        <v>8</v>
      </c>
      <c r="G7" s="18" t="s">
        <v>9</v>
      </c>
    </row>
    <row r="8" spans="1:7" ht="28.5" customHeight="1" x14ac:dyDescent="0.25">
      <c r="A8" s="20">
        <v>1</v>
      </c>
      <c r="B8" s="21" t="s">
        <v>10</v>
      </c>
      <c r="C8" s="22" t="s">
        <v>11</v>
      </c>
      <c r="D8" s="23" t="s">
        <v>12</v>
      </c>
      <c r="E8" s="93">
        <v>191</v>
      </c>
      <c r="F8" s="25">
        <v>41.85</v>
      </c>
      <c r="G8" s="26">
        <f t="shared" ref="G8:G71" si="0">F8*E8</f>
        <v>7993.35</v>
      </c>
    </row>
    <row r="9" spans="1:7" ht="28.5" customHeight="1" x14ac:dyDescent="0.25">
      <c r="A9" s="20">
        <v>2</v>
      </c>
      <c r="B9" s="21" t="s">
        <v>13</v>
      </c>
      <c r="C9" s="22" t="s">
        <v>14</v>
      </c>
      <c r="D9" s="23" t="s">
        <v>12</v>
      </c>
      <c r="E9" s="27">
        <v>41</v>
      </c>
      <c r="F9" s="25">
        <v>39.590000000000003</v>
      </c>
      <c r="G9" s="26">
        <f t="shared" si="0"/>
        <v>1623.19</v>
      </c>
    </row>
    <row r="10" spans="1:7" ht="28.5" customHeight="1" x14ac:dyDescent="0.25">
      <c r="A10" s="20">
        <v>3</v>
      </c>
      <c r="B10" s="21" t="s">
        <v>15</v>
      </c>
      <c r="C10" s="22" t="s">
        <v>16</v>
      </c>
      <c r="D10" s="23" t="s">
        <v>12</v>
      </c>
      <c r="E10" s="27"/>
      <c r="F10" s="25"/>
      <c r="G10" s="26">
        <f t="shared" si="0"/>
        <v>0</v>
      </c>
    </row>
    <row r="11" spans="1:7" ht="28.5" customHeight="1" x14ac:dyDescent="0.25">
      <c r="A11" s="20">
        <v>4</v>
      </c>
      <c r="B11" s="21" t="s">
        <v>17</v>
      </c>
      <c r="C11" s="22" t="s">
        <v>18</v>
      </c>
      <c r="D11" s="23" t="s">
        <v>12</v>
      </c>
      <c r="E11" s="27"/>
      <c r="F11" s="25"/>
      <c r="G11" s="26">
        <f t="shared" si="0"/>
        <v>0</v>
      </c>
    </row>
    <row r="12" spans="1:7" ht="28.5" customHeight="1" x14ac:dyDescent="0.25">
      <c r="A12" s="20">
        <v>5</v>
      </c>
      <c r="B12" s="21" t="s">
        <v>19</v>
      </c>
      <c r="C12" s="22" t="s">
        <v>20</v>
      </c>
      <c r="D12" s="23" t="s">
        <v>12</v>
      </c>
      <c r="E12" s="27"/>
      <c r="F12" s="25"/>
      <c r="G12" s="26">
        <f t="shared" si="0"/>
        <v>0</v>
      </c>
    </row>
    <row r="13" spans="1:7" ht="28.5" customHeight="1" x14ac:dyDescent="0.25">
      <c r="A13" s="20">
        <v>6</v>
      </c>
      <c r="B13" s="21" t="s">
        <v>21</v>
      </c>
      <c r="C13" s="22" t="s">
        <v>22</v>
      </c>
      <c r="D13" s="23" t="s">
        <v>12</v>
      </c>
      <c r="E13" s="27"/>
      <c r="F13" s="25"/>
      <c r="G13" s="26">
        <f t="shared" si="0"/>
        <v>0</v>
      </c>
    </row>
    <row r="14" spans="1:7" ht="28.5" customHeight="1" x14ac:dyDescent="0.25">
      <c r="A14" s="20">
        <v>7</v>
      </c>
      <c r="B14" s="21" t="s">
        <v>23</v>
      </c>
      <c r="C14" s="22" t="s">
        <v>24</v>
      </c>
      <c r="D14" s="23" t="s">
        <v>25</v>
      </c>
      <c r="E14" s="27"/>
      <c r="F14" s="25"/>
      <c r="G14" s="26">
        <f t="shared" si="0"/>
        <v>0</v>
      </c>
    </row>
    <row r="15" spans="1:7" ht="28.5" customHeight="1" x14ac:dyDescent="0.25">
      <c r="A15" s="20">
        <v>8</v>
      </c>
      <c r="B15" s="21" t="s">
        <v>26</v>
      </c>
      <c r="C15" s="28" t="s">
        <v>27</v>
      </c>
      <c r="D15" s="23" t="s">
        <v>12</v>
      </c>
      <c r="E15" s="27"/>
      <c r="F15" s="25"/>
      <c r="G15" s="26">
        <f t="shared" si="0"/>
        <v>0</v>
      </c>
    </row>
    <row r="16" spans="1:7" ht="28.5" customHeight="1" x14ac:dyDescent="0.25">
      <c r="A16" s="20" t="s">
        <v>28</v>
      </c>
      <c r="B16" s="29" t="s">
        <v>29</v>
      </c>
      <c r="C16" s="28" t="s">
        <v>30</v>
      </c>
      <c r="D16" s="23" t="s">
        <v>12</v>
      </c>
      <c r="E16" s="27"/>
      <c r="F16" s="25"/>
      <c r="G16" s="26">
        <f t="shared" si="0"/>
        <v>0</v>
      </c>
    </row>
    <row r="17" spans="1:7" ht="28.5" customHeight="1" x14ac:dyDescent="0.25">
      <c r="A17" s="20" t="s">
        <v>31</v>
      </c>
      <c r="B17" s="29" t="s">
        <v>29</v>
      </c>
      <c r="C17" s="28" t="s">
        <v>32</v>
      </c>
      <c r="D17" s="23" t="s">
        <v>12</v>
      </c>
      <c r="E17" s="27"/>
      <c r="F17" s="25"/>
      <c r="G17" s="26">
        <f t="shared" si="0"/>
        <v>0</v>
      </c>
    </row>
    <row r="18" spans="1:7" ht="28.5" customHeight="1" x14ac:dyDescent="0.25">
      <c r="A18" s="20" t="s">
        <v>33</v>
      </c>
      <c r="B18" s="21" t="s">
        <v>34</v>
      </c>
      <c r="C18" s="28" t="s">
        <v>30</v>
      </c>
      <c r="D18" s="23" t="s">
        <v>12</v>
      </c>
      <c r="E18" s="27"/>
      <c r="F18" s="25"/>
      <c r="G18" s="26">
        <f t="shared" si="0"/>
        <v>0</v>
      </c>
    </row>
    <row r="19" spans="1:7" ht="28.5" customHeight="1" x14ac:dyDescent="0.25">
      <c r="A19" s="20" t="s">
        <v>35</v>
      </c>
      <c r="B19" s="21" t="s">
        <v>34</v>
      </c>
      <c r="C19" s="28" t="s">
        <v>32</v>
      </c>
      <c r="D19" s="23" t="s">
        <v>12</v>
      </c>
      <c r="E19" s="27"/>
      <c r="F19" s="25"/>
      <c r="G19" s="26">
        <f t="shared" si="0"/>
        <v>0</v>
      </c>
    </row>
    <row r="20" spans="1:7" ht="28.5" customHeight="1" x14ac:dyDescent="0.25">
      <c r="A20" s="20">
        <v>11</v>
      </c>
      <c r="B20" s="21" t="s">
        <v>36</v>
      </c>
      <c r="C20" s="28" t="s">
        <v>37</v>
      </c>
      <c r="D20" s="23" t="s">
        <v>25</v>
      </c>
      <c r="E20" s="27"/>
      <c r="F20" s="25"/>
      <c r="G20" s="26">
        <f t="shared" si="0"/>
        <v>0</v>
      </c>
    </row>
    <row r="21" spans="1:7" ht="28.5" customHeight="1" x14ac:dyDescent="0.25">
      <c r="A21" s="20">
        <v>12</v>
      </c>
      <c r="B21" s="21" t="s">
        <v>38</v>
      </c>
      <c r="C21" s="22" t="s">
        <v>39</v>
      </c>
      <c r="D21" s="23" t="s">
        <v>25</v>
      </c>
      <c r="E21" s="27"/>
      <c r="F21" s="25"/>
      <c r="G21" s="26">
        <f t="shared" si="0"/>
        <v>0</v>
      </c>
    </row>
    <row r="22" spans="1:7" ht="28.5" customHeight="1" x14ac:dyDescent="0.25">
      <c r="A22" s="20">
        <v>13</v>
      </c>
      <c r="B22" s="21" t="s">
        <v>40</v>
      </c>
      <c r="C22" s="22" t="s">
        <v>41</v>
      </c>
      <c r="D22" s="23" t="s">
        <v>25</v>
      </c>
      <c r="E22" s="27"/>
      <c r="F22" s="25"/>
      <c r="G22" s="26">
        <f t="shared" si="0"/>
        <v>0</v>
      </c>
    </row>
    <row r="23" spans="1:7" ht="28.5" customHeight="1" x14ac:dyDescent="0.25">
      <c r="A23" s="20">
        <v>14</v>
      </c>
      <c r="B23" s="21" t="s">
        <v>42</v>
      </c>
      <c r="C23" s="22" t="s">
        <v>43</v>
      </c>
      <c r="D23" s="23" t="s">
        <v>44</v>
      </c>
      <c r="E23" s="27"/>
      <c r="F23" s="25"/>
      <c r="G23" s="26">
        <f t="shared" si="0"/>
        <v>0</v>
      </c>
    </row>
    <row r="24" spans="1:7" ht="28.5" customHeight="1" x14ac:dyDescent="0.25">
      <c r="A24" s="20">
        <v>15</v>
      </c>
      <c r="B24" s="21" t="s">
        <v>45</v>
      </c>
      <c r="C24" s="22" t="s">
        <v>43</v>
      </c>
      <c r="D24" s="23" t="s">
        <v>44</v>
      </c>
      <c r="E24" s="27"/>
      <c r="F24" s="25"/>
      <c r="G24" s="26">
        <f t="shared" si="0"/>
        <v>0</v>
      </c>
    </row>
    <row r="25" spans="1:7" ht="28.5" customHeight="1" x14ac:dyDescent="0.25">
      <c r="A25" s="20">
        <v>16</v>
      </c>
      <c r="B25" s="30" t="s">
        <v>46</v>
      </c>
      <c r="C25" s="22" t="s">
        <v>47</v>
      </c>
      <c r="D25" s="23" t="s">
        <v>48</v>
      </c>
      <c r="E25" s="27"/>
      <c r="F25" s="25"/>
      <c r="G25" s="26">
        <f t="shared" si="0"/>
        <v>0</v>
      </c>
    </row>
    <row r="26" spans="1:7" ht="28.5" customHeight="1" x14ac:dyDescent="0.25">
      <c r="A26" s="31">
        <v>17</v>
      </c>
      <c r="B26" s="21" t="s">
        <v>49</v>
      </c>
      <c r="C26" s="32" t="s">
        <v>50</v>
      </c>
      <c r="D26" s="23" t="s">
        <v>25</v>
      </c>
      <c r="E26" s="27">
        <v>11</v>
      </c>
      <c r="F26" s="25">
        <v>43.33</v>
      </c>
      <c r="G26" s="26">
        <f t="shared" si="0"/>
        <v>476.63</v>
      </c>
    </row>
    <row r="27" spans="1:7" ht="28.5" customHeight="1" x14ac:dyDescent="0.25">
      <c r="A27" s="31">
        <v>18</v>
      </c>
      <c r="B27" s="29" t="s">
        <v>51</v>
      </c>
      <c r="C27" s="32" t="s">
        <v>52</v>
      </c>
      <c r="D27" s="23" t="s">
        <v>48</v>
      </c>
      <c r="E27" s="27"/>
      <c r="F27" s="25"/>
      <c r="G27" s="26">
        <f t="shared" si="0"/>
        <v>0</v>
      </c>
    </row>
    <row r="28" spans="1:7" ht="28.5" customHeight="1" x14ac:dyDescent="0.25">
      <c r="A28" s="31">
        <v>19</v>
      </c>
      <c r="B28" s="29" t="s">
        <v>53</v>
      </c>
      <c r="C28" s="33" t="s">
        <v>54</v>
      </c>
      <c r="D28" s="23" t="s">
        <v>48</v>
      </c>
      <c r="E28" s="27"/>
      <c r="F28" s="25"/>
      <c r="G28" s="26">
        <f t="shared" si="0"/>
        <v>0</v>
      </c>
    </row>
    <row r="29" spans="1:7" ht="28.5" customHeight="1" x14ac:dyDescent="0.25">
      <c r="A29" s="31">
        <v>20</v>
      </c>
      <c r="B29" s="21" t="s">
        <v>55</v>
      </c>
      <c r="C29" s="32" t="s">
        <v>56</v>
      </c>
      <c r="D29" s="23" t="s">
        <v>57</v>
      </c>
      <c r="E29" s="27">
        <v>6900</v>
      </c>
      <c r="F29" s="25">
        <v>7.91</v>
      </c>
      <c r="G29" s="26">
        <f t="shared" si="0"/>
        <v>54579</v>
      </c>
    </row>
    <row r="30" spans="1:7" ht="28.5" customHeight="1" x14ac:dyDescent="0.25">
      <c r="A30" s="31">
        <v>21</v>
      </c>
      <c r="B30" s="21" t="s">
        <v>58</v>
      </c>
      <c r="C30" s="32" t="s">
        <v>56</v>
      </c>
      <c r="D30" s="23" t="s">
        <v>57</v>
      </c>
      <c r="E30" s="27"/>
      <c r="F30" s="25"/>
      <c r="G30" s="26">
        <f t="shared" si="0"/>
        <v>0</v>
      </c>
    </row>
    <row r="31" spans="1:7" ht="28.5" customHeight="1" x14ac:dyDescent="0.25">
      <c r="A31" s="20">
        <v>22</v>
      </c>
      <c r="B31" s="34" t="s">
        <v>59</v>
      </c>
      <c r="C31" s="32" t="s">
        <v>56</v>
      </c>
      <c r="D31" s="23" t="s">
        <v>57</v>
      </c>
      <c r="E31" s="27"/>
      <c r="F31" s="25"/>
      <c r="G31" s="26">
        <f t="shared" si="0"/>
        <v>0</v>
      </c>
    </row>
    <row r="32" spans="1:7" ht="28.5" customHeight="1" x14ac:dyDescent="0.25">
      <c r="A32" s="31">
        <v>23</v>
      </c>
      <c r="B32" s="21" t="s">
        <v>60</v>
      </c>
      <c r="C32" s="32" t="s">
        <v>56</v>
      </c>
      <c r="D32" s="23" t="s">
        <v>57</v>
      </c>
      <c r="E32" s="27"/>
      <c r="F32" s="25"/>
      <c r="G32" s="26">
        <f t="shared" si="0"/>
        <v>0</v>
      </c>
    </row>
    <row r="33" spans="1:7" ht="28.5" customHeight="1" x14ac:dyDescent="0.25">
      <c r="A33" s="31">
        <v>24</v>
      </c>
      <c r="B33" s="21" t="s">
        <v>61</v>
      </c>
      <c r="C33" s="33" t="s">
        <v>37</v>
      </c>
      <c r="D33" s="23" t="s">
        <v>25</v>
      </c>
      <c r="E33" s="27"/>
      <c r="F33" s="25"/>
      <c r="G33" s="26">
        <f t="shared" si="0"/>
        <v>0</v>
      </c>
    </row>
    <row r="34" spans="1:7" ht="28.5" customHeight="1" x14ac:dyDescent="0.25">
      <c r="A34" s="31">
        <v>25</v>
      </c>
      <c r="B34" s="29" t="s">
        <v>62</v>
      </c>
      <c r="C34" s="32" t="s">
        <v>52</v>
      </c>
      <c r="D34" s="23" t="s">
        <v>48</v>
      </c>
      <c r="E34" s="27"/>
      <c r="F34" s="25"/>
      <c r="G34" s="26">
        <f t="shared" si="0"/>
        <v>0</v>
      </c>
    </row>
    <row r="35" spans="1:7" ht="28.5" customHeight="1" x14ac:dyDescent="0.25">
      <c r="A35" s="31">
        <v>26</v>
      </c>
      <c r="B35" s="29" t="s">
        <v>63</v>
      </c>
      <c r="C35" s="32" t="s">
        <v>52</v>
      </c>
      <c r="D35" s="23" t="s">
        <v>48</v>
      </c>
      <c r="E35" s="27"/>
      <c r="F35" s="25"/>
      <c r="G35" s="26">
        <f t="shared" si="0"/>
        <v>0</v>
      </c>
    </row>
    <row r="36" spans="1:7" ht="28.5" customHeight="1" x14ac:dyDescent="0.25">
      <c r="A36" s="31">
        <v>27</v>
      </c>
      <c r="B36" s="21" t="s">
        <v>64</v>
      </c>
      <c r="C36" s="33" t="s">
        <v>259</v>
      </c>
      <c r="D36" s="23" t="s">
        <v>25</v>
      </c>
      <c r="E36" s="27">
        <v>3190</v>
      </c>
      <c r="F36" s="25">
        <v>7.79</v>
      </c>
      <c r="G36" s="26">
        <f t="shared" si="0"/>
        <v>24850.1</v>
      </c>
    </row>
    <row r="37" spans="1:7" ht="28.5" customHeight="1" x14ac:dyDescent="0.25">
      <c r="A37" s="31">
        <v>28</v>
      </c>
      <c r="B37" s="21" t="s">
        <v>66</v>
      </c>
      <c r="C37" s="33" t="s">
        <v>67</v>
      </c>
      <c r="D37" s="23" t="s">
        <v>68</v>
      </c>
      <c r="E37" s="27"/>
      <c r="F37" s="25"/>
      <c r="G37" s="26">
        <f t="shared" si="0"/>
        <v>0</v>
      </c>
    </row>
    <row r="38" spans="1:7" ht="28.5" customHeight="1" x14ac:dyDescent="0.25">
      <c r="A38" s="31">
        <v>29</v>
      </c>
      <c r="B38" s="21" t="s">
        <v>69</v>
      </c>
      <c r="C38" s="33" t="s">
        <v>70</v>
      </c>
      <c r="D38" s="23" t="s">
        <v>68</v>
      </c>
      <c r="E38" s="27"/>
      <c r="F38" s="25"/>
      <c r="G38" s="26">
        <f t="shared" si="0"/>
        <v>0</v>
      </c>
    </row>
    <row r="39" spans="1:7" ht="28.5" customHeight="1" x14ac:dyDescent="0.25">
      <c r="A39" s="31">
        <v>30</v>
      </c>
      <c r="B39" s="21" t="s">
        <v>71</v>
      </c>
      <c r="C39" s="33" t="s">
        <v>72</v>
      </c>
      <c r="D39" s="23" t="s">
        <v>25</v>
      </c>
      <c r="E39" s="27"/>
      <c r="F39" s="25"/>
      <c r="G39" s="26">
        <f t="shared" si="0"/>
        <v>0</v>
      </c>
    </row>
    <row r="40" spans="1:7" ht="28.5" customHeight="1" x14ac:dyDescent="0.25">
      <c r="A40" s="20" t="s">
        <v>73</v>
      </c>
      <c r="B40" s="21" t="s">
        <v>74</v>
      </c>
      <c r="C40" s="28" t="s">
        <v>75</v>
      </c>
      <c r="D40" s="23" t="s">
        <v>68</v>
      </c>
      <c r="E40" s="27"/>
      <c r="F40" s="25"/>
      <c r="G40" s="26">
        <f t="shared" si="0"/>
        <v>0</v>
      </c>
    </row>
    <row r="41" spans="1:7" ht="28.5" customHeight="1" x14ac:dyDescent="0.25">
      <c r="A41" s="20" t="s">
        <v>76</v>
      </c>
      <c r="B41" s="35" t="s">
        <v>74</v>
      </c>
      <c r="C41" s="28" t="s">
        <v>77</v>
      </c>
      <c r="D41" s="23" t="s">
        <v>68</v>
      </c>
      <c r="E41" s="27"/>
      <c r="F41" s="25"/>
      <c r="G41" s="26">
        <f t="shared" si="0"/>
        <v>0</v>
      </c>
    </row>
    <row r="42" spans="1:7" ht="28.5" customHeight="1" x14ac:dyDescent="0.25">
      <c r="A42" s="20">
        <v>32</v>
      </c>
      <c r="B42" s="21" t="s">
        <v>78</v>
      </c>
      <c r="C42" s="28" t="s">
        <v>79</v>
      </c>
      <c r="D42" s="23" t="s">
        <v>12</v>
      </c>
      <c r="E42" s="27"/>
      <c r="F42" s="25"/>
      <c r="G42" s="26">
        <f t="shared" si="0"/>
        <v>0</v>
      </c>
    </row>
    <row r="43" spans="1:7" ht="28.5" customHeight="1" x14ac:dyDescent="0.25">
      <c r="A43" s="20">
        <v>33</v>
      </c>
      <c r="B43" s="21" t="s">
        <v>80</v>
      </c>
      <c r="C43" s="28" t="s">
        <v>81</v>
      </c>
      <c r="D43" s="23" t="s">
        <v>12</v>
      </c>
      <c r="E43" s="27"/>
      <c r="F43" s="25"/>
      <c r="G43" s="26">
        <f t="shared" si="0"/>
        <v>0</v>
      </c>
    </row>
    <row r="44" spans="1:7" ht="28.5" customHeight="1" x14ac:dyDescent="0.25">
      <c r="A44" s="20">
        <v>34</v>
      </c>
      <c r="B44" s="21" t="s">
        <v>82</v>
      </c>
      <c r="C44" s="28" t="s">
        <v>81</v>
      </c>
      <c r="D44" s="23" t="s">
        <v>12</v>
      </c>
      <c r="E44" s="27"/>
      <c r="F44" s="25"/>
      <c r="G44" s="26">
        <f t="shared" si="0"/>
        <v>0</v>
      </c>
    </row>
    <row r="45" spans="1:7" ht="28.5" customHeight="1" x14ac:dyDescent="0.25">
      <c r="A45" s="20">
        <v>35</v>
      </c>
      <c r="B45" s="21" t="s">
        <v>83</v>
      </c>
      <c r="C45" s="28" t="s">
        <v>81</v>
      </c>
      <c r="D45" s="23" t="s">
        <v>12</v>
      </c>
      <c r="E45" s="27">
        <v>2529</v>
      </c>
      <c r="F45" s="25">
        <v>5.49</v>
      </c>
      <c r="G45" s="26">
        <f t="shared" si="0"/>
        <v>13884.210000000001</v>
      </c>
    </row>
    <row r="46" spans="1:7" ht="28.5" customHeight="1" x14ac:dyDescent="0.25">
      <c r="A46" s="20">
        <v>36</v>
      </c>
      <c r="B46" s="21" t="s">
        <v>84</v>
      </c>
      <c r="C46" s="28" t="s">
        <v>85</v>
      </c>
      <c r="D46" s="23" t="s">
        <v>12</v>
      </c>
      <c r="E46" s="27"/>
      <c r="F46" s="25"/>
      <c r="G46" s="26">
        <f t="shared" si="0"/>
        <v>0</v>
      </c>
    </row>
    <row r="47" spans="1:7" ht="48" customHeight="1" x14ac:dyDescent="0.25">
      <c r="A47" s="20">
        <v>37</v>
      </c>
      <c r="B47" s="21" t="s">
        <v>86</v>
      </c>
      <c r="C47" s="28" t="s">
        <v>87</v>
      </c>
      <c r="D47" s="23" t="s">
        <v>88</v>
      </c>
      <c r="E47" s="27"/>
      <c r="F47" s="25"/>
      <c r="G47" s="26">
        <f t="shared" si="0"/>
        <v>0</v>
      </c>
    </row>
    <row r="48" spans="1:7" ht="28.5" customHeight="1" x14ac:dyDescent="0.25">
      <c r="A48" s="20">
        <v>38</v>
      </c>
      <c r="B48" s="21" t="s">
        <v>89</v>
      </c>
      <c r="C48" s="28" t="s">
        <v>90</v>
      </c>
      <c r="D48" s="23" t="s">
        <v>88</v>
      </c>
      <c r="E48" s="27"/>
      <c r="F48" s="25"/>
      <c r="G48" s="26">
        <f t="shared" si="0"/>
        <v>0</v>
      </c>
    </row>
    <row r="49" spans="1:7" ht="28.5" customHeight="1" x14ac:dyDescent="0.25">
      <c r="A49" s="20">
        <v>39</v>
      </c>
      <c r="B49" s="21" t="s">
        <v>91</v>
      </c>
      <c r="C49" s="28" t="s">
        <v>92</v>
      </c>
      <c r="D49" s="23" t="s">
        <v>88</v>
      </c>
      <c r="E49" s="27"/>
      <c r="F49" s="25"/>
      <c r="G49" s="26">
        <f t="shared" si="0"/>
        <v>0</v>
      </c>
    </row>
    <row r="50" spans="1:7" ht="28.5" customHeight="1" x14ac:dyDescent="0.25">
      <c r="A50" s="20">
        <v>40</v>
      </c>
      <c r="B50" s="21" t="s">
        <v>93</v>
      </c>
      <c r="C50" s="22" t="s">
        <v>43</v>
      </c>
      <c r="D50" s="23" t="s">
        <v>44</v>
      </c>
      <c r="E50" s="27"/>
      <c r="F50" s="25"/>
      <c r="G50" s="26">
        <f t="shared" si="0"/>
        <v>0</v>
      </c>
    </row>
    <row r="51" spans="1:7" ht="28.5" customHeight="1" x14ac:dyDescent="0.25">
      <c r="A51" s="20">
        <v>41</v>
      </c>
      <c r="B51" s="21" t="s">
        <v>94</v>
      </c>
      <c r="C51" s="22" t="s">
        <v>43</v>
      </c>
      <c r="D51" s="23" t="s">
        <v>44</v>
      </c>
      <c r="E51" s="27"/>
      <c r="F51" s="25"/>
      <c r="G51" s="26">
        <f t="shared" si="0"/>
        <v>0</v>
      </c>
    </row>
    <row r="52" spans="1:7" ht="28.5" customHeight="1" x14ac:dyDescent="0.25">
      <c r="A52" s="20">
        <v>42</v>
      </c>
      <c r="B52" s="21" t="s">
        <v>95</v>
      </c>
      <c r="C52" s="22" t="s">
        <v>43</v>
      </c>
      <c r="D52" s="23" t="s">
        <v>44</v>
      </c>
      <c r="E52" s="27"/>
      <c r="F52" s="25"/>
      <c r="G52" s="26">
        <f t="shared" si="0"/>
        <v>0</v>
      </c>
    </row>
    <row r="53" spans="1:7" ht="28.5" customHeight="1" x14ac:dyDescent="0.25">
      <c r="A53" s="20" t="s">
        <v>96</v>
      </c>
      <c r="B53" s="21" t="s">
        <v>97</v>
      </c>
      <c r="C53" s="28" t="s">
        <v>98</v>
      </c>
      <c r="D53" s="23" t="s">
        <v>99</v>
      </c>
      <c r="E53" s="27"/>
      <c r="F53" s="25"/>
      <c r="G53" s="26">
        <f t="shared" si="0"/>
        <v>0</v>
      </c>
    </row>
    <row r="54" spans="1:7" ht="28.5" customHeight="1" x14ac:dyDescent="0.25">
      <c r="A54" s="20" t="s">
        <v>100</v>
      </c>
      <c r="B54" s="35" t="s">
        <v>101</v>
      </c>
      <c r="C54" s="28" t="s">
        <v>98</v>
      </c>
      <c r="D54" s="23" t="s">
        <v>99</v>
      </c>
      <c r="E54" s="27"/>
      <c r="F54" s="25"/>
      <c r="G54" s="26">
        <f t="shared" si="0"/>
        <v>0</v>
      </c>
    </row>
    <row r="55" spans="1:7" ht="28.5" customHeight="1" x14ac:dyDescent="0.25">
      <c r="A55" s="20">
        <v>44</v>
      </c>
      <c r="B55" s="35" t="s">
        <v>102</v>
      </c>
      <c r="C55" s="28" t="s">
        <v>98</v>
      </c>
      <c r="D55" s="23" t="s">
        <v>99</v>
      </c>
      <c r="E55" s="27"/>
      <c r="F55" s="25"/>
      <c r="G55" s="26">
        <f t="shared" si="0"/>
        <v>0</v>
      </c>
    </row>
    <row r="56" spans="1:7" ht="28.5" customHeight="1" x14ac:dyDescent="0.25">
      <c r="A56" s="20">
        <v>45</v>
      </c>
      <c r="B56" s="21" t="s">
        <v>103</v>
      </c>
      <c r="C56" s="28" t="s">
        <v>98</v>
      </c>
      <c r="D56" s="23" t="s">
        <v>68</v>
      </c>
      <c r="E56" s="27"/>
      <c r="F56" s="25"/>
      <c r="G56" s="26">
        <f t="shared" si="0"/>
        <v>0</v>
      </c>
    </row>
    <row r="57" spans="1:7" ht="28.5" customHeight="1" x14ac:dyDescent="0.25">
      <c r="A57" s="20" t="s">
        <v>104</v>
      </c>
      <c r="B57" s="21" t="s">
        <v>105</v>
      </c>
      <c r="C57" s="28" t="s">
        <v>98</v>
      </c>
      <c r="D57" s="23" t="s">
        <v>99</v>
      </c>
      <c r="E57" s="27"/>
      <c r="F57" s="25"/>
      <c r="G57" s="26">
        <f t="shared" si="0"/>
        <v>0</v>
      </c>
    </row>
    <row r="58" spans="1:7" ht="28.5" customHeight="1" x14ac:dyDescent="0.25">
      <c r="A58" s="20" t="s">
        <v>106</v>
      </c>
      <c r="B58" s="35" t="s">
        <v>107</v>
      </c>
      <c r="C58" s="28" t="s">
        <v>98</v>
      </c>
      <c r="D58" s="23" t="s">
        <v>99</v>
      </c>
      <c r="E58" s="27"/>
      <c r="F58" s="25"/>
      <c r="G58" s="26">
        <f t="shared" si="0"/>
        <v>0</v>
      </c>
    </row>
    <row r="59" spans="1:7" ht="28.5" customHeight="1" x14ac:dyDescent="0.25">
      <c r="A59" s="20" t="s">
        <v>108</v>
      </c>
      <c r="B59" s="21" t="s">
        <v>109</v>
      </c>
      <c r="C59" s="28" t="s">
        <v>98</v>
      </c>
      <c r="D59" s="23" t="s">
        <v>99</v>
      </c>
      <c r="E59" s="27"/>
      <c r="F59" s="25"/>
      <c r="G59" s="26">
        <f t="shared" si="0"/>
        <v>0</v>
      </c>
    </row>
    <row r="60" spans="1:7" ht="28.5" customHeight="1" x14ac:dyDescent="0.25">
      <c r="A60" s="20" t="s">
        <v>110</v>
      </c>
      <c r="B60" s="35" t="s">
        <v>111</v>
      </c>
      <c r="C60" s="28" t="s">
        <v>98</v>
      </c>
      <c r="D60" s="23" t="s">
        <v>99</v>
      </c>
      <c r="E60" s="27">
        <v>230</v>
      </c>
      <c r="F60" s="25">
        <v>10.75</v>
      </c>
      <c r="G60" s="26">
        <f t="shared" si="0"/>
        <v>2472.5</v>
      </c>
    </row>
    <row r="61" spans="1:7" ht="28.5" customHeight="1" x14ac:dyDescent="0.25">
      <c r="A61" s="20" t="s">
        <v>112</v>
      </c>
      <c r="B61" s="21" t="s">
        <v>113</v>
      </c>
      <c r="C61" s="28" t="s">
        <v>98</v>
      </c>
      <c r="D61" s="23" t="s">
        <v>99</v>
      </c>
      <c r="E61" s="27"/>
      <c r="F61" s="25"/>
      <c r="G61" s="26">
        <f t="shared" si="0"/>
        <v>0</v>
      </c>
    </row>
    <row r="62" spans="1:7" ht="28.5" customHeight="1" x14ac:dyDescent="0.25">
      <c r="A62" s="20" t="s">
        <v>114</v>
      </c>
      <c r="B62" s="35" t="s">
        <v>115</v>
      </c>
      <c r="C62" s="28" t="s">
        <v>98</v>
      </c>
      <c r="D62" s="23" t="s">
        <v>99</v>
      </c>
      <c r="E62" s="27"/>
      <c r="F62" s="25"/>
      <c r="G62" s="26">
        <f t="shared" si="0"/>
        <v>0</v>
      </c>
    </row>
    <row r="63" spans="1:7" ht="28.5" customHeight="1" x14ac:dyDescent="0.25">
      <c r="A63" s="20">
        <v>49</v>
      </c>
      <c r="B63" s="21" t="s">
        <v>116</v>
      </c>
      <c r="C63" s="28" t="s">
        <v>98</v>
      </c>
      <c r="D63" s="23" t="s">
        <v>68</v>
      </c>
      <c r="E63" s="27"/>
      <c r="F63" s="25"/>
      <c r="G63" s="26">
        <f t="shared" si="0"/>
        <v>0</v>
      </c>
    </row>
    <row r="64" spans="1:7" ht="28.5" customHeight="1" x14ac:dyDescent="0.25">
      <c r="A64" s="20" t="s">
        <v>117</v>
      </c>
      <c r="B64" s="21" t="s">
        <v>118</v>
      </c>
      <c r="C64" s="28" t="s">
        <v>81</v>
      </c>
      <c r="D64" s="23" t="s">
        <v>99</v>
      </c>
      <c r="E64" s="27"/>
      <c r="F64" s="25"/>
      <c r="G64" s="26">
        <f t="shared" si="0"/>
        <v>0</v>
      </c>
    </row>
    <row r="65" spans="1:7" ht="28.5" customHeight="1" x14ac:dyDescent="0.25">
      <c r="A65" s="20" t="s">
        <v>119</v>
      </c>
      <c r="B65" s="35" t="s">
        <v>120</v>
      </c>
      <c r="C65" s="28" t="s">
        <v>81</v>
      </c>
      <c r="D65" s="23" t="s">
        <v>99</v>
      </c>
      <c r="E65" s="27"/>
      <c r="F65" s="25"/>
      <c r="G65" s="26">
        <f t="shared" si="0"/>
        <v>0</v>
      </c>
    </row>
    <row r="66" spans="1:7" ht="28.5" customHeight="1" x14ac:dyDescent="0.25">
      <c r="A66" s="20" t="s">
        <v>121</v>
      </c>
      <c r="B66" s="21" t="s">
        <v>122</v>
      </c>
      <c r="C66" s="28" t="s">
        <v>81</v>
      </c>
      <c r="D66" s="23" t="s">
        <v>99</v>
      </c>
      <c r="E66" s="27"/>
      <c r="F66" s="25"/>
      <c r="G66" s="26">
        <f t="shared" si="0"/>
        <v>0</v>
      </c>
    </row>
    <row r="67" spans="1:7" ht="28.5" customHeight="1" x14ac:dyDescent="0.25">
      <c r="A67" s="20" t="s">
        <v>123</v>
      </c>
      <c r="B67" s="35" t="s">
        <v>124</v>
      </c>
      <c r="C67" s="28" t="s">
        <v>81</v>
      </c>
      <c r="D67" s="23" t="s">
        <v>99</v>
      </c>
      <c r="E67" s="27">
        <v>2197</v>
      </c>
      <c r="F67" s="25">
        <v>8.93</v>
      </c>
      <c r="G67" s="26">
        <f t="shared" si="0"/>
        <v>19619.21</v>
      </c>
    </row>
    <row r="68" spans="1:7" ht="28.5" customHeight="1" x14ac:dyDescent="0.25">
      <c r="A68" s="20" t="s">
        <v>125</v>
      </c>
      <c r="B68" s="21" t="s">
        <v>126</v>
      </c>
      <c r="C68" s="28" t="s">
        <v>81</v>
      </c>
      <c r="D68" s="23" t="s">
        <v>99</v>
      </c>
      <c r="E68" s="27"/>
      <c r="F68" s="25"/>
      <c r="G68" s="26">
        <f t="shared" si="0"/>
        <v>0</v>
      </c>
    </row>
    <row r="69" spans="1:7" ht="28.5" customHeight="1" x14ac:dyDescent="0.25">
      <c r="A69" s="20" t="s">
        <v>127</v>
      </c>
      <c r="B69" s="35" t="s">
        <v>128</v>
      </c>
      <c r="C69" s="28" t="s">
        <v>81</v>
      </c>
      <c r="D69" s="23" t="s">
        <v>99</v>
      </c>
      <c r="E69" s="27"/>
      <c r="F69" s="25"/>
      <c r="G69" s="26">
        <f t="shared" si="0"/>
        <v>0</v>
      </c>
    </row>
    <row r="70" spans="1:7" ht="28.5" customHeight="1" x14ac:dyDescent="0.25">
      <c r="A70" s="20">
        <v>53</v>
      </c>
      <c r="B70" s="35" t="s">
        <v>260</v>
      </c>
      <c r="C70" s="28" t="s">
        <v>81</v>
      </c>
      <c r="D70" s="23" t="s">
        <v>99</v>
      </c>
      <c r="E70" s="27">
        <v>12972</v>
      </c>
      <c r="F70" s="25">
        <v>8.76</v>
      </c>
      <c r="G70" s="26">
        <f t="shared" si="0"/>
        <v>113634.72</v>
      </c>
    </row>
    <row r="71" spans="1:7" ht="28.5" customHeight="1" x14ac:dyDescent="0.25">
      <c r="A71" s="20">
        <v>54</v>
      </c>
      <c r="B71" s="35" t="s">
        <v>261</v>
      </c>
      <c r="C71" s="28" t="s">
        <v>81</v>
      </c>
      <c r="D71" s="23" t="s">
        <v>99</v>
      </c>
      <c r="E71" s="27">
        <v>1677</v>
      </c>
      <c r="F71" s="25">
        <v>10.95</v>
      </c>
      <c r="G71" s="26">
        <f t="shared" si="0"/>
        <v>18363.149999999998</v>
      </c>
    </row>
    <row r="72" spans="1:7" ht="28.5" customHeight="1" x14ac:dyDescent="0.25">
      <c r="A72" s="20">
        <v>55</v>
      </c>
      <c r="B72" s="35" t="s">
        <v>262</v>
      </c>
      <c r="C72" s="28" t="s">
        <v>81</v>
      </c>
      <c r="D72" s="23" t="s">
        <v>99</v>
      </c>
      <c r="E72" s="27">
        <v>542</v>
      </c>
      <c r="F72" s="25">
        <v>15.32</v>
      </c>
      <c r="G72" s="26">
        <f t="shared" ref="G72:G135" si="1">F72*E72</f>
        <v>8303.44</v>
      </c>
    </row>
    <row r="73" spans="1:7" ht="28.5" customHeight="1" x14ac:dyDescent="0.25">
      <c r="A73" s="20">
        <v>56</v>
      </c>
      <c r="B73" s="35" t="s">
        <v>132</v>
      </c>
      <c r="C73" s="28" t="s">
        <v>81</v>
      </c>
      <c r="D73" s="23" t="s">
        <v>99</v>
      </c>
      <c r="E73" s="27"/>
      <c r="F73" s="25"/>
      <c r="G73" s="26">
        <f t="shared" si="1"/>
        <v>0</v>
      </c>
    </row>
    <row r="74" spans="1:7" ht="28.5" customHeight="1" x14ac:dyDescent="0.25">
      <c r="A74" s="20">
        <v>57</v>
      </c>
      <c r="B74" s="35" t="s">
        <v>133</v>
      </c>
      <c r="C74" s="28" t="s">
        <v>81</v>
      </c>
      <c r="D74" s="23" t="s">
        <v>99</v>
      </c>
      <c r="E74" s="27"/>
      <c r="F74" s="25"/>
      <c r="G74" s="26">
        <f t="shared" si="1"/>
        <v>0</v>
      </c>
    </row>
    <row r="75" spans="1:7" ht="28.5" customHeight="1" x14ac:dyDescent="0.25">
      <c r="A75" s="20">
        <v>58</v>
      </c>
      <c r="B75" s="35" t="s">
        <v>134</v>
      </c>
      <c r="C75" s="28" t="s">
        <v>81</v>
      </c>
      <c r="D75" s="23" t="s">
        <v>99</v>
      </c>
      <c r="E75" s="27"/>
      <c r="F75" s="25"/>
      <c r="G75" s="26">
        <f t="shared" si="1"/>
        <v>0</v>
      </c>
    </row>
    <row r="76" spans="1:7" ht="28.5" customHeight="1" x14ac:dyDescent="0.25">
      <c r="A76" s="36">
        <v>69</v>
      </c>
      <c r="B76" s="21" t="s">
        <v>135</v>
      </c>
      <c r="C76" s="28" t="s">
        <v>136</v>
      </c>
      <c r="D76" s="23" t="s">
        <v>68</v>
      </c>
      <c r="E76" s="27"/>
      <c r="F76" s="25"/>
      <c r="G76" s="26">
        <f t="shared" si="1"/>
        <v>0</v>
      </c>
    </row>
    <row r="77" spans="1:7" ht="28.5" customHeight="1" x14ac:dyDescent="0.25">
      <c r="A77" s="36">
        <v>70</v>
      </c>
      <c r="B77" s="37" t="s">
        <v>137</v>
      </c>
      <c r="C77" s="28" t="s">
        <v>136</v>
      </c>
      <c r="D77" s="23" t="s">
        <v>68</v>
      </c>
      <c r="E77" s="27"/>
      <c r="F77" s="25"/>
      <c r="G77" s="26">
        <f t="shared" si="1"/>
        <v>0</v>
      </c>
    </row>
    <row r="78" spans="1:7" ht="28.5" customHeight="1" x14ac:dyDescent="0.25">
      <c r="A78" s="36">
        <v>71</v>
      </c>
      <c r="B78" s="38" t="s">
        <v>138</v>
      </c>
      <c r="C78" s="22" t="s">
        <v>52</v>
      </c>
      <c r="D78" s="23" t="s">
        <v>48</v>
      </c>
      <c r="E78" s="27"/>
      <c r="F78" s="25"/>
      <c r="G78" s="26">
        <f t="shared" si="1"/>
        <v>0</v>
      </c>
    </row>
    <row r="79" spans="1:7" ht="28.5" customHeight="1" x14ac:dyDescent="0.25">
      <c r="A79" s="36" t="s">
        <v>139</v>
      </c>
      <c r="B79" s="39" t="s">
        <v>140</v>
      </c>
      <c r="C79" s="28" t="s">
        <v>141</v>
      </c>
      <c r="D79" s="23" t="s">
        <v>68</v>
      </c>
      <c r="E79" s="27"/>
      <c r="F79" s="25"/>
      <c r="G79" s="26">
        <f t="shared" si="1"/>
        <v>0</v>
      </c>
    </row>
    <row r="80" spans="1:7" ht="28.5" customHeight="1" x14ac:dyDescent="0.25">
      <c r="A80" s="36" t="s">
        <v>142</v>
      </c>
      <c r="B80" s="37" t="s">
        <v>140</v>
      </c>
      <c r="C80" s="28" t="s">
        <v>143</v>
      </c>
      <c r="D80" s="23" t="s">
        <v>68</v>
      </c>
      <c r="E80" s="27"/>
      <c r="F80" s="25"/>
      <c r="G80" s="26">
        <f t="shared" si="1"/>
        <v>0</v>
      </c>
    </row>
    <row r="81" spans="1:7" ht="28.5" customHeight="1" x14ac:dyDescent="0.25">
      <c r="A81" s="36">
        <v>73</v>
      </c>
      <c r="B81" s="38" t="s">
        <v>144</v>
      </c>
      <c r="C81" s="28" t="s">
        <v>141</v>
      </c>
      <c r="D81" s="23" t="s">
        <v>44</v>
      </c>
      <c r="E81" s="27"/>
      <c r="F81" s="25"/>
      <c r="G81" s="26">
        <f t="shared" si="1"/>
        <v>0</v>
      </c>
    </row>
    <row r="82" spans="1:7" ht="28.5" customHeight="1" x14ac:dyDescent="0.25">
      <c r="A82" s="36">
        <v>74</v>
      </c>
      <c r="B82" s="39" t="s">
        <v>145</v>
      </c>
      <c r="C82" s="22" t="s">
        <v>43</v>
      </c>
      <c r="D82" s="23" t="s">
        <v>44</v>
      </c>
      <c r="E82" s="27"/>
      <c r="F82" s="25"/>
      <c r="G82" s="26">
        <f t="shared" si="1"/>
        <v>0</v>
      </c>
    </row>
    <row r="83" spans="1:7" ht="28.5" customHeight="1" x14ac:dyDescent="0.25">
      <c r="A83" s="36">
        <v>75</v>
      </c>
      <c r="B83" s="39" t="s">
        <v>146</v>
      </c>
      <c r="C83" s="22" t="s">
        <v>43</v>
      </c>
      <c r="D83" s="23" t="s">
        <v>44</v>
      </c>
      <c r="E83" s="27"/>
      <c r="F83" s="25"/>
      <c r="G83" s="26">
        <f t="shared" si="1"/>
        <v>0</v>
      </c>
    </row>
    <row r="84" spans="1:7" ht="28.5" customHeight="1" x14ac:dyDescent="0.25">
      <c r="A84" s="36" t="s">
        <v>147</v>
      </c>
      <c r="B84" s="39" t="s">
        <v>148</v>
      </c>
      <c r="C84" s="22" t="s">
        <v>149</v>
      </c>
      <c r="D84" s="23" t="s">
        <v>99</v>
      </c>
      <c r="E84" s="27"/>
      <c r="F84" s="25"/>
      <c r="G84" s="26">
        <f t="shared" si="1"/>
        <v>0</v>
      </c>
    </row>
    <row r="85" spans="1:7" ht="28.5" customHeight="1" x14ac:dyDescent="0.25">
      <c r="A85" s="36" t="s">
        <v>150</v>
      </c>
      <c r="B85" s="37" t="s">
        <v>151</v>
      </c>
      <c r="C85" s="22" t="s">
        <v>149</v>
      </c>
      <c r="D85" s="23" t="s">
        <v>99</v>
      </c>
      <c r="E85" s="27"/>
      <c r="F85" s="25"/>
      <c r="G85" s="26">
        <f t="shared" si="1"/>
        <v>0</v>
      </c>
    </row>
    <row r="86" spans="1:7" ht="28.5" customHeight="1" x14ac:dyDescent="0.25">
      <c r="A86" s="36">
        <v>77</v>
      </c>
      <c r="B86" s="37" t="s">
        <v>152</v>
      </c>
      <c r="C86" s="22" t="s">
        <v>149</v>
      </c>
      <c r="D86" s="23" t="s">
        <v>99</v>
      </c>
      <c r="E86" s="27"/>
      <c r="F86" s="25"/>
      <c r="G86" s="26">
        <f t="shared" si="1"/>
        <v>0</v>
      </c>
    </row>
    <row r="87" spans="1:7" ht="28.5" customHeight="1" x14ac:dyDescent="0.25">
      <c r="A87" s="36">
        <v>78</v>
      </c>
      <c r="B87" s="39" t="s">
        <v>153</v>
      </c>
      <c r="C87" s="22" t="s">
        <v>43</v>
      </c>
      <c r="D87" s="23" t="s">
        <v>68</v>
      </c>
      <c r="E87" s="27"/>
      <c r="F87" s="25"/>
      <c r="G87" s="26">
        <f t="shared" si="1"/>
        <v>0</v>
      </c>
    </row>
    <row r="88" spans="1:7" ht="28.5" customHeight="1" x14ac:dyDescent="0.25">
      <c r="A88" s="36">
        <v>79</v>
      </c>
      <c r="B88" s="38" t="s">
        <v>154</v>
      </c>
      <c r="C88" s="22" t="s">
        <v>43</v>
      </c>
      <c r="D88" s="23" t="s">
        <v>44</v>
      </c>
      <c r="E88" s="27"/>
      <c r="F88" s="25"/>
      <c r="G88" s="26">
        <f t="shared" si="1"/>
        <v>0</v>
      </c>
    </row>
    <row r="89" spans="1:7" ht="28.5" customHeight="1" x14ac:dyDescent="0.25">
      <c r="A89" s="36">
        <v>80</v>
      </c>
      <c r="B89" s="39" t="s">
        <v>155</v>
      </c>
      <c r="C89" s="22" t="s">
        <v>43</v>
      </c>
      <c r="D89" s="23" t="s">
        <v>44</v>
      </c>
      <c r="E89" s="27"/>
      <c r="F89" s="25"/>
      <c r="G89" s="26">
        <f t="shared" si="1"/>
        <v>0</v>
      </c>
    </row>
    <row r="90" spans="1:7" ht="28.5" customHeight="1" x14ac:dyDescent="0.25">
      <c r="A90" s="36">
        <v>81</v>
      </c>
      <c r="B90" s="39" t="s">
        <v>156</v>
      </c>
      <c r="C90" s="22" t="s">
        <v>43</v>
      </c>
      <c r="D90" s="23" t="s">
        <v>44</v>
      </c>
      <c r="E90" s="27"/>
      <c r="F90" s="25"/>
      <c r="G90" s="26">
        <f t="shared" si="1"/>
        <v>0</v>
      </c>
    </row>
    <row r="91" spans="1:7" ht="28.5" customHeight="1" x14ac:dyDescent="0.25">
      <c r="A91" s="36">
        <v>82</v>
      </c>
      <c r="B91" s="37" t="s">
        <v>157</v>
      </c>
      <c r="C91" s="28" t="s">
        <v>158</v>
      </c>
      <c r="D91" s="23" t="s">
        <v>159</v>
      </c>
      <c r="E91" s="27"/>
      <c r="F91" s="25"/>
      <c r="G91" s="26">
        <f t="shared" si="1"/>
        <v>0</v>
      </c>
    </row>
    <row r="92" spans="1:7" ht="28.5" customHeight="1" x14ac:dyDescent="0.25">
      <c r="A92" s="36">
        <v>83</v>
      </c>
      <c r="B92" s="39" t="s">
        <v>160</v>
      </c>
      <c r="C92" s="22" t="s">
        <v>24</v>
      </c>
      <c r="D92" s="23" t="s">
        <v>25</v>
      </c>
      <c r="E92" s="27"/>
      <c r="F92" s="25"/>
      <c r="G92" s="26">
        <f t="shared" si="1"/>
        <v>0</v>
      </c>
    </row>
    <row r="93" spans="1:7" ht="28.5" customHeight="1" x14ac:dyDescent="0.25">
      <c r="A93" s="36">
        <v>84</v>
      </c>
      <c r="B93" s="21" t="s">
        <v>161</v>
      </c>
      <c r="C93" s="22" t="s">
        <v>43</v>
      </c>
      <c r="D93" s="23" t="s">
        <v>44</v>
      </c>
      <c r="E93" s="27"/>
      <c r="F93" s="25"/>
      <c r="G93" s="26">
        <f t="shared" si="1"/>
        <v>0</v>
      </c>
    </row>
    <row r="94" spans="1:7" ht="28.5" customHeight="1" x14ac:dyDescent="0.25">
      <c r="A94" s="36">
        <v>85</v>
      </c>
      <c r="B94" s="35" t="s">
        <v>162</v>
      </c>
      <c r="C94" s="22" t="s">
        <v>43</v>
      </c>
      <c r="D94" s="23" t="s">
        <v>44</v>
      </c>
      <c r="E94" s="27"/>
      <c r="F94" s="25"/>
      <c r="G94" s="26">
        <f t="shared" si="1"/>
        <v>0</v>
      </c>
    </row>
    <row r="95" spans="1:7" ht="28.5" customHeight="1" x14ac:dyDescent="0.25">
      <c r="A95" s="36">
        <v>86</v>
      </c>
      <c r="B95" s="29" t="s">
        <v>163</v>
      </c>
      <c r="C95" s="22" t="s">
        <v>43</v>
      </c>
      <c r="D95" s="23" t="s">
        <v>44</v>
      </c>
      <c r="E95" s="27"/>
      <c r="F95" s="25"/>
      <c r="G95" s="26">
        <f t="shared" si="1"/>
        <v>0</v>
      </c>
    </row>
    <row r="96" spans="1:7" ht="28.5" customHeight="1" x14ac:dyDescent="0.25">
      <c r="A96" s="36" t="s">
        <v>164</v>
      </c>
      <c r="B96" s="21" t="s">
        <v>165</v>
      </c>
      <c r="C96" s="22" t="s">
        <v>43</v>
      </c>
      <c r="D96" s="23" t="s">
        <v>44</v>
      </c>
      <c r="E96" s="27"/>
      <c r="F96" s="25"/>
      <c r="G96" s="26">
        <f t="shared" si="1"/>
        <v>0</v>
      </c>
    </row>
    <row r="97" spans="1:7" ht="28.5" customHeight="1" x14ac:dyDescent="0.25">
      <c r="A97" s="36" t="s">
        <v>166</v>
      </c>
      <c r="B97" s="35" t="s">
        <v>167</v>
      </c>
      <c r="C97" s="22" t="s">
        <v>43</v>
      </c>
      <c r="D97" s="23" t="s">
        <v>44</v>
      </c>
      <c r="E97" s="27"/>
      <c r="F97" s="25"/>
      <c r="G97" s="26">
        <f t="shared" si="1"/>
        <v>0</v>
      </c>
    </row>
    <row r="98" spans="1:7" ht="28.5" customHeight="1" x14ac:dyDescent="0.25">
      <c r="A98" s="36" t="s">
        <v>168</v>
      </c>
      <c r="B98" s="21" t="s">
        <v>169</v>
      </c>
      <c r="C98" s="22" t="s">
        <v>43</v>
      </c>
      <c r="D98" s="23" t="s">
        <v>44</v>
      </c>
      <c r="E98" s="27"/>
      <c r="F98" s="25"/>
      <c r="G98" s="26">
        <f t="shared" si="1"/>
        <v>0</v>
      </c>
    </row>
    <row r="99" spans="1:7" ht="28.5" customHeight="1" x14ac:dyDescent="0.25">
      <c r="A99" s="36" t="s">
        <v>170</v>
      </c>
      <c r="B99" s="35" t="s">
        <v>171</v>
      </c>
      <c r="C99" s="22" t="s">
        <v>43</v>
      </c>
      <c r="D99" s="23" t="s">
        <v>44</v>
      </c>
      <c r="E99" s="27"/>
      <c r="F99" s="25"/>
      <c r="G99" s="26">
        <f t="shared" si="1"/>
        <v>0</v>
      </c>
    </row>
    <row r="100" spans="1:7" ht="28.5" customHeight="1" x14ac:dyDescent="0.25">
      <c r="A100" s="36" t="s">
        <v>172</v>
      </c>
      <c r="B100" s="21" t="s">
        <v>173</v>
      </c>
      <c r="C100" s="22" t="s">
        <v>43</v>
      </c>
      <c r="D100" s="23" t="s">
        <v>44</v>
      </c>
      <c r="E100" s="27"/>
      <c r="F100" s="25"/>
      <c r="G100" s="26">
        <f t="shared" si="1"/>
        <v>0</v>
      </c>
    </row>
    <row r="101" spans="1:7" ht="28.5" customHeight="1" x14ac:dyDescent="0.25">
      <c r="A101" s="36" t="s">
        <v>174</v>
      </c>
      <c r="B101" s="35" t="s">
        <v>175</v>
      </c>
      <c r="C101" s="22" t="s">
        <v>43</v>
      </c>
      <c r="D101" s="23" t="s">
        <v>44</v>
      </c>
      <c r="E101" s="27"/>
      <c r="F101" s="25"/>
      <c r="G101" s="26">
        <f t="shared" si="1"/>
        <v>0</v>
      </c>
    </row>
    <row r="102" spans="1:7" ht="28.5" customHeight="1" x14ac:dyDescent="0.25">
      <c r="A102" s="40">
        <v>90</v>
      </c>
      <c r="B102" s="30" t="s">
        <v>176</v>
      </c>
      <c r="C102" s="22" t="s">
        <v>177</v>
      </c>
      <c r="D102" s="23" t="s">
        <v>48</v>
      </c>
      <c r="E102" s="27"/>
      <c r="F102" s="25"/>
      <c r="G102" s="26">
        <f t="shared" si="1"/>
        <v>0</v>
      </c>
    </row>
    <row r="103" spans="1:7" ht="28.5" customHeight="1" x14ac:dyDescent="0.25">
      <c r="A103" s="40">
        <v>91</v>
      </c>
      <c r="B103" s="21" t="s">
        <v>178</v>
      </c>
      <c r="C103" s="22" t="s">
        <v>43</v>
      </c>
      <c r="D103" s="23" t="s">
        <v>44</v>
      </c>
      <c r="E103" s="27"/>
      <c r="F103" s="25"/>
      <c r="G103" s="26">
        <f t="shared" si="1"/>
        <v>0</v>
      </c>
    </row>
    <row r="104" spans="1:7" ht="29.25" customHeight="1" x14ac:dyDescent="0.25">
      <c r="A104" s="40">
        <v>92</v>
      </c>
      <c r="B104" s="35" t="s">
        <v>179</v>
      </c>
      <c r="C104" s="22" t="s">
        <v>43</v>
      </c>
      <c r="D104" s="23" t="s">
        <v>44</v>
      </c>
      <c r="E104" s="27"/>
      <c r="F104" s="25"/>
      <c r="G104" s="26">
        <f t="shared" si="1"/>
        <v>0</v>
      </c>
    </row>
    <row r="105" spans="1:7" ht="29.25" customHeight="1" x14ac:dyDescent="0.25">
      <c r="A105" s="40">
        <v>93</v>
      </c>
      <c r="B105" s="21" t="s">
        <v>180</v>
      </c>
      <c r="C105" s="22" t="s">
        <v>43</v>
      </c>
      <c r="D105" s="23" t="s">
        <v>44</v>
      </c>
      <c r="E105" s="27"/>
      <c r="F105" s="25"/>
      <c r="G105" s="26">
        <f t="shared" si="1"/>
        <v>0</v>
      </c>
    </row>
    <row r="106" spans="1:7" ht="29.25" customHeight="1" x14ac:dyDescent="0.25">
      <c r="A106" s="40">
        <v>94</v>
      </c>
      <c r="B106" s="21" t="s">
        <v>181</v>
      </c>
      <c r="C106" s="22" t="s">
        <v>43</v>
      </c>
      <c r="D106" s="23" t="s">
        <v>44</v>
      </c>
      <c r="E106" s="27"/>
      <c r="F106" s="25"/>
      <c r="G106" s="26">
        <f t="shared" si="1"/>
        <v>0</v>
      </c>
    </row>
    <row r="107" spans="1:7" ht="29.25" customHeight="1" x14ac:dyDescent="0.25">
      <c r="A107" s="41">
        <v>95</v>
      </c>
      <c r="B107" s="42" t="s">
        <v>182</v>
      </c>
      <c r="C107" s="43" t="s">
        <v>43</v>
      </c>
      <c r="D107" s="44" t="s">
        <v>44</v>
      </c>
      <c r="E107" s="27"/>
      <c r="F107" s="25"/>
      <c r="G107" s="26">
        <f t="shared" si="1"/>
        <v>0</v>
      </c>
    </row>
    <row r="108" spans="1:7" ht="29.25" customHeight="1" x14ac:dyDescent="0.25">
      <c r="A108" s="36">
        <v>96</v>
      </c>
      <c r="B108" s="21" t="s">
        <v>183</v>
      </c>
      <c r="C108" s="45" t="s">
        <v>43</v>
      </c>
      <c r="D108" s="23" t="s">
        <v>184</v>
      </c>
      <c r="E108" s="27">
        <v>198</v>
      </c>
      <c r="F108" s="25">
        <v>8.6999999999999993</v>
      </c>
      <c r="G108" s="26">
        <f t="shared" si="1"/>
        <v>1722.6</v>
      </c>
    </row>
    <row r="109" spans="1:7" ht="29.25" customHeight="1" x14ac:dyDescent="0.25">
      <c r="A109" s="36">
        <v>97</v>
      </c>
      <c r="B109" s="21" t="s">
        <v>185</v>
      </c>
      <c r="C109" s="45" t="s">
        <v>43</v>
      </c>
      <c r="D109" s="23" t="s">
        <v>184</v>
      </c>
      <c r="E109" s="27">
        <v>741</v>
      </c>
      <c r="F109" s="25">
        <v>8.6999999999999993</v>
      </c>
      <c r="G109" s="26">
        <f t="shared" si="1"/>
        <v>6446.7</v>
      </c>
    </row>
    <row r="110" spans="1:7" ht="29.25" customHeight="1" x14ac:dyDescent="0.25">
      <c r="A110" s="36">
        <v>98</v>
      </c>
      <c r="B110" s="35" t="s">
        <v>186</v>
      </c>
      <c r="C110" s="45" t="s">
        <v>43</v>
      </c>
      <c r="D110" s="23" t="s">
        <v>187</v>
      </c>
      <c r="E110" s="27">
        <v>106</v>
      </c>
      <c r="F110" s="25">
        <v>8.57</v>
      </c>
      <c r="G110" s="26">
        <f t="shared" si="1"/>
        <v>908.42000000000007</v>
      </c>
    </row>
    <row r="111" spans="1:7" ht="29.25" customHeight="1" x14ac:dyDescent="0.25">
      <c r="A111" s="36">
        <v>99</v>
      </c>
      <c r="B111" s="21" t="s">
        <v>188</v>
      </c>
      <c r="C111" s="45" t="s">
        <v>43</v>
      </c>
      <c r="D111" s="23" t="s">
        <v>184</v>
      </c>
      <c r="E111" s="27">
        <v>78</v>
      </c>
      <c r="F111" s="25">
        <v>7.95</v>
      </c>
      <c r="G111" s="26">
        <f t="shared" si="1"/>
        <v>620.1</v>
      </c>
    </row>
    <row r="112" spans="1:7" ht="29.25" customHeight="1" x14ac:dyDescent="0.25">
      <c r="A112" s="36">
        <v>100</v>
      </c>
      <c r="B112" s="21" t="s">
        <v>189</v>
      </c>
      <c r="C112" s="45" t="s">
        <v>43</v>
      </c>
      <c r="D112" s="23" t="s">
        <v>184</v>
      </c>
      <c r="E112" s="27">
        <v>106</v>
      </c>
      <c r="F112" s="25">
        <v>8.6999999999999993</v>
      </c>
      <c r="G112" s="26">
        <f t="shared" si="1"/>
        <v>922.19999999999993</v>
      </c>
    </row>
    <row r="113" spans="1:7" ht="29.25" customHeight="1" x14ac:dyDescent="0.25">
      <c r="A113" s="36">
        <v>101</v>
      </c>
      <c r="B113" s="35" t="s">
        <v>190</v>
      </c>
      <c r="C113" s="45" t="s">
        <v>43</v>
      </c>
      <c r="D113" s="23" t="s">
        <v>187</v>
      </c>
      <c r="E113" s="27"/>
      <c r="F113" s="25"/>
      <c r="G113" s="26">
        <f t="shared" si="1"/>
        <v>0</v>
      </c>
    </row>
    <row r="114" spans="1:7" ht="29.25" customHeight="1" x14ac:dyDescent="0.25">
      <c r="A114" s="36">
        <v>102</v>
      </c>
      <c r="B114" s="35" t="s">
        <v>191</v>
      </c>
      <c r="C114" s="45" t="s">
        <v>192</v>
      </c>
      <c r="D114" s="23" t="s">
        <v>187</v>
      </c>
      <c r="E114" s="27">
        <v>175</v>
      </c>
      <c r="F114" s="25">
        <v>8.6999999999999993</v>
      </c>
      <c r="G114" s="26">
        <f t="shared" si="1"/>
        <v>1522.4999999999998</v>
      </c>
    </row>
    <row r="115" spans="1:7" ht="29.25" customHeight="1" x14ac:dyDescent="0.25">
      <c r="A115" s="36">
        <v>103</v>
      </c>
      <c r="B115" s="35" t="s">
        <v>193</v>
      </c>
      <c r="C115" s="45" t="s">
        <v>43</v>
      </c>
      <c r="D115" s="23" t="s">
        <v>57</v>
      </c>
      <c r="E115" s="27">
        <v>87</v>
      </c>
      <c r="F115" s="25">
        <v>7.08</v>
      </c>
      <c r="G115" s="26">
        <f t="shared" si="1"/>
        <v>615.96</v>
      </c>
    </row>
    <row r="116" spans="1:7" ht="29.25" customHeight="1" x14ac:dyDescent="0.25">
      <c r="A116" s="36">
        <v>104</v>
      </c>
      <c r="B116" s="21" t="s">
        <v>194</v>
      </c>
      <c r="C116" s="45" t="s">
        <v>43</v>
      </c>
      <c r="D116" s="23" t="s">
        <v>57</v>
      </c>
      <c r="E116" s="27">
        <v>106</v>
      </c>
      <c r="F116" s="25">
        <v>5.72</v>
      </c>
      <c r="G116" s="26">
        <f t="shared" si="1"/>
        <v>606.31999999999994</v>
      </c>
    </row>
    <row r="117" spans="1:7" ht="29.25" customHeight="1" x14ac:dyDescent="0.25">
      <c r="A117" s="36">
        <v>105</v>
      </c>
      <c r="B117" s="21" t="s">
        <v>195</v>
      </c>
      <c r="C117" s="45" t="s">
        <v>43</v>
      </c>
      <c r="D117" s="23" t="s">
        <v>57</v>
      </c>
      <c r="E117" s="27"/>
      <c r="F117" s="25"/>
      <c r="G117" s="26">
        <f t="shared" si="1"/>
        <v>0</v>
      </c>
    </row>
    <row r="118" spans="1:7" ht="29.25" customHeight="1" x14ac:dyDescent="0.25">
      <c r="A118" s="36">
        <v>106</v>
      </c>
      <c r="B118" s="21" t="s">
        <v>196</v>
      </c>
      <c r="C118" s="45" t="s">
        <v>192</v>
      </c>
      <c r="D118" s="23" t="s">
        <v>187</v>
      </c>
      <c r="E118" s="27"/>
      <c r="F118" s="25"/>
      <c r="G118" s="26">
        <f t="shared" si="1"/>
        <v>0</v>
      </c>
    </row>
    <row r="119" spans="1:7" ht="29.25" customHeight="1" x14ac:dyDescent="0.25">
      <c r="A119" s="36">
        <v>107</v>
      </c>
      <c r="B119" s="46" t="s">
        <v>197</v>
      </c>
      <c r="C119" s="45" t="s">
        <v>43</v>
      </c>
      <c r="D119" s="23" t="s">
        <v>57</v>
      </c>
      <c r="E119" s="27"/>
      <c r="F119" s="25"/>
      <c r="G119" s="26">
        <f t="shared" si="1"/>
        <v>0</v>
      </c>
    </row>
    <row r="120" spans="1:7" ht="29.25" customHeight="1" x14ac:dyDescent="0.25">
      <c r="A120" s="36">
        <v>108</v>
      </c>
      <c r="B120" s="21" t="s">
        <v>198</v>
      </c>
      <c r="C120" s="45" t="s">
        <v>43</v>
      </c>
      <c r="D120" s="23" t="s">
        <v>187</v>
      </c>
      <c r="E120" s="27">
        <v>460</v>
      </c>
      <c r="F120" s="25">
        <v>9.35</v>
      </c>
      <c r="G120" s="26">
        <f t="shared" si="1"/>
        <v>4301</v>
      </c>
    </row>
    <row r="121" spans="1:7" ht="29.25" customHeight="1" x14ac:dyDescent="0.25">
      <c r="A121" s="36">
        <v>109</v>
      </c>
      <c r="B121" s="21" t="s">
        <v>199</v>
      </c>
      <c r="C121" s="45" t="s">
        <v>192</v>
      </c>
      <c r="D121" s="23" t="s">
        <v>187</v>
      </c>
      <c r="E121" s="27"/>
      <c r="F121" s="25"/>
      <c r="G121" s="26">
        <f t="shared" si="1"/>
        <v>0</v>
      </c>
    </row>
    <row r="122" spans="1:7" ht="29.25" customHeight="1" x14ac:dyDescent="0.25">
      <c r="A122" s="36">
        <v>110</v>
      </c>
      <c r="B122" s="21" t="s">
        <v>200</v>
      </c>
      <c r="C122" s="45" t="s">
        <v>201</v>
      </c>
      <c r="D122" s="23" t="s">
        <v>202</v>
      </c>
      <c r="E122" s="27">
        <v>28</v>
      </c>
      <c r="F122" s="25">
        <v>28.62</v>
      </c>
      <c r="G122" s="26">
        <f t="shared" si="1"/>
        <v>801.36</v>
      </c>
    </row>
    <row r="123" spans="1:7" ht="29.25" customHeight="1" x14ac:dyDescent="0.25">
      <c r="A123" s="36">
        <v>111</v>
      </c>
      <c r="B123" s="21" t="s">
        <v>203</v>
      </c>
      <c r="C123" s="45" t="s">
        <v>43</v>
      </c>
      <c r="D123" s="23" t="s">
        <v>184</v>
      </c>
      <c r="E123" s="27">
        <v>129</v>
      </c>
      <c r="F123" s="25">
        <v>7.95</v>
      </c>
      <c r="G123" s="26">
        <f t="shared" si="1"/>
        <v>1025.55</v>
      </c>
    </row>
    <row r="124" spans="1:7" ht="29.25" customHeight="1" x14ac:dyDescent="0.25">
      <c r="A124" s="36" t="s">
        <v>204</v>
      </c>
      <c r="B124" s="21" t="s">
        <v>205</v>
      </c>
      <c r="C124" s="47" t="s">
        <v>43</v>
      </c>
      <c r="D124" s="48" t="s">
        <v>184</v>
      </c>
      <c r="E124" s="27"/>
      <c r="F124" s="25"/>
      <c r="G124" s="26">
        <f t="shared" si="1"/>
        <v>0</v>
      </c>
    </row>
    <row r="125" spans="1:7" ht="29.25" customHeight="1" x14ac:dyDescent="0.25">
      <c r="A125" s="36" t="s">
        <v>206</v>
      </c>
      <c r="B125" s="35" t="s">
        <v>207</v>
      </c>
      <c r="C125" s="47" t="s">
        <v>43</v>
      </c>
      <c r="D125" s="48" t="s">
        <v>184</v>
      </c>
      <c r="E125" s="27"/>
      <c r="F125" s="25"/>
      <c r="G125" s="26">
        <f t="shared" si="1"/>
        <v>0</v>
      </c>
    </row>
    <row r="126" spans="1:7" ht="29.25" customHeight="1" x14ac:dyDescent="0.25">
      <c r="A126" s="36">
        <v>113</v>
      </c>
      <c r="B126" s="35" t="s">
        <v>208</v>
      </c>
      <c r="C126" s="45" t="s">
        <v>43</v>
      </c>
      <c r="D126" s="23" t="s">
        <v>184</v>
      </c>
      <c r="E126" s="49"/>
      <c r="F126" s="50"/>
      <c r="G126" s="26">
        <f t="shared" si="1"/>
        <v>0</v>
      </c>
    </row>
    <row r="127" spans="1:7" ht="29.25" customHeight="1" x14ac:dyDescent="0.25">
      <c r="A127" s="51">
        <v>114</v>
      </c>
      <c r="B127" s="35" t="s">
        <v>209</v>
      </c>
      <c r="C127" s="45" t="s">
        <v>43</v>
      </c>
      <c r="D127" s="23" t="s">
        <v>202</v>
      </c>
      <c r="E127" s="49"/>
      <c r="F127" s="50"/>
      <c r="G127" s="26">
        <f t="shared" si="1"/>
        <v>0</v>
      </c>
    </row>
    <row r="128" spans="1:7" ht="29.25" customHeight="1" x14ac:dyDescent="0.25">
      <c r="A128" s="36">
        <v>115</v>
      </c>
      <c r="B128" s="21" t="s">
        <v>210</v>
      </c>
      <c r="C128" s="45" t="s">
        <v>211</v>
      </c>
      <c r="D128" s="23" t="s">
        <v>159</v>
      </c>
      <c r="E128" s="94">
        <v>4283</v>
      </c>
      <c r="F128" s="95">
        <v>3.58</v>
      </c>
      <c r="G128" s="26">
        <f t="shared" si="1"/>
        <v>15333.14</v>
      </c>
    </row>
    <row r="129" spans="1:9" ht="29.25" customHeight="1" x14ac:dyDescent="0.25">
      <c r="A129" s="36">
        <v>116</v>
      </c>
      <c r="B129" s="21" t="s">
        <v>212</v>
      </c>
      <c r="C129" s="52" t="s">
        <v>213</v>
      </c>
      <c r="D129" s="23" t="s">
        <v>159</v>
      </c>
      <c r="E129" s="49"/>
      <c r="F129" s="50"/>
      <c r="G129" s="26">
        <f t="shared" si="1"/>
        <v>0</v>
      </c>
    </row>
    <row r="130" spans="1:9" ht="29.25" customHeight="1" x14ac:dyDescent="0.25">
      <c r="A130" s="36">
        <v>117</v>
      </c>
      <c r="B130" s="21" t="s">
        <v>214</v>
      </c>
      <c r="C130" s="45" t="s">
        <v>43</v>
      </c>
      <c r="D130" s="23" t="s">
        <v>159</v>
      </c>
      <c r="E130" s="49"/>
      <c r="F130" s="50"/>
      <c r="G130" s="26">
        <f t="shared" si="1"/>
        <v>0</v>
      </c>
    </row>
    <row r="131" spans="1:9" ht="29.25" customHeight="1" x14ac:dyDescent="0.25">
      <c r="A131" s="36">
        <v>118</v>
      </c>
      <c r="B131" s="21" t="s">
        <v>215</v>
      </c>
      <c r="C131" s="45" t="s">
        <v>43</v>
      </c>
      <c r="D131" s="23" t="s">
        <v>184</v>
      </c>
      <c r="E131" s="49"/>
      <c r="F131" s="50"/>
      <c r="G131" s="26">
        <f t="shared" si="1"/>
        <v>0</v>
      </c>
    </row>
    <row r="132" spans="1:9" ht="29.25" customHeight="1" x14ac:dyDescent="0.25">
      <c r="A132" s="36">
        <v>119</v>
      </c>
      <c r="B132" s="35" t="s">
        <v>216</v>
      </c>
      <c r="C132" s="45" t="s">
        <v>43</v>
      </c>
      <c r="D132" s="23" t="s">
        <v>48</v>
      </c>
      <c r="E132" s="49"/>
      <c r="F132" s="50"/>
      <c r="G132" s="26">
        <f t="shared" si="1"/>
        <v>0</v>
      </c>
    </row>
    <row r="133" spans="1:9" ht="29.25" customHeight="1" x14ac:dyDescent="0.25">
      <c r="A133" s="36">
        <v>120</v>
      </c>
      <c r="B133" s="35" t="s">
        <v>217</v>
      </c>
      <c r="C133" s="45" t="s">
        <v>43</v>
      </c>
      <c r="D133" s="23" t="s">
        <v>187</v>
      </c>
      <c r="E133" s="49"/>
      <c r="F133" s="50"/>
      <c r="G133" s="26">
        <f t="shared" si="1"/>
        <v>0</v>
      </c>
    </row>
    <row r="134" spans="1:9" ht="29.25" customHeight="1" x14ac:dyDescent="0.25">
      <c r="A134" s="36">
        <v>121</v>
      </c>
      <c r="B134" s="21" t="s">
        <v>218</v>
      </c>
      <c r="C134" s="32" t="s">
        <v>43</v>
      </c>
      <c r="D134" s="23" t="s">
        <v>48</v>
      </c>
      <c r="E134" s="49"/>
      <c r="F134" s="50"/>
      <c r="G134" s="26">
        <f t="shared" si="1"/>
        <v>0</v>
      </c>
    </row>
    <row r="135" spans="1:9" ht="29.25" customHeight="1" x14ac:dyDescent="0.25">
      <c r="A135" s="36">
        <v>122</v>
      </c>
      <c r="B135" s="21" t="s">
        <v>219</v>
      </c>
      <c r="C135" s="32" t="s">
        <v>43</v>
      </c>
      <c r="D135" s="23" t="s">
        <v>187</v>
      </c>
      <c r="E135" s="49"/>
      <c r="F135" s="50"/>
      <c r="G135" s="26">
        <f t="shared" si="1"/>
        <v>0</v>
      </c>
    </row>
    <row r="136" spans="1:9" ht="29.25" customHeight="1" x14ac:dyDescent="0.25">
      <c r="A136" s="36">
        <v>123</v>
      </c>
      <c r="B136" s="21" t="s">
        <v>220</v>
      </c>
      <c r="C136" s="32" t="s">
        <v>221</v>
      </c>
      <c r="D136" s="23" t="s">
        <v>222</v>
      </c>
      <c r="E136" s="49"/>
      <c r="F136" s="50"/>
      <c r="G136" s="26">
        <f t="shared" ref="G136:G140" si="2">F136*E136</f>
        <v>0</v>
      </c>
    </row>
    <row r="137" spans="1:9" ht="29.25" customHeight="1" x14ac:dyDescent="0.25">
      <c r="A137" s="36">
        <v>124</v>
      </c>
      <c r="B137" s="35" t="s">
        <v>223</v>
      </c>
      <c r="C137" s="32" t="s">
        <v>221</v>
      </c>
      <c r="D137" s="23" t="s">
        <v>222</v>
      </c>
      <c r="E137" s="49"/>
      <c r="F137" s="50"/>
      <c r="G137" s="26">
        <f t="shared" si="2"/>
        <v>0</v>
      </c>
    </row>
    <row r="138" spans="1:9" ht="29.25" customHeight="1" x14ac:dyDescent="0.25">
      <c r="A138" s="36">
        <v>125</v>
      </c>
      <c r="B138" s="35" t="s">
        <v>224</v>
      </c>
      <c r="C138" s="32" t="s">
        <v>221</v>
      </c>
      <c r="D138" s="23" t="s">
        <v>222</v>
      </c>
      <c r="E138" s="49"/>
      <c r="F138" s="50"/>
      <c r="G138" s="26">
        <f t="shared" si="2"/>
        <v>0</v>
      </c>
    </row>
    <row r="139" spans="1:9" ht="27.75" customHeight="1" x14ac:dyDescent="0.25">
      <c r="A139" s="40">
        <v>126</v>
      </c>
      <c r="B139" s="53" t="s">
        <v>225</v>
      </c>
      <c r="C139" s="54" t="s">
        <v>226</v>
      </c>
      <c r="D139" s="23" t="s">
        <v>222</v>
      </c>
      <c r="E139" s="49"/>
      <c r="F139" s="50"/>
      <c r="G139" s="26">
        <f t="shared" si="2"/>
        <v>0</v>
      </c>
    </row>
    <row r="140" spans="1:9" ht="27.75" customHeight="1" x14ac:dyDescent="0.25">
      <c r="A140" s="36">
        <v>127</v>
      </c>
      <c r="B140" s="21" t="s">
        <v>227</v>
      </c>
      <c r="C140" s="32" t="s">
        <v>43</v>
      </c>
      <c r="D140" s="23" t="s">
        <v>184</v>
      </c>
      <c r="E140" s="27">
        <v>474</v>
      </c>
      <c r="F140" s="25">
        <v>7.95</v>
      </c>
      <c r="G140" s="26">
        <f t="shared" si="2"/>
        <v>3768.3</v>
      </c>
    </row>
    <row r="141" spans="1:9" s="60" customFormat="1" ht="17.25" customHeight="1" x14ac:dyDescent="0.25">
      <c r="A141" s="117" t="s">
        <v>228</v>
      </c>
      <c r="B141" s="117"/>
      <c r="C141" s="55"/>
      <c r="D141" s="56"/>
      <c r="E141" s="57"/>
      <c r="F141" s="58"/>
      <c r="G141" s="59">
        <f>SUM(G8:G140)</f>
        <v>304393.64999999997</v>
      </c>
    </row>
    <row r="142" spans="1:9" ht="26.25" customHeight="1" x14ac:dyDescent="0.2">
      <c r="A142" s="118" t="s">
        <v>229</v>
      </c>
      <c r="B142" s="119"/>
      <c r="C142" s="119"/>
      <c r="D142" s="119"/>
      <c r="E142" s="119"/>
      <c r="F142" s="119"/>
      <c r="G142" s="119"/>
      <c r="H142" s="61"/>
      <c r="I142" s="62"/>
    </row>
    <row r="143" spans="1:9" ht="13.5" thickBot="1" x14ac:dyDescent="0.25">
      <c r="A143" s="63"/>
      <c r="B143" s="64"/>
      <c r="C143" s="64"/>
      <c r="D143" s="64"/>
      <c r="E143" s="64"/>
      <c r="F143" s="64"/>
      <c r="G143" s="64"/>
      <c r="I143" s="62"/>
    </row>
    <row r="144" spans="1:9" ht="15.75" customHeight="1" thickTop="1" x14ac:dyDescent="0.2">
      <c r="B144" s="66" t="s">
        <v>230</v>
      </c>
      <c r="C144" s="120"/>
      <c r="D144" s="120"/>
      <c r="E144" s="120"/>
      <c r="F144" s="121"/>
      <c r="I144" s="62"/>
    </row>
    <row r="145" spans="2:9" ht="15.75" customHeight="1" x14ac:dyDescent="0.2">
      <c r="B145" s="68" t="s">
        <v>231</v>
      </c>
      <c r="C145" s="122" t="s">
        <v>232</v>
      </c>
      <c r="D145" s="122"/>
      <c r="E145" s="122"/>
      <c r="F145" s="123"/>
      <c r="I145" s="62"/>
    </row>
    <row r="146" spans="2:9" ht="32.25" customHeight="1" x14ac:dyDescent="0.2">
      <c r="B146" s="124"/>
      <c r="C146" s="125"/>
      <c r="D146" s="20" t="s">
        <v>233</v>
      </c>
      <c r="E146" s="20" t="s">
        <v>234</v>
      </c>
      <c r="F146" s="69" t="s">
        <v>235</v>
      </c>
    </row>
    <row r="147" spans="2:9" ht="15.75" customHeight="1" x14ac:dyDescent="0.2">
      <c r="B147" s="124"/>
      <c r="C147" s="125"/>
      <c r="D147" s="20" t="s">
        <v>236</v>
      </c>
      <c r="E147" s="20" t="s">
        <v>237</v>
      </c>
      <c r="F147" s="69" t="s">
        <v>237</v>
      </c>
    </row>
    <row r="148" spans="2:9" ht="16.5" thickBot="1" x14ac:dyDescent="0.25">
      <c r="B148" s="70"/>
      <c r="C148" s="71" t="s">
        <v>238</v>
      </c>
      <c r="D148" s="72">
        <f>SUM(F171)</f>
        <v>0</v>
      </c>
      <c r="E148" s="73">
        <f>IF(C145="áno",D148*0.2,0)</f>
        <v>0</v>
      </c>
      <c r="F148" s="74">
        <f>D148+E148</f>
        <v>0</v>
      </c>
    </row>
    <row r="149" spans="2:9" ht="15.75" customHeight="1" thickTop="1" x14ac:dyDescent="0.25">
      <c r="B149" s="75"/>
      <c r="C149" s="75"/>
      <c r="D149" s="75"/>
      <c r="E149" s="75"/>
      <c r="F149" s="75"/>
    </row>
    <row r="150" spans="2:9" ht="15.75" x14ac:dyDescent="0.25">
      <c r="B150" s="76" t="s">
        <v>230</v>
      </c>
      <c r="C150" s="109"/>
      <c r="D150" s="110"/>
      <c r="E150" s="77"/>
      <c r="F150" s="77"/>
    </row>
    <row r="151" spans="2:9" ht="15.75" x14ac:dyDescent="0.25">
      <c r="B151" s="78" t="s">
        <v>239</v>
      </c>
      <c r="C151" s="99"/>
      <c r="D151" s="100"/>
      <c r="E151" s="77"/>
      <c r="F151" s="77"/>
    </row>
    <row r="152" spans="2:9" ht="15.75" customHeight="1" x14ac:dyDescent="0.25">
      <c r="B152" s="76" t="s">
        <v>240</v>
      </c>
      <c r="C152" s="109"/>
      <c r="D152" s="110"/>
      <c r="E152" s="77"/>
      <c r="F152" s="77"/>
    </row>
    <row r="153" spans="2:9" ht="15.75" customHeight="1" x14ac:dyDescent="0.25">
      <c r="B153" s="79" t="s">
        <v>241</v>
      </c>
      <c r="C153" s="99"/>
      <c r="D153" s="100"/>
      <c r="E153" s="77"/>
      <c r="F153" s="77"/>
    </row>
    <row r="154" spans="2:9" ht="15.75" customHeight="1" x14ac:dyDescent="0.25">
      <c r="B154" s="79" t="s">
        <v>242</v>
      </c>
      <c r="C154" s="99"/>
      <c r="D154" s="100"/>
      <c r="E154" s="77"/>
      <c r="F154" s="77"/>
    </row>
    <row r="155" spans="2:9" ht="15.75" customHeight="1" x14ac:dyDescent="0.25">
      <c r="B155" s="79" t="s">
        <v>243</v>
      </c>
      <c r="C155" s="99"/>
      <c r="D155" s="100"/>
      <c r="E155" s="77"/>
      <c r="F155" s="77"/>
    </row>
    <row r="156" spans="2:9" ht="15.75" customHeight="1" x14ac:dyDescent="0.25">
      <c r="B156" s="79" t="s">
        <v>244</v>
      </c>
      <c r="C156" s="99"/>
      <c r="D156" s="100"/>
      <c r="E156" s="77"/>
      <c r="F156" s="77"/>
    </row>
    <row r="157" spans="2:9" ht="15.75" customHeight="1" x14ac:dyDescent="0.25">
      <c r="B157" s="79" t="s">
        <v>245</v>
      </c>
      <c r="C157" s="99"/>
      <c r="D157" s="100"/>
      <c r="E157" s="77"/>
      <c r="F157" s="77"/>
    </row>
    <row r="158" spans="2:9" ht="15.75" customHeight="1" x14ac:dyDescent="0.25">
      <c r="B158" s="79" t="s">
        <v>246</v>
      </c>
      <c r="C158" s="99"/>
      <c r="D158" s="100"/>
      <c r="E158" s="77"/>
      <c r="F158" s="77"/>
    </row>
    <row r="159" spans="2:9" ht="15.75" customHeight="1" x14ac:dyDescent="0.25">
      <c r="B159" s="79" t="s">
        <v>247</v>
      </c>
      <c r="C159" s="99"/>
      <c r="D159" s="100"/>
      <c r="E159" s="77"/>
      <c r="F159" s="77"/>
    </row>
    <row r="160" spans="2:9" ht="15.75" customHeight="1" x14ac:dyDescent="0.25">
      <c r="B160" s="76" t="s">
        <v>248</v>
      </c>
      <c r="C160" s="99"/>
      <c r="D160" s="100"/>
      <c r="E160" s="77"/>
      <c r="F160" s="77"/>
    </row>
    <row r="161" spans="2:7" ht="15.75" x14ac:dyDescent="0.25">
      <c r="B161" s="76" t="s">
        <v>249</v>
      </c>
      <c r="C161" s="109"/>
      <c r="D161" s="110"/>
      <c r="E161" s="77"/>
      <c r="F161" s="77"/>
    </row>
    <row r="162" spans="2:7" ht="15" x14ac:dyDescent="0.25">
      <c r="B162"/>
      <c r="C162"/>
      <c r="D162"/>
      <c r="E162"/>
      <c r="F162"/>
    </row>
    <row r="163" spans="2:7" ht="15" x14ac:dyDescent="0.25">
      <c r="B163"/>
      <c r="C163"/>
      <c r="D163"/>
      <c r="E163" s="80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/>
      <c r="D165"/>
      <c r="E165"/>
      <c r="F165"/>
    </row>
    <row r="166" spans="2:7" ht="27.75" customHeight="1" x14ac:dyDescent="0.25">
      <c r="B166"/>
      <c r="C166" s="111" t="s">
        <v>250</v>
      </c>
      <c r="D166" s="112"/>
      <c r="E166" s="81" t="s">
        <v>251</v>
      </c>
      <c r="F166" s="81" t="s">
        <v>252</v>
      </c>
      <c r="G166" s="81" t="s">
        <v>253</v>
      </c>
    </row>
    <row r="167" spans="2:7" ht="27.75" customHeight="1" x14ac:dyDescent="0.25">
      <c r="B167"/>
      <c r="C167" s="113" t="s">
        <v>254</v>
      </c>
      <c r="D167" s="114"/>
      <c r="E167" s="96">
        <f>SUBTOTAL(9,G8,G9,G10,G11,G12,G13,G14,G15,G18,G19,G20,G21,G22,G23,G24,G26,G29,G30,G31,G32,G33,G36,G37,G38,G39,G40,G42,G43,G44,G45,G46,G47,G48,G49,G50,G51,G52,G53,G56,G57,G59,G61,G63,G64,G66,G68,G76,G79,G82,G83,G84,G87,G89,G90,G92,G93,G96,G98,G100,G103,G105,G106,G107,G108,G109,G111,G112,G116,G117,G120,G118,G121,G122,G123,G124,G128,G129,G130,G131,G134,G135,G136,G139,G140)</f>
        <v>138953.75</v>
      </c>
      <c r="F167" s="101"/>
      <c r="G167" s="82">
        <f>ROUND(F167/E167,3)</f>
        <v>0</v>
      </c>
    </row>
    <row r="168" spans="2:7" ht="27.75" customHeight="1" x14ac:dyDescent="0.25">
      <c r="B168"/>
      <c r="C168" s="115" t="s">
        <v>255</v>
      </c>
      <c r="D168" s="116"/>
      <c r="E168" s="96">
        <f>SUBTOTAL(9,G41,G54,G55,G58,G60,G62,G65,G67,G69,G70,G71,G72,G73,G74,G75,G77,G80,G85,G86,G91,G94,G97,G99,G101,G104,G110,G113,G114,G115,G125,G126,G127,G132,G133,G137,G138)</f>
        <v>165439.9</v>
      </c>
      <c r="F168" s="101"/>
      <c r="G168" s="82">
        <f t="shared" ref="G168:G170" si="3">ROUND(F168/E168,3)</f>
        <v>0</v>
      </c>
    </row>
    <row r="169" spans="2:7" ht="27.75" customHeight="1" x14ac:dyDescent="0.25">
      <c r="B169"/>
      <c r="C169" s="103" t="s">
        <v>256</v>
      </c>
      <c r="D169" s="104"/>
      <c r="E169" s="96">
        <f>SUBTOTAL(9,G16,G17,G25,G27,G28,G34,G35,G78,G81,G88,G95,G102)</f>
        <v>0</v>
      </c>
      <c r="F169" s="101"/>
      <c r="G169" s="82" t="e">
        <f t="shared" si="3"/>
        <v>#DIV/0!</v>
      </c>
    </row>
    <row r="170" spans="2:7" ht="27.75" customHeight="1" x14ac:dyDescent="0.25">
      <c r="B170"/>
      <c r="C170" s="105" t="s">
        <v>257</v>
      </c>
      <c r="D170" s="106"/>
      <c r="E170" s="96">
        <f>SUBTOTAL(9,G119)</f>
        <v>0</v>
      </c>
      <c r="F170" s="101"/>
      <c r="G170" s="82" t="e">
        <f t="shared" si="3"/>
        <v>#DIV/0!</v>
      </c>
    </row>
    <row r="171" spans="2:7" ht="27.75" customHeight="1" x14ac:dyDescent="0.25">
      <c r="B171"/>
      <c r="C171" s="107" t="s">
        <v>228</v>
      </c>
      <c r="D171" s="108"/>
      <c r="E171" s="97">
        <f>SUM(E167:E170)</f>
        <v>304393.65000000002</v>
      </c>
      <c r="F171" s="97">
        <f>SUM(F167:F170)</f>
        <v>0</v>
      </c>
      <c r="G171" s="83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  <c r="D174"/>
      <c r="E174"/>
      <c r="F174"/>
    </row>
    <row r="175" spans="2:7" ht="15" x14ac:dyDescent="0.25">
      <c r="B175"/>
      <c r="C175"/>
    </row>
  </sheetData>
  <sheetProtection algorithmName="SHA-512" hashValue="H6au/VJZoAZ5lvlR35Ltq/zeEjOcv4gthVwJjbok+6eV4KNAF9ui+d3sJ05sEIFhn1Yklm3KVkHjsI6dCIAQNQ==" saltValue="doSXYySgJPSuImyCAWSiqQ==" spinCount="100000" sheet="1" objects="1" scenarios="1"/>
  <protectedRanges>
    <protectedRange sqref="F167:F170" name="Rozsah3"/>
    <protectedRange sqref="C150:D161" name="Rozsah2"/>
    <protectedRange sqref="C144:F145" name="Rozsah1"/>
  </protectedRanges>
  <mergeCells count="15">
    <mergeCell ref="A141:B141"/>
    <mergeCell ref="A142:G142"/>
    <mergeCell ref="C144:F144"/>
    <mergeCell ref="C145:F145"/>
    <mergeCell ref="B146:B147"/>
    <mergeCell ref="C146:C147"/>
    <mergeCell ref="C169:D169"/>
    <mergeCell ref="C170:D170"/>
    <mergeCell ref="C171:D171"/>
    <mergeCell ref="C150:D150"/>
    <mergeCell ref="C152:D152"/>
    <mergeCell ref="C161:D161"/>
    <mergeCell ref="C166:D166"/>
    <mergeCell ref="C167:D167"/>
    <mergeCell ref="C168:D168"/>
  </mergeCells>
  <pageMargins left="0.7" right="0.7" top="0.75" bottom="0.75" header="0.3" footer="0.3"/>
  <pageSetup scale="48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zoomScaleNormal="100" workbookViewId="0">
      <selection activeCell="E171" sqref="E171"/>
    </sheetView>
  </sheetViews>
  <sheetFormatPr defaultRowHeight="12.75" x14ac:dyDescent="0.2"/>
  <cols>
    <col min="1" max="1" width="4.85546875" style="1" customWidth="1"/>
    <col min="2" max="2" width="69.7109375" style="1" customWidth="1"/>
    <col min="3" max="3" width="48.7109375" style="1" customWidth="1"/>
    <col min="4" max="4" width="13.42578125" style="3" customWidth="1"/>
    <col min="5" max="5" width="14.5703125" style="1" customWidth="1"/>
    <col min="6" max="6" width="15.7109375" style="1" customWidth="1"/>
    <col min="7" max="7" width="18.7109375" style="1" customWidth="1"/>
    <col min="8" max="8" width="17" style="1" customWidth="1"/>
    <col min="9" max="253" width="9.140625" style="1"/>
    <col min="254" max="254" width="10.42578125" style="1" customWidth="1"/>
    <col min="255" max="255" width="57.7109375" style="1" customWidth="1"/>
    <col min="256" max="256" width="46.140625" style="1" customWidth="1"/>
    <col min="257" max="257" width="14" style="1" customWidth="1"/>
    <col min="258" max="258" width="9.140625" style="1"/>
    <col min="259" max="259" width="8.85546875" style="1" customWidth="1"/>
    <col min="260" max="260" width="11.140625" style="1" customWidth="1"/>
    <col min="261" max="261" width="10.7109375" style="1" customWidth="1"/>
    <col min="262" max="509" width="9.140625" style="1"/>
    <col min="510" max="510" width="10.42578125" style="1" customWidth="1"/>
    <col min="511" max="511" width="57.7109375" style="1" customWidth="1"/>
    <col min="512" max="512" width="46.140625" style="1" customWidth="1"/>
    <col min="513" max="513" width="14" style="1" customWidth="1"/>
    <col min="514" max="514" width="9.140625" style="1"/>
    <col min="515" max="515" width="8.85546875" style="1" customWidth="1"/>
    <col min="516" max="516" width="11.140625" style="1" customWidth="1"/>
    <col min="517" max="517" width="10.7109375" style="1" customWidth="1"/>
    <col min="518" max="765" width="9.140625" style="1"/>
    <col min="766" max="766" width="10.42578125" style="1" customWidth="1"/>
    <col min="767" max="767" width="57.7109375" style="1" customWidth="1"/>
    <col min="768" max="768" width="46.140625" style="1" customWidth="1"/>
    <col min="769" max="769" width="14" style="1" customWidth="1"/>
    <col min="770" max="770" width="9.140625" style="1"/>
    <col min="771" max="771" width="8.85546875" style="1" customWidth="1"/>
    <col min="772" max="772" width="11.140625" style="1" customWidth="1"/>
    <col min="773" max="773" width="10.7109375" style="1" customWidth="1"/>
    <col min="774" max="1021" width="9.140625" style="1"/>
    <col min="1022" max="1022" width="10.42578125" style="1" customWidth="1"/>
    <col min="1023" max="1023" width="57.7109375" style="1" customWidth="1"/>
    <col min="1024" max="1024" width="46.140625" style="1" customWidth="1"/>
    <col min="1025" max="1025" width="14" style="1" customWidth="1"/>
    <col min="1026" max="1026" width="9.140625" style="1"/>
    <col min="1027" max="1027" width="8.85546875" style="1" customWidth="1"/>
    <col min="1028" max="1028" width="11.140625" style="1" customWidth="1"/>
    <col min="1029" max="1029" width="10.7109375" style="1" customWidth="1"/>
    <col min="1030" max="1277" width="9.140625" style="1"/>
    <col min="1278" max="1278" width="10.42578125" style="1" customWidth="1"/>
    <col min="1279" max="1279" width="57.7109375" style="1" customWidth="1"/>
    <col min="1280" max="1280" width="46.140625" style="1" customWidth="1"/>
    <col min="1281" max="1281" width="14" style="1" customWidth="1"/>
    <col min="1282" max="1282" width="9.140625" style="1"/>
    <col min="1283" max="1283" width="8.85546875" style="1" customWidth="1"/>
    <col min="1284" max="1284" width="11.140625" style="1" customWidth="1"/>
    <col min="1285" max="1285" width="10.7109375" style="1" customWidth="1"/>
    <col min="1286" max="1533" width="9.140625" style="1"/>
    <col min="1534" max="1534" width="10.42578125" style="1" customWidth="1"/>
    <col min="1535" max="1535" width="57.7109375" style="1" customWidth="1"/>
    <col min="1536" max="1536" width="46.140625" style="1" customWidth="1"/>
    <col min="1537" max="1537" width="14" style="1" customWidth="1"/>
    <col min="1538" max="1538" width="9.140625" style="1"/>
    <col min="1539" max="1539" width="8.85546875" style="1" customWidth="1"/>
    <col min="1540" max="1540" width="11.140625" style="1" customWidth="1"/>
    <col min="1541" max="1541" width="10.7109375" style="1" customWidth="1"/>
    <col min="1542" max="1789" width="9.140625" style="1"/>
    <col min="1790" max="1790" width="10.42578125" style="1" customWidth="1"/>
    <col min="1791" max="1791" width="57.7109375" style="1" customWidth="1"/>
    <col min="1792" max="1792" width="46.140625" style="1" customWidth="1"/>
    <col min="1793" max="1793" width="14" style="1" customWidth="1"/>
    <col min="1794" max="1794" width="9.140625" style="1"/>
    <col min="1795" max="1795" width="8.85546875" style="1" customWidth="1"/>
    <col min="1796" max="1796" width="11.140625" style="1" customWidth="1"/>
    <col min="1797" max="1797" width="10.7109375" style="1" customWidth="1"/>
    <col min="1798" max="2045" width="9.140625" style="1"/>
    <col min="2046" max="2046" width="10.42578125" style="1" customWidth="1"/>
    <col min="2047" max="2047" width="57.7109375" style="1" customWidth="1"/>
    <col min="2048" max="2048" width="46.140625" style="1" customWidth="1"/>
    <col min="2049" max="2049" width="14" style="1" customWidth="1"/>
    <col min="2050" max="2050" width="9.140625" style="1"/>
    <col min="2051" max="2051" width="8.85546875" style="1" customWidth="1"/>
    <col min="2052" max="2052" width="11.140625" style="1" customWidth="1"/>
    <col min="2053" max="2053" width="10.7109375" style="1" customWidth="1"/>
    <col min="2054" max="2301" width="9.140625" style="1"/>
    <col min="2302" max="2302" width="10.42578125" style="1" customWidth="1"/>
    <col min="2303" max="2303" width="57.7109375" style="1" customWidth="1"/>
    <col min="2304" max="2304" width="46.140625" style="1" customWidth="1"/>
    <col min="2305" max="2305" width="14" style="1" customWidth="1"/>
    <col min="2306" max="2306" width="9.140625" style="1"/>
    <col min="2307" max="2307" width="8.85546875" style="1" customWidth="1"/>
    <col min="2308" max="2308" width="11.140625" style="1" customWidth="1"/>
    <col min="2309" max="2309" width="10.7109375" style="1" customWidth="1"/>
    <col min="2310" max="2557" width="9.140625" style="1"/>
    <col min="2558" max="2558" width="10.42578125" style="1" customWidth="1"/>
    <col min="2559" max="2559" width="57.7109375" style="1" customWidth="1"/>
    <col min="2560" max="2560" width="46.140625" style="1" customWidth="1"/>
    <col min="2561" max="2561" width="14" style="1" customWidth="1"/>
    <col min="2562" max="2562" width="9.140625" style="1"/>
    <col min="2563" max="2563" width="8.85546875" style="1" customWidth="1"/>
    <col min="2564" max="2564" width="11.140625" style="1" customWidth="1"/>
    <col min="2565" max="2565" width="10.7109375" style="1" customWidth="1"/>
    <col min="2566" max="2813" width="9.140625" style="1"/>
    <col min="2814" max="2814" width="10.42578125" style="1" customWidth="1"/>
    <col min="2815" max="2815" width="57.7109375" style="1" customWidth="1"/>
    <col min="2816" max="2816" width="46.140625" style="1" customWidth="1"/>
    <col min="2817" max="2817" width="14" style="1" customWidth="1"/>
    <col min="2818" max="2818" width="9.140625" style="1"/>
    <col min="2819" max="2819" width="8.85546875" style="1" customWidth="1"/>
    <col min="2820" max="2820" width="11.140625" style="1" customWidth="1"/>
    <col min="2821" max="2821" width="10.7109375" style="1" customWidth="1"/>
    <col min="2822" max="3069" width="9.140625" style="1"/>
    <col min="3070" max="3070" width="10.42578125" style="1" customWidth="1"/>
    <col min="3071" max="3071" width="57.7109375" style="1" customWidth="1"/>
    <col min="3072" max="3072" width="46.140625" style="1" customWidth="1"/>
    <col min="3073" max="3073" width="14" style="1" customWidth="1"/>
    <col min="3074" max="3074" width="9.140625" style="1"/>
    <col min="3075" max="3075" width="8.85546875" style="1" customWidth="1"/>
    <col min="3076" max="3076" width="11.140625" style="1" customWidth="1"/>
    <col min="3077" max="3077" width="10.7109375" style="1" customWidth="1"/>
    <col min="3078" max="3325" width="9.140625" style="1"/>
    <col min="3326" max="3326" width="10.42578125" style="1" customWidth="1"/>
    <col min="3327" max="3327" width="57.7109375" style="1" customWidth="1"/>
    <col min="3328" max="3328" width="46.140625" style="1" customWidth="1"/>
    <col min="3329" max="3329" width="14" style="1" customWidth="1"/>
    <col min="3330" max="3330" width="9.140625" style="1"/>
    <col min="3331" max="3331" width="8.85546875" style="1" customWidth="1"/>
    <col min="3332" max="3332" width="11.140625" style="1" customWidth="1"/>
    <col min="3333" max="3333" width="10.7109375" style="1" customWidth="1"/>
    <col min="3334" max="3581" width="9.140625" style="1"/>
    <col min="3582" max="3582" width="10.42578125" style="1" customWidth="1"/>
    <col min="3583" max="3583" width="57.7109375" style="1" customWidth="1"/>
    <col min="3584" max="3584" width="46.140625" style="1" customWidth="1"/>
    <col min="3585" max="3585" width="14" style="1" customWidth="1"/>
    <col min="3586" max="3586" width="9.140625" style="1"/>
    <col min="3587" max="3587" width="8.85546875" style="1" customWidth="1"/>
    <col min="3588" max="3588" width="11.140625" style="1" customWidth="1"/>
    <col min="3589" max="3589" width="10.7109375" style="1" customWidth="1"/>
    <col min="3590" max="3837" width="9.140625" style="1"/>
    <col min="3838" max="3838" width="10.42578125" style="1" customWidth="1"/>
    <col min="3839" max="3839" width="57.7109375" style="1" customWidth="1"/>
    <col min="3840" max="3840" width="46.140625" style="1" customWidth="1"/>
    <col min="3841" max="3841" width="14" style="1" customWidth="1"/>
    <col min="3842" max="3842" width="9.140625" style="1"/>
    <col min="3843" max="3843" width="8.85546875" style="1" customWidth="1"/>
    <col min="3844" max="3844" width="11.140625" style="1" customWidth="1"/>
    <col min="3845" max="3845" width="10.7109375" style="1" customWidth="1"/>
    <col min="3846" max="4093" width="9.140625" style="1"/>
    <col min="4094" max="4094" width="10.42578125" style="1" customWidth="1"/>
    <col min="4095" max="4095" width="57.7109375" style="1" customWidth="1"/>
    <col min="4096" max="4096" width="46.140625" style="1" customWidth="1"/>
    <col min="4097" max="4097" width="14" style="1" customWidth="1"/>
    <col min="4098" max="4098" width="9.140625" style="1"/>
    <col min="4099" max="4099" width="8.85546875" style="1" customWidth="1"/>
    <col min="4100" max="4100" width="11.140625" style="1" customWidth="1"/>
    <col min="4101" max="4101" width="10.7109375" style="1" customWidth="1"/>
    <col min="4102" max="4349" width="9.140625" style="1"/>
    <col min="4350" max="4350" width="10.42578125" style="1" customWidth="1"/>
    <col min="4351" max="4351" width="57.7109375" style="1" customWidth="1"/>
    <col min="4352" max="4352" width="46.140625" style="1" customWidth="1"/>
    <col min="4353" max="4353" width="14" style="1" customWidth="1"/>
    <col min="4354" max="4354" width="9.140625" style="1"/>
    <col min="4355" max="4355" width="8.85546875" style="1" customWidth="1"/>
    <col min="4356" max="4356" width="11.140625" style="1" customWidth="1"/>
    <col min="4357" max="4357" width="10.7109375" style="1" customWidth="1"/>
    <col min="4358" max="4605" width="9.140625" style="1"/>
    <col min="4606" max="4606" width="10.42578125" style="1" customWidth="1"/>
    <col min="4607" max="4607" width="57.7109375" style="1" customWidth="1"/>
    <col min="4608" max="4608" width="46.140625" style="1" customWidth="1"/>
    <col min="4609" max="4609" width="14" style="1" customWidth="1"/>
    <col min="4610" max="4610" width="9.140625" style="1"/>
    <col min="4611" max="4611" width="8.85546875" style="1" customWidth="1"/>
    <col min="4612" max="4612" width="11.140625" style="1" customWidth="1"/>
    <col min="4613" max="4613" width="10.7109375" style="1" customWidth="1"/>
    <col min="4614" max="4861" width="9.140625" style="1"/>
    <col min="4862" max="4862" width="10.42578125" style="1" customWidth="1"/>
    <col min="4863" max="4863" width="57.7109375" style="1" customWidth="1"/>
    <col min="4864" max="4864" width="46.140625" style="1" customWidth="1"/>
    <col min="4865" max="4865" width="14" style="1" customWidth="1"/>
    <col min="4866" max="4866" width="9.140625" style="1"/>
    <col min="4867" max="4867" width="8.85546875" style="1" customWidth="1"/>
    <col min="4868" max="4868" width="11.140625" style="1" customWidth="1"/>
    <col min="4869" max="4869" width="10.7109375" style="1" customWidth="1"/>
    <col min="4870" max="5117" width="9.140625" style="1"/>
    <col min="5118" max="5118" width="10.42578125" style="1" customWidth="1"/>
    <col min="5119" max="5119" width="57.7109375" style="1" customWidth="1"/>
    <col min="5120" max="5120" width="46.140625" style="1" customWidth="1"/>
    <col min="5121" max="5121" width="14" style="1" customWidth="1"/>
    <col min="5122" max="5122" width="9.140625" style="1"/>
    <col min="5123" max="5123" width="8.85546875" style="1" customWidth="1"/>
    <col min="5124" max="5124" width="11.140625" style="1" customWidth="1"/>
    <col min="5125" max="5125" width="10.7109375" style="1" customWidth="1"/>
    <col min="5126" max="5373" width="9.140625" style="1"/>
    <col min="5374" max="5374" width="10.42578125" style="1" customWidth="1"/>
    <col min="5375" max="5375" width="57.7109375" style="1" customWidth="1"/>
    <col min="5376" max="5376" width="46.140625" style="1" customWidth="1"/>
    <col min="5377" max="5377" width="14" style="1" customWidth="1"/>
    <col min="5378" max="5378" width="9.140625" style="1"/>
    <col min="5379" max="5379" width="8.85546875" style="1" customWidth="1"/>
    <col min="5380" max="5380" width="11.140625" style="1" customWidth="1"/>
    <col min="5381" max="5381" width="10.7109375" style="1" customWidth="1"/>
    <col min="5382" max="5629" width="9.140625" style="1"/>
    <col min="5630" max="5630" width="10.42578125" style="1" customWidth="1"/>
    <col min="5631" max="5631" width="57.7109375" style="1" customWidth="1"/>
    <col min="5632" max="5632" width="46.140625" style="1" customWidth="1"/>
    <col min="5633" max="5633" width="14" style="1" customWidth="1"/>
    <col min="5634" max="5634" width="9.140625" style="1"/>
    <col min="5635" max="5635" width="8.85546875" style="1" customWidth="1"/>
    <col min="5636" max="5636" width="11.140625" style="1" customWidth="1"/>
    <col min="5637" max="5637" width="10.7109375" style="1" customWidth="1"/>
    <col min="5638" max="5885" width="9.140625" style="1"/>
    <col min="5886" max="5886" width="10.42578125" style="1" customWidth="1"/>
    <col min="5887" max="5887" width="57.7109375" style="1" customWidth="1"/>
    <col min="5888" max="5888" width="46.140625" style="1" customWidth="1"/>
    <col min="5889" max="5889" width="14" style="1" customWidth="1"/>
    <col min="5890" max="5890" width="9.140625" style="1"/>
    <col min="5891" max="5891" width="8.85546875" style="1" customWidth="1"/>
    <col min="5892" max="5892" width="11.140625" style="1" customWidth="1"/>
    <col min="5893" max="5893" width="10.7109375" style="1" customWidth="1"/>
    <col min="5894" max="6141" width="9.140625" style="1"/>
    <col min="6142" max="6142" width="10.42578125" style="1" customWidth="1"/>
    <col min="6143" max="6143" width="57.7109375" style="1" customWidth="1"/>
    <col min="6144" max="6144" width="46.140625" style="1" customWidth="1"/>
    <col min="6145" max="6145" width="14" style="1" customWidth="1"/>
    <col min="6146" max="6146" width="9.140625" style="1"/>
    <col min="6147" max="6147" width="8.85546875" style="1" customWidth="1"/>
    <col min="6148" max="6148" width="11.140625" style="1" customWidth="1"/>
    <col min="6149" max="6149" width="10.7109375" style="1" customWidth="1"/>
    <col min="6150" max="6397" width="9.140625" style="1"/>
    <col min="6398" max="6398" width="10.42578125" style="1" customWidth="1"/>
    <col min="6399" max="6399" width="57.7109375" style="1" customWidth="1"/>
    <col min="6400" max="6400" width="46.140625" style="1" customWidth="1"/>
    <col min="6401" max="6401" width="14" style="1" customWidth="1"/>
    <col min="6402" max="6402" width="9.140625" style="1"/>
    <col min="6403" max="6403" width="8.85546875" style="1" customWidth="1"/>
    <col min="6404" max="6404" width="11.140625" style="1" customWidth="1"/>
    <col min="6405" max="6405" width="10.7109375" style="1" customWidth="1"/>
    <col min="6406" max="6653" width="9.140625" style="1"/>
    <col min="6654" max="6654" width="10.42578125" style="1" customWidth="1"/>
    <col min="6655" max="6655" width="57.7109375" style="1" customWidth="1"/>
    <col min="6656" max="6656" width="46.140625" style="1" customWidth="1"/>
    <col min="6657" max="6657" width="14" style="1" customWidth="1"/>
    <col min="6658" max="6658" width="9.140625" style="1"/>
    <col min="6659" max="6659" width="8.85546875" style="1" customWidth="1"/>
    <col min="6660" max="6660" width="11.140625" style="1" customWidth="1"/>
    <col min="6661" max="6661" width="10.7109375" style="1" customWidth="1"/>
    <col min="6662" max="6909" width="9.140625" style="1"/>
    <col min="6910" max="6910" width="10.42578125" style="1" customWidth="1"/>
    <col min="6911" max="6911" width="57.7109375" style="1" customWidth="1"/>
    <col min="6912" max="6912" width="46.140625" style="1" customWidth="1"/>
    <col min="6913" max="6913" width="14" style="1" customWidth="1"/>
    <col min="6914" max="6914" width="9.140625" style="1"/>
    <col min="6915" max="6915" width="8.85546875" style="1" customWidth="1"/>
    <col min="6916" max="6916" width="11.140625" style="1" customWidth="1"/>
    <col min="6917" max="6917" width="10.7109375" style="1" customWidth="1"/>
    <col min="6918" max="7165" width="9.140625" style="1"/>
    <col min="7166" max="7166" width="10.42578125" style="1" customWidth="1"/>
    <col min="7167" max="7167" width="57.7109375" style="1" customWidth="1"/>
    <col min="7168" max="7168" width="46.140625" style="1" customWidth="1"/>
    <col min="7169" max="7169" width="14" style="1" customWidth="1"/>
    <col min="7170" max="7170" width="9.140625" style="1"/>
    <col min="7171" max="7171" width="8.85546875" style="1" customWidth="1"/>
    <col min="7172" max="7172" width="11.140625" style="1" customWidth="1"/>
    <col min="7173" max="7173" width="10.7109375" style="1" customWidth="1"/>
    <col min="7174" max="7421" width="9.140625" style="1"/>
    <col min="7422" max="7422" width="10.42578125" style="1" customWidth="1"/>
    <col min="7423" max="7423" width="57.7109375" style="1" customWidth="1"/>
    <col min="7424" max="7424" width="46.140625" style="1" customWidth="1"/>
    <col min="7425" max="7425" width="14" style="1" customWidth="1"/>
    <col min="7426" max="7426" width="9.140625" style="1"/>
    <col min="7427" max="7427" width="8.85546875" style="1" customWidth="1"/>
    <col min="7428" max="7428" width="11.140625" style="1" customWidth="1"/>
    <col min="7429" max="7429" width="10.7109375" style="1" customWidth="1"/>
    <col min="7430" max="7677" width="9.140625" style="1"/>
    <col min="7678" max="7678" width="10.42578125" style="1" customWidth="1"/>
    <col min="7679" max="7679" width="57.7109375" style="1" customWidth="1"/>
    <col min="7680" max="7680" width="46.140625" style="1" customWidth="1"/>
    <col min="7681" max="7681" width="14" style="1" customWidth="1"/>
    <col min="7682" max="7682" width="9.140625" style="1"/>
    <col min="7683" max="7683" width="8.85546875" style="1" customWidth="1"/>
    <col min="7684" max="7684" width="11.140625" style="1" customWidth="1"/>
    <col min="7685" max="7685" width="10.7109375" style="1" customWidth="1"/>
    <col min="7686" max="7933" width="9.140625" style="1"/>
    <col min="7934" max="7934" width="10.42578125" style="1" customWidth="1"/>
    <col min="7935" max="7935" width="57.7109375" style="1" customWidth="1"/>
    <col min="7936" max="7936" width="46.140625" style="1" customWidth="1"/>
    <col min="7937" max="7937" width="14" style="1" customWidth="1"/>
    <col min="7938" max="7938" width="9.140625" style="1"/>
    <col min="7939" max="7939" width="8.85546875" style="1" customWidth="1"/>
    <col min="7940" max="7940" width="11.140625" style="1" customWidth="1"/>
    <col min="7941" max="7941" width="10.7109375" style="1" customWidth="1"/>
    <col min="7942" max="8189" width="9.140625" style="1"/>
    <col min="8190" max="8190" width="10.42578125" style="1" customWidth="1"/>
    <col min="8191" max="8191" width="57.7109375" style="1" customWidth="1"/>
    <col min="8192" max="8192" width="46.140625" style="1" customWidth="1"/>
    <col min="8193" max="8193" width="14" style="1" customWidth="1"/>
    <col min="8194" max="8194" width="9.140625" style="1"/>
    <col min="8195" max="8195" width="8.85546875" style="1" customWidth="1"/>
    <col min="8196" max="8196" width="11.140625" style="1" customWidth="1"/>
    <col min="8197" max="8197" width="10.7109375" style="1" customWidth="1"/>
    <col min="8198" max="8445" width="9.140625" style="1"/>
    <col min="8446" max="8446" width="10.42578125" style="1" customWidth="1"/>
    <col min="8447" max="8447" width="57.7109375" style="1" customWidth="1"/>
    <col min="8448" max="8448" width="46.140625" style="1" customWidth="1"/>
    <col min="8449" max="8449" width="14" style="1" customWidth="1"/>
    <col min="8450" max="8450" width="9.140625" style="1"/>
    <col min="8451" max="8451" width="8.85546875" style="1" customWidth="1"/>
    <col min="8452" max="8452" width="11.140625" style="1" customWidth="1"/>
    <col min="8453" max="8453" width="10.7109375" style="1" customWidth="1"/>
    <col min="8454" max="8701" width="9.140625" style="1"/>
    <col min="8702" max="8702" width="10.42578125" style="1" customWidth="1"/>
    <col min="8703" max="8703" width="57.7109375" style="1" customWidth="1"/>
    <col min="8704" max="8704" width="46.140625" style="1" customWidth="1"/>
    <col min="8705" max="8705" width="14" style="1" customWidth="1"/>
    <col min="8706" max="8706" width="9.140625" style="1"/>
    <col min="8707" max="8707" width="8.85546875" style="1" customWidth="1"/>
    <col min="8708" max="8708" width="11.140625" style="1" customWidth="1"/>
    <col min="8709" max="8709" width="10.7109375" style="1" customWidth="1"/>
    <col min="8710" max="8957" width="9.140625" style="1"/>
    <col min="8958" max="8958" width="10.42578125" style="1" customWidth="1"/>
    <col min="8959" max="8959" width="57.7109375" style="1" customWidth="1"/>
    <col min="8960" max="8960" width="46.140625" style="1" customWidth="1"/>
    <col min="8961" max="8961" width="14" style="1" customWidth="1"/>
    <col min="8962" max="8962" width="9.140625" style="1"/>
    <col min="8963" max="8963" width="8.85546875" style="1" customWidth="1"/>
    <col min="8964" max="8964" width="11.140625" style="1" customWidth="1"/>
    <col min="8965" max="8965" width="10.7109375" style="1" customWidth="1"/>
    <col min="8966" max="9213" width="9.140625" style="1"/>
    <col min="9214" max="9214" width="10.42578125" style="1" customWidth="1"/>
    <col min="9215" max="9215" width="57.7109375" style="1" customWidth="1"/>
    <col min="9216" max="9216" width="46.140625" style="1" customWidth="1"/>
    <col min="9217" max="9217" width="14" style="1" customWidth="1"/>
    <col min="9218" max="9218" width="9.140625" style="1"/>
    <col min="9219" max="9219" width="8.85546875" style="1" customWidth="1"/>
    <col min="9220" max="9220" width="11.140625" style="1" customWidth="1"/>
    <col min="9221" max="9221" width="10.7109375" style="1" customWidth="1"/>
    <col min="9222" max="9469" width="9.140625" style="1"/>
    <col min="9470" max="9470" width="10.42578125" style="1" customWidth="1"/>
    <col min="9471" max="9471" width="57.7109375" style="1" customWidth="1"/>
    <col min="9472" max="9472" width="46.140625" style="1" customWidth="1"/>
    <col min="9473" max="9473" width="14" style="1" customWidth="1"/>
    <col min="9474" max="9474" width="9.140625" style="1"/>
    <col min="9475" max="9475" width="8.85546875" style="1" customWidth="1"/>
    <col min="9476" max="9476" width="11.140625" style="1" customWidth="1"/>
    <col min="9477" max="9477" width="10.7109375" style="1" customWidth="1"/>
    <col min="9478" max="9725" width="9.140625" style="1"/>
    <col min="9726" max="9726" width="10.42578125" style="1" customWidth="1"/>
    <col min="9727" max="9727" width="57.7109375" style="1" customWidth="1"/>
    <col min="9728" max="9728" width="46.140625" style="1" customWidth="1"/>
    <col min="9729" max="9729" width="14" style="1" customWidth="1"/>
    <col min="9730" max="9730" width="9.140625" style="1"/>
    <col min="9731" max="9731" width="8.85546875" style="1" customWidth="1"/>
    <col min="9732" max="9732" width="11.140625" style="1" customWidth="1"/>
    <col min="9733" max="9733" width="10.7109375" style="1" customWidth="1"/>
    <col min="9734" max="9981" width="9.140625" style="1"/>
    <col min="9982" max="9982" width="10.42578125" style="1" customWidth="1"/>
    <col min="9983" max="9983" width="57.7109375" style="1" customWidth="1"/>
    <col min="9984" max="9984" width="46.140625" style="1" customWidth="1"/>
    <col min="9985" max="9985" width="14" style="1" customWidth="1"/>
    <col min="9986" max="9986" width="9.140625" style="1"/>
    <col min="9987" max="9987" width="8.85546875" style="1" customWidth="1"/>
    <col min="9988" max="9988" width="11.140625" style="1" customWidth="1"/>
    <col min="9989" max="9989" width="10.7109375" style="1" customWidth="1"/>
    <col min="9990" max="10237" width="9.140625" style="1"/>
    <col min="10238" max="10238" width="10.42578125" style="1" customWidth="1"/>
    <col min="10239" max="10239" width="57.7109375" style="1" customWidth="1"/>
    <col min="10240" max="10240" width="46.140625" style="1" customWidth="1"/>
    <col min="10241" max="10241" width="14" style="1" customWidth="1"/>
    <col min="10242" max="10242" width="9.140625" style="1"/>
    <col min="10243" max="10243" width="8.85546875" style="1" customWidth="1"/>
    <col min="10244" max="10244" width="11.140625" style="1" customWidth="1"/>
    <col min="10245" max="10245" width="10.7109375" style="1" customWidth="1"/>
    <col min="10246" max="10493" width="9.140625" style="1"/>
    <col min="10494" max="10494" width="10.42578125" style="1" customWidth="1"/>
    <col min="10495" max="10495" width="57.7109375" style="1" customWidth="1"/>
    <col min="10496" max="10496" width="46.140625" style="1" customWidth="1"/>
    <col min="10497" max="10497" width="14" style="1" customWidth="1"/>
    <col min="10498" max="10498" width="9.140625" style="1"/>
    <col min="10499" max="10499" width="8.85546875" style="1" customWidth="1"/>
    <col min="10500" max="10500" width="11.140625" style="1" customWidth="1"/>
    <col min="10501" max="10501" width="10.7109375" style="1" customWidth="1"/>
    <col min="10502" max="10749" width="9.140625" style="1"/>
    <col min="10750" max="10750" width="10.42578125" style="1" customWidth="1"/>
    <col min="10751" max="10751" width="57.7109375" style="1" customWidth="1"/>
    <col min="10752" max="10752" width="46.140625" style="1" customWidth="1"/>
    <col min="10753" max="10753" width="14" style="1" customWidth="1"/>
    <col min="10754" max="10754" width="9.140625" style="1"/>
    <col min="10755" max="10755" width="8.85546875" style="1" customWidth="1"/>
    <col min="10756" max="10756" width="11.140625" style="1" customWidth="1"/>
    <col min="10757" max="10757" width="10.7109375" style="1" customWidth="1"/>
    <col min="10758" max="11005" width="9.140625" style="1"/>
    <col min="11006" max="11006" width="10.42578125" style="1" customWidth="1"/>
    <col min="11007" max="11007" width="57.7109375" style="1" customWidth="1"/>
    <col min="11008" max="11008" width="46.140625" style="1" customWidth="1"/>
    <col min="11009" max="11009" width="14" style="1" customWidth="1"/>
    <col min="11010" max="11010" width="9.140625" style="1"/>
    <col min="11011" max="11011" width="8.85546875" style="1" customWidth="1"/>
    <col min="11012" max="11012" width="11.140625" style="1" customWidth="1"/>
    <col min="11013" max="11013" width="10.7109375" style="1" customWidth="1"/>
    <col min="11014" max="11261" width="9.140625" style="1"/>
    <col min="11262" max="11262" width="10.42578125" style="1" customWidth="1"/>
    <col min="11263" max="11263" width="57.7109375" style="1" customWidth="1"/>
    <col min="11264" max="11264" width="46.140625" style="1" customWidth="1"/>
    <col min="11265" max="11265" width="14" style="1" customWidth="1"/>
    <col min="11266" max="11266" width="9.140625" style="1"/>
    <col min="11267" max="11267" width="8.85546875" style="1" customWidth="1"/>
    <col min="11268" max="11268" width="11.140625" style="1" customWidth="1"/>
    <col min="11269" max="11269" width="10.7109375" style="1" customWidth="1"/>
    <col min="11270" max="11517" width="9.140625" style="1"/>
    <col min="11518" max="11518" width="10.42578125" style="1" customWidth="1"/>
    <col min="11519" max="11519" width="57.7109375" style="1" customWidth="1"/>
    <col min="11520" max="11520" width="46.140625" style="1" customWidth="1"/>
    <col min="11521" max="11521" width="14" style="1" customWidth="1"/>
    <col min="11522" max="11522" width="9.140625" style="1"/>
    <col min="11523" max="11523" width="8.85546875" style="1" customWidth="1"/>
    <col min="11524" max="11524" width="11.140625" style="1" customWidth="1"/>
    <col min="11525" max="11525" width="10.7109375" style="1" customWidth="1"/>
    <col min="11526" max="11773" width="9.140625" style="1"/>
    <col min="11774" max="11774" width="10.42578125" style="1" customWidth="1"/>
    <col min="11775" max="11775" width="57.7109375" style="1" customWidth="1"/>
    <col min="11776" max="11776" width="46.140625" style="1" customWidth="1"/>
    <col min="11777" max="11777" width="14" style="1" customWidth="1"/>
    <col min="11778" max="11778" width="9.140625" style="1"/>
    <col min="11779" max="11779" width="8.85546875" style="1" customWidth="1"/>
    <col min="11780" max="11780" width="11.140625" style="1" customWidth="1"/>
    <col min="11781" max="11781" width="10.7109375" style="1" customWidth="1"/>
    <col min="11782" max="12029" width="9.140625" style="1"/>
    <col min="12030" max="12030" width="10.42578125" style="1" customWidth="1"/>
    <col min="12031" max="12031" width="57.7109375" style="1" customWidth="1"/>
    <col min="12032" max="12032" width="46.140625" style="1" customWidth="1"/>
    <col min="12033" max="12033" width="14" style="1" customWidth="1"/>
    <col min="12034" max="12034" width="9.140625" style="1"/>
    <col min="12035" max="12035" width="8.85546875" style="1" customWidth="1"/>
    <col min="12036" max="12036" width="11.140625" style="1" customWidth="1"/>
    <col min="12037" max="12037" width="10.7109375" style="1" customWidth="1"/>
    <col min="12038" max="12285" width="9.140625" style="1"/>
    <col min="12286" max="12286" width="10.42578125" style="1" customWidth="1"/>
    <col min="12287" max="12287" width="57.7109375" style="1" customWidth="1"/>
    <col min="12288" max="12288" width="46.140625" style="1" customWidth="1"/>
    <col min="12289" max="12289" width="14" style="1" customWidth="1"/>
    <col min="12290" max="12290" width="9.140625" style="1"/>
    <col min="12291" max="12291" width="8.85546875" style="1" customWidth="1"/>
    <col min="12292" max="12292" width="11.140625" style="1" customWidth="1"/>
    <col min="12293" max="12293" width="10.7109375" style="1" customWidth="1"/>
    <col min="12294" max="12541" width="9.140625" style="1"/>
    <col min="12542" max="12542" width="10.42578125" style="1" customWidth="1"/>
    <col min="12543" max="12543" width="57.7109375" style="1" customWidth="1"/>
    <col min="12544" max="12544" width="46.140625" style="1" customWidth="1"/>
    <col min="12545" max="12545" width="14" style="1" customWidth="1"/>
    <col min="12546" max="12546" width="9.140625" style="1"/>
    <col min="12547" max="12547" width="8.85546875" style="1" customWidth="1"/>
    <col min="12548" max="12548" width="11.140625" style="1" customWidth="1"/>
    <col min="12549" max="12549" width="10.7109375" style="1" customWidth="1"/>
    <col min="12550" max="12797" width="9.140625" style="1"/>
    <col min="12798" max="12798" width="10.42578125" style="1" customWidth="1"/>
    <col min="12799" max="12799" width="57.7109375" style="1" customWidth="1"/>
    <col min="12800" max="12800" width="46.140625" style="1" customWidth="1"/>
    <col min="12801" max="12801" width="14" style="1" customWidth="1"/>
    <col min="12802" max="12802" width="9.140625" style="1"/>
    <col min="12803" max="12803" width="8.85546875" style="1" customWidth="1"/>
    <col min="12804" max="12804" width="11.140625" style="1" customWidth="1"/>
    <col min="12805" max="12805" width="10.7109375" style="1" customWidth="1"/>
    <col min="12806" max="13053" width="9.140625" style="1"/>
    <col min="13054" max="13054" width="10.42578125" style="1" customWidth="1"/>
    <col min="13055" max="13055" width="57.7109375" style="1" customWidth="1"/>
    <col min="13056" max="13056" width="46.140625" style="1" customWidth="1"/>
    <col min="13057" max="13057" width="14" style="1" customWidth="1"/>
    <col min="13058" max="13058" width="9.140625" style="1"/>
    <col min="13059" max="13059" width="8.85546875" style="1" customWidth="1"/>
    <col min="13060" max="13060" width="11.140625" style="1" customWidth="1"/>
    <col min="13061" max="13061" width="10.7109375" style="1" customWidth="1"/>
    <col min="13062" max="13309" width="9.140625" style="1"/>
    <col min="13310" max="13310" width="10.42578125" style="1" customWidth="1"/>
    <col min="13311" max="13311" width="57.7109375" style="1" customWidth="1"/>
    <col min="13312" max="13312" width="46.140625" style="1" customWidth="1"/>
    <col min="13313" max="13313" width="14" style="1" customWidth="1"/>
    <col min="13314" max="13314" width="9.140625" style="1"/>
    <col min="13315" max="13315" width="8.85546875" style="1" customWidth="1"/>
    <col min="13316" max="13316" width="11.140625" style="1" customWidth="1"/>
    <col min="13317" max="13317" width="10.7109375" style="1" customWidth="1"/>
    <col min="13318" max="13565" width="9.140625" style="1"/>
    <col min="13566" max="13566" width="10.42578125" style="1" customWidth="1"/>
    <col min="13567" max="13567" width="57.7109375" style="1" customWidth="1"/>
    <col min="13568" max="13568" width="46.140625" style="1" customWidth="1"/>
    <col min="13569" max="13569" width="14" style="1" customWidth="1"/>
    <col min="13570" max="13570" width="9.140625" style="1"/>
    <col min="13571" max="13571" width="8.85546875" style="1" customWidth="1"/>
    <col min="13572" max="13572" width="11.140625" style="1" customWidth="1"/>
    <col min="13573" max="13573" width="10.7109375" style="1" customWidth="1"/>
    <col min="13574" max="13821" width="9.140625" style="1"/>
    <col min="13822" max="13822" width="10.42578125" style="1" customWidth="1"/>
    <col min="13823" max="13823" width="57.7109375" style="1" customWidth="1"/>
    <col min="13824" max="13824" width="46.140625" style="1" customWidth="1"/>
    <col min="13825" max="13825" width="14" style="1" customWidth="1"/>
    <col min="13826" max="13826" width="9.140625" style="1"/>
    <col min="13827" max="13827" width="8.85546875" style="1" customWidth="1"/>
    <col min="13828" max="13828" width="11.140625" style="1" customWidth="1"/>
    <col min="13829" max="13829" width="10.7109375" style="1" customWidth="1"/>
    <col min="13830" max="14077" width="9.140625" style="1"/>
    <col min="14078" max="14078" width="10.42578125" style="1" customWidth="1"/>
    <col min="14079" max="14079" width="57.7109375" style="1" customWidth="1"/>
    <col min="14080" max="14080" width="46.140625" style="1" customWidth="1"/>
    <col min="14081" max="14081" width="14" style="1" customWidth="1"/>
    <col min="14082" max="14082" width="9.140625" style="1"/>
    <col min="14083" max="14083" width="8.85546875" style="1" customWidth="1"/>
    <col min="14084" max="14084" width="11.140625" style="1" customWidth="1"/>
    <col min="14085" max="14085" width="10.7109375" style="1" customWidth="1"/>
    <col min="14086" max="14333" width="9.140625" style="1"/>
    <col min="14334" max="14334" width="10.42578125" style="1" customWidth="1"/>
    <col min="14335" max="14335" width="57.7109375" style="1" customWidth="1"/>
    <col min="14336" max="14336" width="46.140625" style="1" customWidth="1"/>
    <col min="14337" max="14337" width="14" style="1" customWidth="1"/>
    <col min="14338" max="14338" width="9.140625" style="1"/>
    <col min="14339" max="14339" width="8.85546875" style="1" customWidth="1"/>
    <col min="14340" max="14340" width="11.140625" style="1" customWidth="1"/>
    <col min="14341" max="14341" width="10.7109375" style="1" customWidth="1"/>
    <col min="14342" max="14589" width="9.140625" style="1"/>
    <col min="14590" max="14590" width="10.42578125" style="1" customWidth="1"/>
    <col min="14591" max="14591" width="57.7109375" style="1" customWidth="1"/>
    <col min="14592" max="14592" width="46.140625" style="1" customWidth="1"/>
    <col min="14593" max="14593" width="14" style="1" customWidth="1"/>
    <col min="14594" max="14594" width="9.140625" style="1"/>
    <col min="14595" max="14595" width="8.85546875" style="1" customWidth="1"/>
    <col min="14596" max="14596" width="11.140625" style="1" customWidth="1"/>
    <col min="14597" max="14597" width="10.7109375" style="1" customWidth="1"/>
    <col min="14598" max="14845" width="9.140625" style="1"/>
    <col min="14846" max="14846" width="10.42578125" style="1" customWidth="1"/>
    <col min="14847" max="14847" width="57.7109375" style="1" customWidth="1"/>
    <col min="14848" max="14848" width="46.140625" style="1" customWidth="1"/>
    <col min="14849" max="14849" width="14" style="1" customWidth="1"/>
    <col min="14850" max="14850" width="9.140625" style="1"/>
    <col min="14851" max="14851" width="8.85546875" style="1" customWidth="1"/>
    <col min="14852" max="14852" width="11.140625" style="1" customWidth="1"/>
    <col min="14853" max="14853" width="10.7109375" style="1" customWidth="1"/>
    <col min="14854" max="15101" width="9.140625" style="1"/>
    <col min="15102" max="15102" width="10.42578125" style="1" customWidth="1"/>
    <col min="15103" max="15103" width="57.7109375" style="1" customWidth="1"/>
    <col min="15104" max="15104" width="46.140625" style="1" customWidth="1"/>
    <col min="15105" max="15105" width="14" style="1" customWidth="1"/>
    <col min="15106" max="15106" width="9.140625" style="1"/>
    <col min="15107" max="15107" width="8.85546875" style="1" customWidth="1"/>
    <col min="15108" max="15108" width="11.140625" style="1" customWidth="1"/>
    <col min="15109" max="15109" width="10.7109375" style="1" customWidth="1"/>
    <col min="15110" max="15357" width="9.140625" style="1"/>
    <col min="15358" max="15358" width="10.42578125" style="1" customWidth="1"/>
    <col min="15359" max="15359" width="57.7109375" style="1" customWidth="1"/>
    <col min="15360" max="15360" width="46.140625" style="1" customWidth="1"/>
    <col min="15361" max="15361" width="14" style="1" customWidth="1"/>
    <col min="15362" max="15362" width="9.140625" style="1"/>
    <col min="15363" max="15363" width="8.85546875" style="1" customWidth="1"/>
    <col min="15364" max="15364" width="11.140625" style="1" customWidth="1"/>
    <col min="15365" max="15365" width="10.7109375" style="1" customWidth="1"/>
    <col min="15366" max="15613" width="9.140625" style="1"/>
    <col min="15614" max="15614" width="10.42578125" style="1" customWidth="1"/>
    <col min="15615" max="15615" width="57.7109375" style="1" customWidth="1"/>
    <col min="15616" max="15616" width="46.140625" style="1" customWidth="1"/>
    <col min="15617" max="15617" width="14" style="1" customWidth="1"/>
    <col min="15618" max="15618" width="9.140625" style="1"/>
    <col min="15619" max="15619" width="8.85546875" style="1" customWidth="1"/>
    <col min="15620" max="15620" width="11.140625" style="1" customWidth="1"/>
    <col min="15621" max="15621" width="10.7109375" style="1" customWidth="1"/>
    <col min="15622" max="15869" width="9.140625" style="1"/>
    <col min="15870" max="15870" width="10.42578125" style="1" customWidth="1"/>
    <col min="15871" max="15871" width="57.7109375" style="1" customWidth="1"/>
    <col min="15872" max="15872" width="46.140625" style="1" customWidth="1"/>
    <col min="15873" max="15873" width="14" style="1" customWidth="1"/>
    <col min="15874" max="15874" width="9.140625" style="1"/>
    <col min="15875" max="15875" width="8.85546875" style="1" customWidth="1"/>
    <col min="15876" max="15876" width="11.140625" style="1" customWidth="1"/>
    <col min="15877" max="15877" width="10.7109375" style="1" customWidth="1"/>
    <col min="15878" max="16125" width="9.140625" style="1"/>
    <col min="16126" max="16126" width="10.42578125" style="1" customWidth="1"/>
    <col min="16127" max="16127" width="57.7109375" style="1" customWidth="1"/>
    <col min="16128" max="16128" width="46.140625" style="1" customWidth="1"/>
    <col min="16129" max="16129" width="14" style="1" customWidth="1"/>
    <col min="16130" max="16130" width="9.140625" style="1"/>
    <col min="16131" max="16131" width="8.85546875" style="1" customWidth="1"/>
    <col min="16132" max="16132" width="11.140625" style="1" customWidth="1"/>
    <col min="16133" max="16133" width="10.7109375" style="1" customWidth="1"/>
    <col min="16134" max="16384" width="9.140625" style="1"/>
  </cols>
  <sheetData>
    <row r="1" spans="1:7" s="4" customFormat="1" ht="18" x14ac:dyDescent="0.25">
      <c r="A1" s="98" t="s">
        <v>0</v>
      </c>
      <c r="D1" s="5"/>
      <c r="G1" s="6" t="s">
        <v>1</v>
      </c>
    </row>
    <row r="2" spans="1:7" s="4" customFormat="1" ht="8.25" customHeight="1" x14ac:dyDescent="0.25">
      <c r="D2" s="5"/>
    </row>
    <row r="3" spans="1:7" s="11" customFormat="1" ht="16.5" customHeight="1" x14ac:dyDescent="0.25">
      <c r="A3" s="8" t="s">
        <v>275</v>
      </c>
      <c r="B3" s="8"/>
      <c r="C3" s="8"/>
      <c r="D3" s="9"/>
      <c r="E3" s="8"/>
      <c r="F3" s="8"/>
      <c r="G3" s="8"/>
    </row>
    <row r="4" spans="1:7" s="4" customFormat="1" ht="18.75" customHeight="1" x14ac:dyDescent="0.25">
      <c r="A4" s="8" t="s">
        <v>306</v>
      </c>
      <c r="B4" s="8"/>
      <c r="C4" s="8"/>
      <c r="D4" s="12"/>
      <c r="E4" s="8"/>
      <c r="F4" s="8"/>
      <c r="G4" s="8"/>
    </row>
    <row r="5" spans="1:7" s="4" customFormat="1" ht="18.75" customHeight="1" x14ac:dyDescent="0.25">
      <c r="A5" s="8" t="s">
        <v>305</v>
      </c>
      <c r="B5" s="8"/>
      <c r="C5" s="8"/>
      <c r="D5" s="12"/>
      <c r="E5" s="8"/>
      <c r="F5" s="8"/>
      <c r="G5" s="8"/>
    </row>
    <row r="6" spans="1:7" s="11" customFormat="1" ht="18" customHeight="1" x14ac:dyDescent="0.25">
      <c r="A6" s="13" t="s">
        <v>2</v>
      </c>
      <c r="B6" s="8"/>
      <c r="C6" s="8"/>
      <c r="D6" s="9"/>
      <c r="E6" s="8"/>
      <c r="F6" s="8"/>
      <c r="G6" s="8"/>
    </row>
    <row r="7" spans="1:7" s="19" customFormat="1" ht="94.5" x14ac:dyDescent="0.2">
      <c r="A7" s="14" t="s">
        <v>3</v>
      </c>
      <c r="B7" s="15" t="s">
        <v>4</v>
      </c>
      <c r="C7" s="15" t="s">
        <v>5</v>
      </c>
      <c r="D7" s="16" t="s">
        <v>6</v>
      </c>
      <c r="E7" s="17" t="s">
        <v>7</v>
      </c>
      <c r="F7" s="17" t="s">
        <v>8</v>
      </c>
      <c r="G7" s="18" t="s">
        <v>9</v>
      </c>
    </row>
    <row r="8" spans="1:7" ht="28.5" customHeight="1" x14ac:dyDescent="0.25">
      <c r="A8" s="20">
        <v>1</v>
      </c>
      <c r="B8" s="21" t="s">
        <v>10</v>
      </c>
      <c r="C8" s="22" t="s">
        <v>11</v>
      </c>
      <c r="D8" s="23" t="s">
        <v>12</v>
      </c>
      <c r="E8" s="92">
        <v>244</v>
      </c>
      <c r="F8" s="25">
        <v>41.85</v>
      </c>
      <c r="G8" s="26">
        <f t="shared" ref="G8:G71" si="0">F8*E8</f>
        <v>10211.4</v>
      </c>
    </row>
    <row r="9" spans="1:7" ht="28.5" customHeight="1" x14ac:dyDescent="0.25">
      <c r="A9" s="20">
        <v>2</v>
      </c>
      <c r="B9" s="21" t="s">
        <v>13</v>
      </c>
      <c r="C9" s="22" t="s">
        <v>14</v>
      </c>
      <c r="D9" s="23" t="s">
        <v>12</v>
      </c>
      <c r="E9" s="27">
        <v>21</v>
      </c>
      <c r="F9" s="25">
        <v>39.590000000000003</v>
      </c>
      <c r="G9" s="26">
        <f t="shared" si="0"/>
        <v>831.3900000000001</v>
      </c>
    </row>
    <row r="10" spans="1:7" ht="28.5" customHeight="1" x14ac:dyDescent="0.25">
      <c r="A10" s="20">
        <v>3</v>
      </c>
      <c r="B10" s="21" t="s">
        <v>15</v>
      </c>
      <c r="C10" s="22" t="s">
        <v>16</v>
      </c>
      <c r="D10" s="23" t="s">
        <v>12</v>
      </c>
      <c r="E10" s="27"/>
      <c r="F10" s="25"/>
      <c r="G10" s="26">
        <f t="shared" si="0"/>
        <v>0</v>
      </c>
    </row>
    <row r="11" spans="1:7" ht="28.5" customHeight="1" x14ac:dyDescent="0.25">
      <c r="A11" s="20">
        <v>4</v>
      </c>
      <c r="B11" s="21" t="s">
        <v>17</v>
      </c>
      <c r="C11" s="22" t="s">
        <v>18</v>
      </c>
      <c r="D11" s="23" t="s">
        <v>12</v>
      </c>
      <c r="E11" s="27"/>
      <c r="F11" s="25"/>
      <c r="G11" s="26">
        <f t="shared" si="0"/>
        <v>0</v>
      </c>
    </row>
    <row r="12" spans="1:7" ht="28.5" customHeight="1" x14ac:dyDescent="0.25">
      <c r="A12" s="20">
        <v>5</v>
      </c>
      <c r="B12" s="21" t="s">
        <v>19</v>
      </c>
      <c r="C12" s="22" t="s">
        <v>20</v>
      </c>
      <c r="D12" s="23" t="s">
        <v>12</v>
      </c>
      <c r="E12" s="27"/>
      <c r="F12" s="25"/>
      <c r="G12" s="26">
        <f t="shared" si="0"/>
        <v>0</v>
      </c>
    </row>
    <row r="13" spans="1:7" ht="28.5" customHeight="1" x14ac:dyDescent="0.25">
      <c r="A13" s="20">
        <v>6</v>
      </c>
      <c r="B13" s="21" t="s">
        <v>21</v>
      </c>
      <c r="C13" s="22" t="s">
        <v>22</v>
      </c>
      <c r="D13" s="23" t="s">
        <v>12</v>
      </c>
      <c r="E13" s="27"/>
      <c r="F13" s="25"/>
      <c r="G13" s="26">
        <f t="shared" si="0"/>
        <v>0</v>
      </c>
    </row>
    <row r="14" spans="1:7" ht="28.5" customHeight="1" x14ac:dyDescent="0.25">
      <c r="A14" s="20">
        <v>7</v>
      </c>
      <c r="B14" s="21" t="s">
        <v>23</v>
      </c>
      <c r="C14" s="22" t="s">
        <v>24</v>
      </c>
      <c r="D14" s="23" t="s">
        <v>25</v>
      </c>
      <c r="E14" s="27"/>
      <c r="F14" s="25"/>
      <c r="G14" s="26">
        <f t="shared" si="0"/>
        <v>0</v>
      </c>
    </row>
    <row r="15" spans="1:7" ht="28.5" customHeight="1" x14ac:dyDescent="0.25">
      <c r="A15" s="20">
        <v>8</v>
      </c>
      <c r="B15" s="21" t="s">
        <v>26</v>
      </c>
      <c r="C15" s="28" t="s">
        <v>27</v>
      </c>
      <c r="D15" s="23" t="s">
        <v>12</v>
      </c>
      <c r="E15" s="27"/>
      <c r="F15" s="25"/>
      <c r="G15" s="26">
        <f t="shared" si="0"/>
        <v>0</v>
      </c>
    </row>
    <row r="16" spans="1:7" ht="28.5" customHeight="1" x14ac:dyDescent="0.25">
      <c r="A16" s="20" t="s">
        <v>28</v>
      </c>
      <c r="B16" s="29" t="s">
        <v>29</v>
      </c>
      <c r="C16" s="28" t="s">
        <v>30</v>
      </c>
      <c r="D16" s="23" t="s">
        <v>12</v>
      </c>
      <c r="E16" s="27"/>
      <c r="F16" s="25"/>
      <c r="G16" s="26">
        <f t="shared" si="0"/>
        <v>0</v>
      </c>
    </row>
    <row r="17" spans="1:7" ht="28.5" customHeight="1" x14ac:dyDescent="0.25">
      <c r="A17" s="20" t="s">
        <v>31</v>
      </c>
      <c r="B17" s="29" t="s">
        <v>29</v>
      </c>
      <c r="C17" s="28" t="s">
        <v>32</v>
      </c>
      <c r="D17" s="23" t="s">
        <v>12</v>
      </c>
      <c r="E17" s="27"/>
      <c r="F17" s="25"/>
      <c r="G17" s="26">
        <f t="shared" si="0"/>
        <v>0</v>
      </c>
    </row>
    <row r="18" spans="1:7" ht="28.5" customHeight="1" x14ac:dyDescent="0.25">
      <c r="A18" s="20" t="s">
        <v>33</v>
      </c>
      <c r="B18" s="21" t="s">
        <v>34</v>
      </c>
      <c r="C18" s="28" t="s">
        <v>30</v>
      </c>
      <c r="D18" s="23" t="s">
        <v>12</v>
      </c>
      <c r="E18" s="27"/>
      <c r="F18" s="25"/>
      <c r="G18" s="26">
        <f t="shared" si="0"/>
        <v>0</v>
      </c>
    </row>
    <row r="19" spans="1:7" ht="28.5" customHeight="1" x14ac:dyDescent="0.25">
      <c r="A19" s="20" t="s">
        <v>35</v>
      </c>
      <c r="B19" s="21" t="s">
        <v>34</v>
      </c>
      <c r="C19" s="28" t="s">
        <v>32</v>
      </c>
      <c r="D19" s="23" t="s">
        <v>12</v>
      </c>
      <c r="E19" s="27"/>
      <c r="F19" s="25"/>
      <c r="G19" s="26">
        <f t="shared" si="0"/>
        <v>0</v>
      </c>
    </row>
    <row r="20" spans="1:7" ht="28.5" customHeight="1" x14ac:dyDescent="0.25">
      <c r="A20" s="20">
        <v>11</v>
      </c>
      <c r="B20" s="21" t="s">
        <v>36</v>
      </c>
      <c r="C20" s="28" t="s">
        <v>37</v>
      </c>
      <c r="D20" s="23" t="s">
        <v>25</v>
      </c>
      <c r="E20" s="27"/>
      <c r="F20" s="25"/>
      <c r="G20" s="26">
        <f t="shared" si="0"/>
        <v>0</v>
      </c>
    </row>
    <row r="21" spans="1:7" ht="28.5" customHeight="1" x14ac:dyDescent="0.25">
      <c r="A21" s="20">
        <v>12</v>
      </c>
      <c r="B21" s="21" t="s">
        <v>38</v>
      </c>
      <c r="C21" s="22" t="s">
        <v>39</v>
      </c>
      <c r="D21" s="23" t="s">
        <v>25</v>
      </c>
      <c r="E21" s="27"/>
      <c r="F21" s="25"/>
      <c r="G21" s="26">
        <f t="shared" si="0"/>
        <v>0</v>
      </c>
    </row>
    <row r="22" spans="1:7" ht="28.5" customHeight="1" x14ac:dyDescent="0.25">
      <c r="A22" s="20">
        <v>13</v>
      </c>
      <c r="B22" s="21" t="s">
        <v>40</v>
      </c>
      <c r="C22" s="22" t="s">
        <v>41</v>
      </c>
      <c r="D22" s="23" t="s">
        <v>25</v>
      </c>
      <c r="E22" s="27"/>
      <c r="F22" s="25"/>
      <c r="G22" s="26">
        <f t="shared" si="0"/>
        <v>0</v>
      </c>
    </row>
    <row r="23" spans="1:7" ht="28.5" customHeight="1" x14ac:dyDescent="0.25">
      <c r="A23" s="20">
        <v>14</v>
      </c>
      <c r="B23" s="21" t="s">
        <v>42</v>
      </c>
      <c r="C23" s="22" t="s">
        <v>43</v>
      </c>
      <c r="D23" s="23" t="s">
        <v>44</v>
      </c>
      <c r="E23" s="27"/>
      <c r="F23" s="25"/>
      <c r="G23" s="26">
        <f t="shared" si="0"/>
        <v>0</v>
      </c>
    </row>
    <row r="24" spans="1:7" ht="28.5" customHeight="1" x14ac:dyDescent="0.25">
      <c r="A24" s="20">
        <v>15</v>
      </c>
      <c r="B24" s="21" t="s">
        <v>45</v>
      </c>
      <c r="C24" s="22" t="s">
        <v>43</v>
      </c>
      <c r="D24" s="23" t="s">
        <v>44</v>
      </c>
      <c r="E24" s="27"/>
      <c r="F24" s="25"/>
      <c r="G24" s="26">
        <f t="shared" si="0"/>
        <v>0</v>
      </c>
    </row>
    <row r="25" spans="1:7" ht="28.5" customHeight="1" x14ac:dyDescent="0.25">
      <c r="A25" s="20">
        <v>16</v>
      </c>
      <c r="B25" s="30" t="s">
        <v>46</v>
      </c>
      <c r="C25" s="22" t="s">
        <v>47</v>
      </c>
      <c r="D25" s="23" t="s">
        <v>48</v>
      </c>
      <c r="E25" s="27"/>
      <c r="F25" s="25"/>
      <c r="G25" s="26">
        <f t="shared" si="0"/>
        <v>0</v>
      </c>
    </row>
    <row r="26" spans="1:7" ht="28.5" customHeight="1" x14ac:dyDescent="0.25">
      <c r="A26" s="31">
        <v>17</v>
      </c>
      <c r="B26" s="21" t="s">
        <v>49</v>
      </c>
      <c r="C26" s="32" t="s">
        <v>50</v>
      </c>
      <c r="D26" s="23" t="s">
        <v>25</v>
      </c>
      <c r="E26" s="27">
        <v>11</v>
      </c>
      <c r="F26" s="25">
        <v>43.33</v>
      </c>
      <c r="G26" s="26">
        <f t="shared" si="0"/>
        <v>476.63</v>
      </c>
    </row>
    <row r="27" spans="1:7" ht="28.5" customHeight="1" x14ac:dyDescent="0.25">
      <c r="A27" s="31">
        <v>18</v>
      </c>
      <c r="B27" s="29" t="s">
        <v>51</v>
      </c>
      <c r="C27" s="32" t="s">
        <v>52</v>
      </c>
      <c r="D27" s="23" t="s">
        <v>48</v>
      </c>
      <c r="E27" s="27"/>
      <c r="F27" s="25"/>
      <c r="G27" s="26">
        <f t="shared" si="0"/>
        <v>0</v>
      </c>
    </row>
    <row r="28" spans="1:7" ht="28.5" customHeight="1" x14ac:dyDescent="0.25">
      <c r="A28" s="31">
        <v>19</v>
      </c>
      <c r="B28" s="29" t="s">
        <v>53</v>
      </c>
      <c r="C28" s="33" t="s">
        <v>54</v>
      </c>
      <c r="D28" s="23" t="s">
        <v>48</v>
      </c>
      <c r="E28" s="27"/>
      <c r="F28" s="25"/>
      <c r="G28" s="26">
        <f t="shared" si="0"/>
        <v>0</v>
      </c>
    </row>
    <row r="29" spans="1:7" ht="28.5" customHeight="1" x14ac:dyDescent="0.25">
      <c r="A29" s="31">
        <v>20</v>
      </c>
      <c r="B29" s="21" t="s">
        <v>55</v>
      </c>
      <c r="C29" s="32" t="s">
        <v>56</v>
      </c>
      <c r="D29" s="23" t="s">
        <v>57</v>
      </c>
      <c r="E29" s="27">
        <v>9283</v>
      </c>
      <c r="F29" s="25">
        <v>7.91</v>
      </c>
      <c r="G29" s="26">
        <f t="shared" si="0"/>
        <v>73428.53</v>
      </c>
    </row>
    <row r="30" spans="1:7" ht="28.5" customHeight="1" x14ac:dyDescent="0.25">
      <c r="A30" s="31">
        <v>21</v>
      </c>
      <c r="B30" s="21" t="s">
        <v>58</v>
      </c>
      <c r="C30" s="32" t="s">
        <v>56</v>
      </c>
      <c r="D30" s="23" t="s">
        <v>57</v>
      </c>
      <c r="E30" s="27"/>
      <c r="F30" s="25"/>
      <c r="G30" s="26">
        <f t="shared" si="0"/>
        <v>0</v>
      </c>
    </row>
    <row r="31" spans="1:7" ht="28.5" customHeight="1" x14ac:dyDescent="0.25">
      <c r="A31" s="20">
        <v>22</v>
      </c>
      <c r="B31" s="34" t="s">
        <v>59</v>
      </c>
      <c r="C31" s="32" t="s">
        <v>56</v>
      </c>
      <c r="D31" s="23" t="s">
        <v>57</v>
      </c>
      <c r="E31" s="27"/>
      <c r="F31" s="25"/>
      <c r="G31" s="26">
        <f t="shared" si="0"/>
        <v>0</v>
      </c>
    </row>
    <row r="32" spans="1:7" ht="28.5" customHeight="1" x14ac:dyDescent="0.25">
      <c r="A32" s="31">
        <v>23</v>
      </c>
      <c r="B32" s="21" t="s">
        <v>60</v>
      </c>
      <c r="C32" s="32" t="s">
        <v>56</v>
      </c>
      <c r="D32" s="23" t="s">
        <v>57</v>
      </c>
      <c r="E32" s="27"/>
      <c r="F32" s="25"/>
      <c r="G32" s="26">
        <f t="shared" si="0"/>
        <v>0</v>
      </c>
    </row>
    <row r="33" spans="1:7" ht="28.5" customHeight="1" x14ac:dyDescent="0.25">
      <c r="A33" s="31">
        <v>24</v>
      </c>
      <c r="B33" s="21" t="s">
        <v>61</v>
      </c>
      <c r="C33" s="33" t="s">
        <v>37</v>
      </c>
      <c r="D33" s="23" t="s">
        <v>25</v>
      </c>
      <c r="E33" s="27"/>
      <c r="F33" s="25"/>
      <c r="G33" s="26">
        <f t="shared" si="0"/>
        <v>0</v>
      </c>
    </row>
    <row r="34" spans="1:7" ht="28.5" customHeight="1" x14ac:dyDescent="0.25">
      <c r="A34" s="31">
        <v>25</v>
      </c>
      <c r="B34" s="29" t="s">
        <v>62</v>
      </c>
      <c r="C34" s="32" t="s">
        <v>52</v>
      </c>
      <c r="D34" s="23" t="s">
        <v>48</v>
      </c>
      <c r="E34" s="27"/>
      <c r="F34" s="25"/>
      <c r="G34" s="26">
        <f t="shared" si="0"/>
        <v>0</v>
      </c>
    </row>
    <row r="35" spans="1:7" ht="28.5" customHeight="1" x14ac:dyDescent="0.25">
      <c r="A35" s="31">
        <v>26</v>
      </c>
      <c r="B35" s="29" t="s">
        <v>63</v>
      </c>
      <c r="C35" s="32" t="s">
        <v>52</v>
      </c>
      <c r="D35" s="23" t="s">
        <v>48</v>
      </c>
      <c r="E35" s="27"/>
      <c r="F35" s="25"/>
      <c r="G35" s="26">
        <f t="shared" si="0"/>
        <v>0</v>
      </c>
    </row>
    <row r="36" spans="1:7" ht="28.5" customHeight="1" x14ac:dyDescent="0.25">
      <c r="A36" s="31">
        <v>27</v>
      </c>
      <c r="B36" s="21" t="s">
        <v>64</v>
      </c>
      <c r="C36" s="33" t="s">
        <v>259</v>
      </c>
      <c r="D36" s="23" t="s">
        <v>25</v>
      </c>
      <c r="E36" s="27">
        <v>459</v>
      </c>
      <c r="F36" s="25">
        <v>7.79</v>
      </c>
      <c r="G36" s="26">
        <f t="shared" si="0"/>
        <v>3575.61</v>
      </c>
    </row>
    <row r="37" spans="1:7" ht="28.5" customHeight="1" x14ac:dyDescent="0.25">
      <c r="A37" s="31">
        <v>28</v>
      </c>
      <c r="B37" s="21" t="s">
        <v>66</v>
      </c>
      <c r="C37" s="33" t="s">
        <v>67</v>
      </c>
      <c r="D37" s="23" t="s">
        <v>68</v>
      </c>
      <c r="E37" s="27"/>
      <c r="F37" s="25"/>
      <c r="G37" s="26">
        <f t="shared" si="0"/>
        <v>0</v>
      </c>
    </row>
    <row r="38" spans="1:7" ht="28.5" customHeight="1" x14ac:dyDescent="0.25">
      <c r="A38" s="31">
        <v>29</v>
      </c>
      <c r="B38" s="21" t="s">
        <v>69</v>
      </c>
      <c r="C38" s="33" t="s">
        <v>70</v>
      </c>
      <c r="D38" s="23" t="s">
        <v>68</v>
      </c>
      <c r="E38" s="27"/>
      <c r="F38" s="25"/>
      <c r="G38" s="26">
        <f t="shared" si="0"/>
        <v>0</v>
      </c>
    </row>
    <row r="39" spans="1:7" ht="28.5" customHeight="1" x14ac:dyDescent="0.25">
      <c r="A39" s="31">
        <v>30</v>
      </c>
      <c r="B39" s="21" t="s">
        <v>71</v>
      </c>
      <c r="C39" s="33" t="s">
        <v>72</v>
      </c>
      <c r="D39" s="23" t="s">
        <v>25</v>
      </c>
      <c r="E39" s="27"/>
      <c r="F39" s="25"/>
      <c r="G39" s="26">
        <f t="shared" si="0"/>
        <v>0</v>
      </c>
    </row>
    <row r="40" spans="1:7" ht="28.5" customHeight="1" x14ac:dyDescent="0.25">
      <c r="A40" s="20" t="s">
        <v>73</v>
      </c>
      <c r="B40" s="21" t="s">
        <v>74</v>
      </c>
      <c r="C40" s="28" t="s">
        <v>75</v>
      </c>
      <c r="D40" s="23" t="s">
        <v>68</v>
      </c>
      <c r="E40" s="27"/>
      <c r="F40" s="25"/>
      <c r="G40" s="26">
        <f t="shared" si="0"/>
        <v>0</v>
      </c>
    </row>
    <row r="41" spans="1:7" ht="28.5" customHeight="1" x14ac:dyDescent="0.25">
      <c r="A41" s="20" t="s">
        <v>76</v>
      </c>
      <c r="B41" s="35" t="s">
        <v>74</v>
      </c>
      <c r="C41" s="28" t="s">
        <v>77</v>
      </c>
      <c r="D41" s="23" t="s">
        <v>68</v>
      </c>
      <c r="E41" s="27"/>
      <c r="F41" s="25"/>
      <c r="G41" s="26">
        <f t="shared" si="0"/>
        <v>0</v>
      </c>
    </row>
    <row r="42" spans="1:7" ht="28.5" customHeight="1" x14ac:dyDescent="0.25">
      <c r="A42" s="20">
        <v>32</v>
      </c>
      <c r="B42" s="21" t="s">
        <v>78</v>
      </c>
      <c r="C42" s="28" t="s">
        <v>79</v>
      </c>
      <c r="D42" s="23" t="s">
        <v>12</v>
      </c>
      <c r="E42" s="27"/>
      <c r="F42" s="25"/>
      <c r="G42" s="26">
        <f t="shared" si="0"/>
        <v>0</v>
      </c>
    </row>
    <row r="43" spans="1:7" ht="28.5" customHeight="1" x14ac:dyDescent="0.25">
      <c r="A43" s="20">
        <v>33</v>
      </c>
      <c r="B43" s="21" t="s">
        <v>80</v>
      </c>
      <c r="C43" s="28" t="s">
        <v>81</v>
      </c>
      <c r="D43" s="23" t="s">
        <v>12</v>
      </c>
      <c r="E43" s="27"/>
      <c r="F43" s="25"/>
      <c r="G43" s="26">
        <f t="shared" si="0"/>
        <v>0</v>
      </c>
    </row>
    <row r="44" spans="1:7" ht="28.5" customHeight="1" x14ac:dyDescent="0.25">
      <c r="A44" s="20">
        <v>34</v>
      </c>
      <c r="B44" s="21" t="s">
        <v>82</v>
      </c>
      <c r="C44" s="28" t="s">
        <v>81</v>
      </c>
      <c r="D44" s="23" t="s">
        <v>12</v>
      </c>
      <c r="E44" s="27"/>
      <c r="F44" s="25"/>
      <c r="G44" s="26">
        <f t="shared" si="0"/>
        <v>0</v>
      </c>
    </row>
    <row r="45" spans="1:7" ht="28.5" customHeight="1" x14ac:dyDescent="0.25">
      <c r="A45" s="20">
        <v>35</v>
      </c>
      <c r="B45" s="21" t="s">
        <v>83</v>
      </c>
      <c r="C45" s="28" t="s">
        <v>81</v>
      </c>
      <c r="D45" s="23" t="s">
        <v>12</v>
      </c>
      <c r="E45" s="27">
        <v>1341</v>
      </c>
      <c r="F45" s="25">
        <v>5.49</v>
      </c>
      <c r="G45" s="26">
        <f t="shared" si="0"/>
        <v>7362.09</v>
      </c>
    </row>
    <row r="46" spans="1:7" ht="28.5" customHeight="1" x14ac:dyDescent="0.25">
      <c r="A46" s="20">
        <v>36</v>
      </c>
      <c r="B46" s="21" t="s">
        <v>84</v>
      </c>
      <c r="C46" s="28" t="s">
        <v>85</v>
      </c>
      <c r="D46" s="23" t="s">
        <v>12</v>
      </c>
      <c r="E46" s="27"/>
      <c r="F46" s="25"/>
      <c r="G46" s="26">
        <f t="shared" si="0"/>
        <v>0</v>
      </c>
    </row>
    <row r="47" spans="1:7" ht="48" customHeight="1" x14ac:dyDescent="0.25">
      <c r="A47" s="20">
        <v>37</v>
      </c>
      <c r="B47" s="21" t="s">
        <v>86</v>
      </c>
      <c r="C47" s="28" t="s">
        <v>87</v>
      </c>
      <c r="D47" s="23" t="s">
        <v>88</v>
      </c>
      <c r="E47" s="27"/>
      <c r="F47" s="25"/>
      <c r="G47" s="26">
        <f t="shared" si="0"/>
        <v>0</v>
      </c>
    </row>
    <row r="48" spans="1:7" ht="28.5" customHeight="1" x14ac:dyDescent="0.25">
      <c r="A48" s="20">
        <v>38</v>
      </c>
      <c r="B48" s="21" t="s">
        <v>89</v>
      </c>
      <c r="C48" s="28" t="s">
        <v>90</v>
      </c>
      <c r="D48" s="23" t="s">
        <v>88</v>
      </c>
      <c r="E48" s="27"/>
      <c r="F48" s="25"/>
      <c r="G48" s="26">
        <f t="shared" si="0"/>
        <v>0</v>
      </c>
    </row>
    <row r="49" spans="1:7" ht="28.5" customHeight="1" x14ac:dyDescent="0.25">
      <c r="A49" s="20">
        <v>39</v>
      </c>
      <c r="B49" s="21" t="s">
        <v>91</v>
      </c>
      <c r="C49" s="28" t="s">
        <v>92</v>
      </c>
      <c r="D49" s="23" t="s">
        <v>88</v>
      </c>
      <c r="E49" s="27"/>
      <c r="F49" s="25"/>
      <c r="G49" s="26">
        <f t="shared" si="0"/>
        <v>0</v>
      </c>
    </row>
    <row r="50" spans="1:7" ht="28.5" customHeight="1" x14ac:dyDescent="0.25">
      <c r="A50" s="20">
        <v>40</v>
      </c>
      <c r="B50" s="21" t="s">
        <v>93</v>
      </c>
      <c r="C50" s="22" t="s">
        <v>43</v>
      </c>
      <c r="D50" s="23" t="s">
        <v>44</v>
      </c>
      <c r="E50" s="27"/>
      <c r="F50" s="25"/>
      <c r="G50" s="26">
        <f t="shared" si="0"/>
        <v>0</v>
      </c>
    </row>
    <row r="51" spans="1:7" ht="28.5" customHeight="1" x14ac:dyDescent="0.25">
      <c r="A51" s="20">
        <v>41</v>
      </c>
      <c r="B51" s="21" t="s">
        <v>94</v>
      </c>
      <c r="C51" s="22" t="s">
        <v>43</v>
      </c>
      <c r="D51" s="23" t="s">
        <v>44</v>
      </c>
      <c r="E51" s="27"/>
      <c r="F51" s="25"/>
      <c r="G51" s="26">
        <f t="shared" si="0"/>
        <v>0</v>
      </c>
    </row>
    <row r="52" spans="1:7" ht="28.5" customHeight="1" x14ac:dyDescent="0.25">
      <c r="A52" s="20">
        <v>42</v>
      </c>
      <c r="B52" s="21" t="s">
        <v>95</v>
      </c>
      <c r="C52" s="22" t="s">
        <v>43</v>
      </c>
      <c r="D52" s="23" t="s">
        <v>44</v>
      </c>
      <c r="E52" s="27"/>
      <c r="F52" s="25"/>
      <c r="G52" s="26">
        <f t="shared" si="0"/>
        <v>0</v>
      </c>
    </row>
    <row r="53" spans="1:7" ht="28.5" customHeight="1" x14ac:dyDescent="0.25">
      <c r="A53" s="20" t="s">
        <v>96</v>
      </c>
      <c r="B53" s="21" t="s">
        <v>97</v>
      </c>
      <c r="C53" s="28" t="s">
        <v>98</v>
      </c>
      <c r="D53" s="23" t="s">
        <v>99</v>
      </c>
      <c r="E53" s="27"/>
      <c r="F53" s="25"/>
      <c r="G53" s="26">
        <f t="shared" si="0"/>
        <v>0</v>
      </c>
    </row>
    <row r="54" spans="1:7" ht="28.5" customHeight="1" x14ac:dyDescent="0.25">
      <c r="A54" s="20" t="s">
        <v>100</v>
      </c>
      <c r="B54" s="35" t="s">
        <v>101</v>
      </c>
      <c r="C54" s="28" t="s">
        <v>98</v>
      </c>
      <c r="D54" s="23" t="s">
        <v>99</v>
      </c>
      <c r="E54" s="27"/>
      <c r="F54" s="25"/>
      <c r="G54" s="26">
        <f t="shared" si="0"/>
        <v>0</v>
      </c>
    </row>
    <row r="55" spans="1:7" ht="28.5" customHeight="1" x14ac:dyDescent="0.25">
      <c r="A55" s="20">
        <v>44</v>
      </c>
      <c r="B55" s="35" t="s">
        <v>102</v>
      </c>
      <c r="C55" s="28" t="s">
        <v>98</v>
      </c>
      <c r="D55" s="23" t="s">
        <v>99</v>
      </c>
      <c r="E55" s="27"/>
      <c r="F55" s="25"/>
      <c r="G55" s="26">
        <f t="shared" si="0"/>
        <v>0</v>
      </c>
    </row>
    <row r="56" spans="1:7" ht="28.5" customHeight="1" x14ac:dyDescent="0.25">
      <c r="A56" s="20">
        <v>45</v>
      </c>
      <c r="B56" s="21" t="s">
        <v>103</v>
      </c>
      <c r="C56" s="28" t="s">
        <v>98</v>
      </c>
      <c r="D56" s="23" t="s">
        <v>68</v>
      </c>
      <c r="E56" s="27"/>
      <c r="F56" s="25"/>
      <c r="G56" s="26">
        <f t="shared" si="0"/>
        <v>0</v>
      </c>
    </row>
    <row r="57" spans="1:7" ht="28.5" customHeight="1" x14ac:dyDescent="0.25">
      <c r="A57" s="20" t="s">
        <v>104</v>
      </c>
      <c r="B57" s="21" t="s">
        <v>105</v>
      </c>
      <c r="C57" s="28" t="s">
        <v>98</v>
      </c>
      <c r="D57" s="23" t="s">
        <v>99</v>
      </c>
      <c r="E57" s="27"/>
      <c r="F57" s="25"/>
      <c r="G57" s="26">
        <f t="shared" si="0"/>
        <v>0</v>
      </c>
    </row>
    <row r="58" spans="1:7" ht="28.5" customHeight="1" x14ac:dyDescent="0.25">
      <c r="A58" s="20" t="s">
        <v>106</v>
      </c>
      <c r="B58" s="35" t="s">
        <v>107</v>
      </c>
      <c r="C58" s="28" t="s">
        <v>98</v>
      </c>
      <c r="D58" s="23" t="s">
        <v>99</v>
      </c>
      <c r="E58" s="27"/>
      <c r="F58" s="25"/>
      <c r="G58" s="26">
        <f t="shared" si="0"/>
        <v>0</v>
      </c>
    </row>
    <row r="59" spans="1:7" ht="28.5" customHeight="1" x14ac:dyDescent="0.25">
      <c r="A59" s="20" t="s">
        <v>108</v>
      </c>
      <c r="B59" s="21" t="s">
        <v>109</v>
      </c>
      <c r="C59" s="28" t="s">
        <v>98</v>
      </c>
      <c r="D59" s="23" t="s">
        <v>99</v>
      </c>
      <c r="E59" s="27"/>
      <c r="F59" s="25"/>
      <c r="G59" s="26">
        <f t="shared" si="0"/>
        <v>0</v>
      </c>
    </row>
    <row r="60" spans="1:7" ht="28.5" customHeight="1" x14ac:dyDescent="0.25">
      <c r="A60" s="20" t="s">
        <v>110</v>
      </c>
      <c r="B60" s="35" t="s">
        <v>111</v>
      </c>
      <c r="C60" s="28" t="s">
        <v>98</v>
      </c>
      <c r="D60" s="23" t="s">
        <v>99</v>
      </c>
      <c r="E60" s="27">
        <v>230</v>
      </c>
      <c r="F60" s="25">
        <v>10.75</v>
      </c>
      <c r="G60" s="26">
        <f t="shared" si="0"/>
        <v>2472.5</v>
      </c>
    </row>
    <row r="61" spans="1:7" ht="28.5" customHeight="1" x14ac:dyDescent="0.25">
      <c r="A61" s="20" t="s">
        <v>112</v>
      </c>
      <c r="B61" s="21" t="s">
        <v>113</v>
      </c>
      <c r="C61" s="28" t="s">
        <v>98</v>
      </c>
      <c r="D61" s="23" t="s">
        <v>99</v>
      </c>
      <c r="E61" s="27"/>
      <c r="F61" s="25"/>
      <c r="G61" s="26">
        <f t="shared" si="0"/>
        <v>0</v>
      </c>
    </row>
    <row r="62" spans="1:7" ht="28.5" customHeight="1" x14ac:dyDescent="0.25">
      <c r="A62" s="20" t="s">
        <v>114</v>
      </c>
      <c r="B62" s="35" t="s">
        <v>115</v>
      </c>
      <c r="C62" s="28" t="s">
        <v>98</v>
      </c>
      <c r="D62" s="23" t="s">
        <v>99</v>
      </c>
      <c r="E62" s="27"/>
      <c r="F62" s="25"/>
      <c r="G62" s="26">
        <f t="shared" si="0"/>
        <v>0</v>
      </c>
    </row>
    <row r="63" spans="1:7" ht="28.5" customHeight="1" x14ac:dyDescent="0.25">
      <c r="A63" s="20">
        <v>49</v>
      </c>
      <c r="B63" s="21" t="s">
        <v>116</v>
      </c>
      <c r="C63" s="28" t="s">
        <v>98</v>
      </c>
      <c r="D63" s="23" t="s">
        <v>68</v>
      </c>
      <c r="E63" s="27"/>
      <c r="F63" s="25"/>
      <c r="G63" s="26">
        <f t="shared" si="0"/>
        <v>0</v>
      </c>
    </row>
    <row r="64" spans="1:7" ht="28.5" customHeight="1" x14ac:dyDescent="0.25">
      <c r="A64" s="20" t="s">
        <v>117</v>
      </c>
      <c r="B64" s="21" t="s">
        <v>118</v>
      </c>
      <c r="C64" s="28" t="s">
        <v>81</v>
      </c>
      <c r="D64" s="23" t="s">
        <v>99</v>
      </c>
      <c r="E64" s="27"/>
      <c r="F64" s="25"/>
      <c r="G64" s="26">
        <f t="shared" si="0"/>
        <v>0</v>
      </c>
    </row>
    <row r="65" spans="1:7" ht="28.5" customHeight="1" x14ac:dyDescent="0.25">
      <c r="A65" s="20" t="s">
        <v>119</v>
      </c>
      <c r="B65" s="35" t="s">
        <v>120</v>
      </c>
      <c r="C65" s="28" t="s">
        <v>81</v>
      </c>
      <c r="D65" s="23" t="s">
        <v>99</v>
      </c>
      <c r="E65" s="27"/>
      <c r="F65" s="25"/>
      <c r="G65" s="26">
        <f t="shared" si="0"/>
        <v>0</v>
      </c>
    </row>
    <row r="66" spans="1:7" ht="28.5" customHeight="1" x14ac:dyDescent="0.25">
      <c r="A66" s="20" t="s">
        <v>121</v>
      </c>
      <c r="B66" s="21" t="s">
        <v>122</v>
      </c>
      <c r="C66" s="28" t="s">
        <v>81</v>
      </c>
      <c r="D66" s="23" t="s">
        <v>99</v>
      </c>
      <c r="E66" s="27"/>
      <c r="F66" s="25"/>
      <c r="G66" s="26">
        <f t="shared" si="0"/>
        <v>0</v>
      </c>
    </row>
    <row r="67" spans="1:7" ht="28.5" customHeight="1" x14ac:dyDescent="0.25">
      <c r="A67" s="20" t="s">
        <v>123</v>
      </c>
      <c r="B67" s="35" t="s">
        <v>124</v>
      </c>
      <c r="C67" s="28" t="s">
        <v>81</v>
      </c>
      <c r="D67" s="23" t="s">
        <v>99</v>
      </c>
      <c r="E67" s="27">
        <v>2320</v>
      </c>
      <c r="F67" s="25">
        <v>8.93</v>
      </c>
      <c r="G67" s="26">
        <f t="shared" si="0"/>
        <v>20717.599999999999</v>
      </c>
    </row>
    <row r="68" spans="1:7" ht="28.5" customHeight="1" x14ac:dyDescent="0.25">
      <c r="A68" s="20" t="s">
        <v>125</v>
      </c>
      <c r="B68" s="21" t="s">
        <v>126</v>
      </c>
      <c r="C68" s="28" t="s">
        <v>81</v>
      </c>
      <c r="D68" s="23" t="s">
        <v>99</v>
      </c>
      <c r="E68" s="27"/>
      <c r="F68" s="25"/>
      <c r="G68" s="26">
        <f t="shared" si="0"/>
        <v>0</v>
      </c>
    </row>
    <row r="69" spans="1:7" ht="28.5" customHeight="1" x14ac:dyDescent="0.25">
      <c r="A69" s="20" t="s">
        <v>127</v>
      </c>
      <c r="B69" s="35" t="s">
        <v>128</v>
      </c>
      <c r="C69" s="28" t="s">
        <v>81</v>
      </c>
      <c r="D69" s="23" t="s">
        <v>99</v>
      </c>
      <c r="E69" s="27"/>
      <c r="F69" s="25"/>
      <c r="G69" s="26">
        <f t="shared" si="0"/>
        <v>0</v>
      </c>
    </row>
    <row r="70" spans="1:7" ht="28.5" customHeight="1" x14ac:dyDescent="0.25">
      <c r="A70" s="20">
        <v>53</v>
      </c>
      <c r="B70" s="35" t="s">
        <v>260</v>
      </c>
      <c r="C70" s="28" t="s">
        <v>81</v>
      </c>
      <c r="D70" s="23" t="s">
        <v>99</v>
      </c>
      <c r="E70" s="27">
        <v>2205</v>
      </c>
      <c r="F70" s="25">
        <v>8.76</v>
      </c>
      <c r="G70" s="26">
        <f t="shared" si="0"/>
        <v>19315.8</v>
      </c>
    </row>
    <row r="71" spans="1:7" ht="28.5" customHeight="1" x14ac:dyDescent="0.25">
      <c r="A71" s="20">
        <v>54</v>
      </c>
      <c r="B71" s="35" t="s">
        <v>261</v>
      </c>
      <c r="C71" s="28" t="s">
        <v>81</v>
      </c>
      <c r="D71" s="23" t="s">
        <v>99</v>
      </c>
      <c r="E71" s="27">
        <v>1000</v>
      </c>
      <c r="F71" s="25">
        <v>10.95</v>
      </c>
      <c r="G71" s="26">
        <f t="shared" si="0"/>
        <v>10950</v>
      </c>
    </row>
    <row r="72" spans="1:7" ht="28.5" customHeight="1" x14ac:dyDescent="0.25">
      <c r="A72" s="20">
        <v>55</v>
      </c>
      <c r="B72" s="35" t="s">
        <v>262</v>
      </c>
      <c r="C72" s="28" t="s">
        <v>81</v>
      </c>
      <c r="D72" s="23" t="s">
        <v>99</v>
      </c>
      <c r="E72" s="27">
        <v>999</v>
      </c>
      <c r="F72" s="25">
        <v>15.32</v>
      </c>
      <c r="G72" s="26">
        <f t="shared" ref="G72:G135" si="1">F72*E72</f>
        <v>15304.68</v>
      </c>
    </row>
    <row r="73" spans="1:7" ht="28.5" customHeight="1" x14ac:dyDescent="0.25">
      <c r="A73" s="20">
        <v>56</v>
      </c>
      <c r="B73" s="35" t="s">
        <v>132</v>
      </c>
      <c r="C73" s="28" t="s">
        <v>81</v>
      </c>
      <c r="D73" s="23" t="s">
        <v>99</v>
      </c>
      <c r="E73" s="27"/>
      <c r="F73" s="25"/>
      <c r="G73" s="26">
        <f t="shared" si="1"/>
        <v>0</v>
      </c>
    </row>
    <row r="74" spans="1:7" ht="28.5" customHeight="1" x14ac:dyDescent="0.25">
      <c r="A74" s="20">
        <v>57</v>
      </c>
      <c r="B74" s="35" t="s">
        <v>133</v>
      </c>
      <c r="C74" s="28" t="s">
        <v>81</v>
      </c>
      <c r="D74" s="23" t="s">
        <v>99</v>
      </c>
      <c r="E74" s="27"/>
      <c r="F74" s="25"/>
      <c r="G74" s="26">
        <f t="shared" si="1"/>
        <v>0</v>
      </c>
    </row>
    <row r="75" spans="1:7" ht="28.5" customHeight="1" x14ac:dyDescent="0.25">
      <c r="A75" s="20">
        <v>58</v>
      </c>
      <c r="B75" s="35" t="s">
        <v>134</v>
      </c>
      <c r="C75" s="28" t="s">
        <v>81</v>
      </c>
      <c r="D75" s="23" t="s">
        <v>99</v>
      </c>
      <c r="E75" s="27"/>
      <c r="F75" s="25"/>
      <c r="G75" s="26">
        <f t="shared" si="1"/>
        <v>0</v>
      </c>
    </row>
    <row r="76" spans="1:7" ht="28.5" customHeight="1" x14ac:dyDescent="0.25">
      <c r="A76" s="36">
        <v>69</v>
      </c>
      <c r="B76" s="21" t="s">
        <v>135</v>
      </c>
      <c r="C76" s="28" t="s">
        <v>136</v>
      </c>
      <c r="D76" s="23" t="s">
        <v>68</v>
      </c>
      <c r="E76" s="27"/>
      <c r="F76" s="25"/>
      <c r="G76" s="26">
        <f t="shared" si="1"/>
        <v>0</v>
      </c>
    </row>
    <row r="77" spans="1:7" ht="28.5" customHeight="1" x14ac:dyDescent="0.25">
      <c r="A77" s="36">
        <v>70</v>
      </c>
      <c r="B77" s="37" t="s">
        <v>137</v>
      </c>
      <c r="C77" s="28" t="s">
        <v>136</v>
      </c>
      <c r="D77" s="23" t="s">
        <v>68</v>
      </c>
      <c r="E77" s="27"/>
      <c r="F77" s="25"/>
      <c r="G77" s="26">
        <f t="shared" si="1"/>
        <v>0</v>
      </c>
    </row>
    <row r="78" spans="1:7" ht="28.5" customHeight="1" x14ac:dyDescent="0.25">
      <c r="A78" s="36">
        <v>71</v>
      </c>
      <c r="B78" s="38" t="s">
        <v>138</v>
      </c>
      <c r="C78" s="22" t="s">
        <v>52</v>
      </c>
      <c r="D78" s="23" t="s">
        <v>48</v>
      </c>
      <c r="E78" s="27"/>
      <c r="F78" s="25"/>
      <c r="G78" s="26">
        <f t="shared" si="1"/>
        <v>0</v>
      </c>
    </row>
    <row r="79" spans="1:7" ht="28.5" customHeight="1" x14ac:dyDescent="0.25">
      <c r="A79" s="36" t="s">
        <v>139</v>
      </c>
      <c r="B79" s="39" t="s">
        <v>140</v>
      </c>
      <c r="C79" s="28" t="s">
        <v>141</v>
      </c>
      <c r="D79" s="23" t="s">
        <v>68</v>
      </c>
      <c r="E79" s="27"/>
      <c r="F79" s="25"/>
      <c r="G79" s="26">
        <f t="shared" si="1"/>
        <v>0</v>
      </c>
    </row>
    <row r="80" spans="1:7" ht="28.5" customHeight="1" x14ac:dyDescent="0.25">
      <c r="A80" s="36" t="s">
        <v>142</v>
      </c>
      <c r="B80" s="37" t="s">
        <v>140</v>
      </c>
      <c r="C80" s="28" t="s">
        <v>143</v>
      </c>
      <c r="D80" s="23" t="s">
        <v>68</v>
      </c>
      <c r="E80" s="27"/>
      <c r="F80" s="25"/>
      <c r="G80" s="26">
        <f t="shared" si="1"/>
        <v>0</v>
      </c>
    </row>
    <row r="81" spans="1:7" ht="28.5" customHeight="1" x14ac:dyDescent="0.25">
      <c r="A81" s="36">
        <v>73</v>
      </c>
      <c r="B81" s="38" t="s">
        <v>144</v>
      </c>
      <c r="C81" s="28" t="s">
        <v>141</v>
      </c>
      <c r="D81" s="23" t="s">
        <v>44</v>
      </c>
      <c r="E81" s="27"/>
      <c r="F81" s="25"/>
      <c r="G81" s="26">
        <f t="shared" si="1"/>
        <v>0</v>
      </c>
    </row>
    <row r="82" spans="1:7" ht="28.5" customHeight="1" x14ac:dyDescent="0.25">
      <c r="A82" s="36">
        <v>74</v>
      </c>
      <c r="B82" s="39" t="s">
        <v>145</v>
      </c>
      <c r="C82" s="22" t="s">
        <v>43</v>
      </c>
      <c r="D82" s="23" t="s">
        <v>44</v>
      </c>
      <c r="E82" s="27"/>
      <c r="F82" s="25"/>
      <c r="G82" s="26">
        <f t="shared" si="1"/>
        <v>0</v>
      </c>
    </row>
    <row r="83" spans="1:7" ht="28.5" customHeight="1" x14ac:dyDescent="0.25">
      <c r="A83" s="36">
        <v>75</v>
      </c>
      <c r="B83" s="39" t="s">
        <v>146</v>
      </c>
      <c r="C83" s="22" t="s">
        <v>43</v>
      </c>
      <c r="D83" s="23" t="s">
        <v>44</v>
      </c>
      <c r="E83" s="27"/>
      <c r="F83" s="25"/>
      <c r="G83" s="26">
        <f t="shared" si="1"/>
        <v>0</v>
      </c>
    </row>
    <row r="84" spans="1:7" ht="28.5" customHeight="1" x14ac:dyDescent="0.25">
      <c r="A84" s="36" t="s">
        <v>147</v>
      </c>
      <c r="B84" s="39" t="s">
        <v>148</v>
      </c>
      <c r="C84" s="22" t="s">
        <v>149</v>
      </c>
      <c r="D84" s="23" t="s">
        <v>99</v>
      </c>
      <c r="E84" s="27"/>
      <c r="F84" s="25"/>
      <c r="G84" s="26">
        <f t="shared" si="1"/>
        <v>0</v>
      </c>
    </row>
    <row r="85" spans="1:7" ht="28.5" customHeight="1" x14ac:dyDescent="0.25">
      <c r="A85" s="36" t="s">
        <v>150</v>
      </c>
      <c r="B85" s="37" t="s">
        <v>151</v>
      </c>
      <c r="C85" s="22" t="s">
        <v>149</v>
      </c>
      <c r="D85" s="23" t="s">
        <v>99</v>
      </c>
      <c r="E85" s="27"/>
      <c r="F85" s="25"/>
      <c r="G85" s="26">
        <f t="shared" si="1"/>
        <v>0</v>
      </c>
    </row>
    <row r="86" spans="1:7" ht="28.5" customHeight="1" x14ac:dyDescent="0.25">
      <c r="A86" s="36">
        <v>77</v>
      </c>
      <c r="B86" s="37" t="s">
        <v>152</v>
      </c>
      <c r="C86" s="22" t="s">
        <v>149</v>
      </c>
      <c r="D86" s="23" t="s">
        <v>99</v>
      </c>
      <c r="E86" s="27"/>
      <c r="F86" s="25"/>
      <c r="G86" s="26">
        <f t="shared" si="1"/>
        <v>0</v>
      </c>
    </row>
    <row r="87" spans="1:7" ht="28.5" customHeight="1" x14ac:dyDescent="0.25">
      <c r="A87" s="36">
        <v>78</v>
      </c>
      <c r="B87" s="39" t="s">
        <v>153</v>
      </c>
      <c r="C87" s="22" t="s">
        <v>43</v>
      </c>
      <c r="D87" s="23" t="s">
        <v>68</v>
      </c>
      <c r="E87" s="27"/>
      <c r="F87" s="25"/>
      <c r="G87" s="26">
        <f t="shared" si="1"/>
        <v>0</v>
      </c>
    </row>
    <row r="88" spans="1:7" ht="28.5" customHeight="1" x14ac:dyDescent="0.25">
      <c r="A88" s="36">
        <v>79</v>
      </c>
      <c r="B88" s="38" t="s">
        <v>154</v>
      </c>
      <c r="C88" s="22" t="s">
        <v>43</v>
      </c>
      <c r="D88" s="23" t="s">
        <v>44</v>
      </c>
      <c r="E88" s="27"/>
      <c r="F88" s="25"/>
      <c r="G88" s="26">
        <f t="shared" si="1"/>
        <v>0</v>
      </c>
    </row>
    <row r="89" spans="1:7" ht="28.5" customHeight="1" x14ac:dyDescent="0.25">
      <c r="A89" s="36">
        <v>80</v>
      </c>
      <c r="B89" s="39" t="s">
        <v>155</v>
      </c>
      <c r="C89" s="22" t="s">
        <v>43</v>
      </c>
      <c r="D89" s="23" t="s">
        <v>44</v>
      </c>
      <c r="E89" s="27"/>
      <c r="F89" s="25"/>
      <c r="G89" s="26">
        <f t="shared" si="1"/>
        <v>0</v>
      </c>
    </row>
    <row r="90" spans="1:7" ht="28.5" customHeight="1" x14ac:dyDescent="0.25">
      <c r="A90" s="36">
        <v>81</v>
      </c>
      <c r="B90" s="39" t="s">
        <v>156</v>
      </c>
      <c r="C90" s="22" t="s">
        <v>43</v>
      </c>
      <c r="D90" s="23" t="s">
        <v>44</v>
      </c>
      <c r="E90" s="27"/>
      <c r="F90" s="25"/>
      <c r="G90" s="26">
        <f t="shared" si="1"/>
        <v>0</v>
      </c>
    </row>
    <row r="91" spans="1:7" ht="28.5" customHeight="1" x14ac:dyDescent="0.25">
      <c r="A91" s="36">
        <v>82</v>
      </c>
      <c r="B91" s="37" t="s">
        <v>157</v>
      </c>
      <c r="C91" s="28" t="s">
        <v>158</v>
      </c>
      <c r="D91" s="23" t="s">
        <v>159</v>
      </c>
      <c r="E91" s="27"/>
      <c r="F91" s="25"/>
      <c r="G91" s="26">
        <f t="shared" si="1"/>
        <v>0</v>
      </c>
    </row>
    <row r="92" spans="1:7" ht="28.5" customHeight="1" x14ac:dyDescent="0.25">
      <c r="A92" s="36">
        <v>83</v>
      </c>
      <c r="B92" s="39" t="s">
        <v>160</v>
      </c>
      <c r="C92" s="22" t="s">
        <v>24</v>
      </c>
      <c r="D92" s="23" t="s">
        <v>25</v>
      </c>
      <c r="E92" s="27"/>
      <c r="F92" s="25"/>
      <c r="G92" s="26">
        <f t="shared" si="1"/>
        <v>0</v>
      </c>
    </row>
    <row r="93" spans="1:7" ht="28.5" customHeight="1" x14ac:dyDescent="0.25">
      <c r="A93" s="36">
        <v>84</v>
      </c>
      <c r="B93" s="21" t="s">
        <v>161</v>
      </c>
      <c r="C93" s="22" t="s">
        <v>43</v>
      </c>
      <c r="D93" s="23" t="s">
        <v>44</v>
      </c>
      <c r="E93" s="27"/>
      <c r="F93" s="25"/>
      <c r="G93" s="26">
        <f t="shared" si="1"/>
        <v>0</v>
      </c>
    </row>
    <row r="94" spans="1:7" ht="28.5" customHeight="1" x14ac:dyDescent="0.25">
      <c r="A94" s="36">
        <v>85</v>
      </c>
      <c r="B94" s="35" t="s">
        <v>162</v>
      </c>
      <c r="C94" s="22" t="s">
        <v>43</v>
      </c>
      <c r="D94" s="23" t="s">
        <v>44</v>
      </c>
      <c r="E94" s="27"/>
      <c r="F94" s="25"/>
      <c r="G94" s="26">
        <f t="shared" si="1"/>
        <v>0</v>
      </c>
    </row>
    <row r="95" spans="1:7" ht="28.5" customHeight="1" x14ac:dyDescent="0.25">
      <c r="A95" s="36">
        <v>86</v>
      </c>
      <c r="B95" s="29" t="s">
        <v>163</v>
      </c>
      <c r="C95" s="22" t="s">
        <v>43</v>
      </c>
      <c r="D95" s="23" t="s">
        <v>44</v>
      </c>
      <c r="E95" s="27"/>
      <c r="F95" s="25"/>
      <c r="G95" s="26">
        <f t="shared" si="1"/>
        <v>0</v>
      </c>
    </row>
    <row r="96" spans="1:7" ht="28.5" customHeight="1" x14ac:dyDescent="0.25">
      <c r="A96" s="36" t="s">
        <v>164</v>
      </c>
      <c r="B96" s="21" t="s">
        <v>165</v>
      </c>
      <c r="C96" s="22" t="s">
        <v>43</v>
      </c>
      <c r="D96" s="23" t="s">
        <v>44</v>
      </c>
      <c r="E96" s="27"/>
      <c r="F96" s="25"/>
      <c r="G96" s="26">
        <f t="shared" si="1"/>
        <v>0</v>
      </c>
    </row>
    <row r="97" spans="1:7" ht="28.5" customHeight="1" x14ac:dyDescent="0.25">
      <c r="A97" s="36" t="s">
        <v>166</v>
      </c>
      <c r="B97" s="35" t="s">
        <v>167</v>
      </c>
      <c r="C97" s="22" t="s">
        <v>43</v>
      </c>
      <c r="D97" s="23" t="s">
        <v>44</v>
      </c>
      <c r="E97" s="27"/>
      <c r="F97" s="25"/>
      <c r="G97" s="26">
        <f t="shared" si="1"/>
        <v>0</v>
      </c>
    </row>
    <row r="98" spans="1:7" ht="28.5" customHeight="1" x14ac:dyDescent="0.25">
      <c r="A98" s="36" t="s">
        <v>168</v>
      </c>
      <c r="B98" s="21" t="s">
        <v>169</v>
      </c>
      <c r="C98" s="22" t="s">
        <v>43</v>
      </c>
      <c r="D98" s="23" t="s">
        <v>44</v>
      </c>
      <c r="E98" s="27"/>
      <c r="F98" s="25"/>
      <c r="G98" s="26">
        <f t="shared" si="1"/>
        <v>0</v>
      </c>
    </row>
    <row r="99" spans="1:7" ht="28.5" customHeight="1" x14ac:dyDescent="0.25">
      <c r="A99" s="36" t="s">
        <v>170</v>
      </c>
      <c r="B99" s="35" t="s">
        <v>171</v>
      </c>
      <c r="C99" s="22" t="s">
        <v>43</v>
      </c>
      <c r="D99" s="23" t="s">
        <v>44</v>
      </c>
      <c r="E99" s="27"/>
      <c r="F99" s="25"/>
      <c r="G99" s="26">
        <f t="shared" si="1"/>
        <v>0</v>
      </c>
    </row>
    <row r="100" spans="1:7" ht="28.5" customHeight="1" x14ac:dyDescent="0.25">
      <c r="A100" s="36" t="s">
        <v>172</v>
      </c>
      <c r="B100" s="21" t="s">
        <v>173</v>
      </c>
      <c r="C100" s="22" t="s">
        <v>43</v>
      </c>
      <c r="D100" s="23" t="s">
        <v>44</v>
      </c>
      <c r="E100" s="27"/>
      <c r="F100" s="25"/>
      <c r="G100" s="26">
        <f t="shared" si="1"/>
        <v>0</v>
      </c>
    </row>
    <row r="101" spans="1:7" ht="28.5" customHeight="1" x14ac:dyDescent="0.25">
      <c r="A101" s="36" t="s">
        <v>174</v>
      </c>
      <c r="B101" s="35" t="s">
        <v>175</v>
      </c>
      <c r="C101" s="22" t="s">
        <v>43</v>
      </c>
      <c r="D101" s="23" t="s">
        <v>44</v>
      </c>
      <c r="E101" s="27"/>
      <c r="F101" s="25"/>
      <c r="G101" s="26">
        <f t="shared" si="1"/>
        <v>0</v>
      </c>
    </row>
    <row r="102" spans="1:7" ht="28.5" customHeight="1" x14ac:dyDescent="0.25">
      <c r="A102" s="40">
        <v>90</v>
      </c>
      <c r="B102" s="30" t="s">
        <v>176</v>
      </c>
      <c r="C102" s="22" t="s">
        <v>177</v>
      </c>
      <c r="D102" s="23" t="s">
        <v>48</v>
      </c>
      <c r="E102" s="27"/>
      <c r="F102" s="25"/>
      <c r="G102" s="26">
        <f t="shared" si="1"/>
        <v>0</v>
      </c>
    </row>
    <row r="103" spans="1:7" ht="28.5" customHeight="1" x14ac:dyDescent="0.25">
      <c r="A103" s="40">
        <v>91</v>
      </c>
      <c r="B103" s="21" t="s">
        <v>178</v>
      </c>
      <c r="C103" s="22" t="s">
        <v>43</v>
      </c>
      <c r="D103" s="23" t="s">
        <v>44</v>
      </c>
      <c r="E103" s="27"/>
      <c r="F103" s="25"/>
      <c r="G103" s="26">
        <f t="shared" si="1"/>
        <v>0</v>
      </c>
    </row>
    <row r="104" spans="1:7" ht="29.25" customHeight="1" x14ac:dyDescent="0.25">
      <c r="A104" s="40">
        <v>92</v>
      </c>
      <c r="B104" s="35" t="s">
        <v>179</v>
      </c>
      <c r="C104" s="22" t="s">
        <v>43</v>
      </c>
      <c r="D104" s="23" t="s">
        <v>44</v>
      </c>
      <c r="E104" s="27"/>
      <c r="F104" s="25"/>
      <c r="G104" s="26">
        <f t="shared" si="1"/>
        <v>0</v>
      </c>
    </row>
    <row r="105" spans="1:7" ht="29.25" customHeight="1" x14ac:dyDescent="0.25">
      <c r="A105" s="40">
        <v>93</v>
      </c>
      <c r="B105" s="21" t="s">
        <v>180</v>
      </c>
      <c r="C105" s="22" t="s">
        <v>43</v>
      </c>
      <c r="D105" s="23" t="s">
        <v>44</v>
      </c>
      <c r="E105" s="27"/>
      <c r="F105" s="25"/>
      <c r="G105" s="26">
        <f t="shared" si="1"/>
        <v>0</v>
      </c>
    </row>
    <row r="106" spans="1:7" ht="29.25" customHeight="1" x14ac:dyDescent="0.25">
      <c r="A106" s="40">
        <v>94</v>
      </c>
      <c r="B106" s="21" t="s">
        <v>181</v>
      </c>
      <c r="C106" s="22" t="s">
        <v>43</v>
      </c>
      <c r="D106" s="23" t="s">
        <v>44</v>
      </c>
      <c r="E106" s="27"/>
      <c r="F106" s="25"/>
      <c r="G106" s="26">
        <f t="shared" si="1"/>
        <v>0</v>
      </c>
    </row>
    <row r="107" spans="1:7" ht="29.25" customHeight="1" x14ac:dyDescent="0.25">
      <c r="A107" s="41">
        <v>95</v>
      </c>
      <c r="B107" s="42" t="s">
        <v>182</v>
      </c>
      <c r="C107" s="43" t="s">
        <v>43</v>
      </c>
      <c r="D107" s="44" t="s">
        <v>44</v>
      </c>
      <c r="E107" s="27"/>
      <c r="F107" s="25"/>
      <c r="G107" s="26">
        <f t="shared" si="1"/>
        <v>0</v>
      </c>
    </row>
    <row r="108" spans="1:7" ht="29.25" customHeight="1" x14ac:dyDescent="0.25">
      <c r="A108" s="36">
        <v>96</v>
      </c>
      <c r="B108" s="21" t="s">
        <v>183</v>
      </c>
      <c r="C108" s="45" t="s">
        <v>43</v>
      </c>
      <c r="D108" s="23" t="s">
        <v>184</v>
      </c>
      <c r="E108" s="27">
        <v>198</v>
      </c>
      <c r="F108" s="25">
        <v>8.6999999999999993</v>
      </c>
      <c r="G108" s="26">
        <f t="shared" si="1"/>
        <v>1722.6</v>
      </c>
    </row>
    <row r="109" spans="1:7" ht="29.25" customHeight="1" x14ac:dyDescent="0.25">
      <c r="A109" s="36">
        <v>97</v>
      </c>
      <c r="B109" s="21" t="s">
        <v>185</v>
      </c>
      <c r="C109" s="45" t="s">
        <v>43</v>
      </c>
      <c r="D109" s="23" t="s">
        <v>184</v>
      </c>
      <c r="E109" s="27">
        <v>741</v>
      </c>
      <c r="F109" s="25">
        <v>8.6999999999999993</v>
      </c>
      <c r="G109" s="26">
        <f t="shared" si="1"/>
        <v>6446.7</v>
      </c>
    </row>
    <row r="110" spans="1:7" ht="29.25" customHeight="1" x14ac:dyDescent="0.25">
      <c r="A110" s="36">
        <v>98</v>
      </c>
      <c r="B110" s="35" t="s">
        <v>186</v>
      </c>
      <c r="C110" s="45" t="s">
        <v>43</v>
      </c>
      <c r="D110" s="23" t="s">
        <v>187</v>
      </c>
      <c r="E110" s="27">
        <v>106</v>
      </c>
      <c r="F110" s="25">
        <v>8.57</v>
      </c>
      <c r="G110" s="26">
        <f t="shared" si="1"/>
        <v>908.42000000000007</v>
      </c>
    </row>
    <row r="111" spans="1:7" ht="29.25" customHeight="1" x14ac:dyDescent="0.25">
      <c r="A111" s="36">
        <v>99</v>
      </c>
      <c r="B111" s="21" t="s">
        <v>188</v>
      </c>
      <c r="C111" s="45" t="s">
        <v>43</v>
      </c>
      <c r="D111" s="23" t="s">
        <v>184</v>
      </c>
      <c r="E111" s="27">
        <v>78</v>
      </c>
      <c r="F111" s="25">
        <v>7.95</v>
      </c>
      <c r="G111" s="26">
        <f t="shared" si="1"/>
        <v>620.1</v>
      </c>
    </row>
    <row r="112" spans="1:7" ht="29.25" customHeight="1" x14ac:dyDescent="0.25">
      <c r="A112" s="36">
        <v>100</v>
      </c>
      <c r="B112" s="21" t="s">
        <v>189</v>
      </c>
      <c r="C112" s="45" t="s">
        <v>43</v>
      </c>
      <c r="D112" s="23" t="s">
        <v>184</v>
      </c>
      <c r="E112" s="27">
        <v>106</v>
      </c>
      <c r="F112" s="25">
        <v>8.6999999999999993</v>
      </c>
      <c r="G112" s="26">
        <f t="shared" si="1"/>
        <v>922.19999999999993</v>
      </c>
    </row>
    <row r="113" spans="1:7" ht="29.25" customHeight="1" x14ac:dyDescent="0.25">
      <c r="A113" s="36">
        <v>101</v>
      </c>
      <c r="B113" s="35" t="s">
        <v>190</v>
      </c>
      <c r="C113" s="45" t="s">
        <v>43</v>
      </c>
      <c r="D113" s="23" t="s">
        <v>187</v>
      </c>
      <c r="E113" s="27"/>
      <c r="F113" s="25"/>
      <c r="G113" s="26">
        <f t="shared" si="1"/>
        <v>0</v>
      </c>
    </row>
    <row r="114" spans="1:7" ht="29.25" customHeight="1" x14ac:dyDescent="0.25">
      <c r="A114" s="36">
        <v>102</v>
      </c>
      <c r="B114" s="35" t="s">
        <v>191</v>
      </c>
      <c r="C114" s="45" t="s">
        <v>192</v>
      </c>
      <c r="D114" s="23" t="s">
        <v>187</v>
      </c>
      <c r="E114" s="27">
        <v>175</v>
      </c>
      <c r="F114" s="25">
        <v>8.6999999999999993</v>
      </c>
      <c r="G114" s="26">
        <f t="shared" si="1"/>
        <v>1522.4999999999998</v>
      </c>
    </row>
    <row r="115" spans="1:7" ht="29.25" customHeight="1" x14ac:dyDescent="0.25">
      <c r="A115" s="36">
        <v>103</v>
      </c>
      <c r="B115" s="35" t="s">
        <v>193</v>
      </c>
      <c r="C115" s="45" t="s">
        <v>43</v>
      </c>
      <c r="D115" s="23" t="s">
        <v>57</v>
      </c>
      <c r="E115" s="27">
        <v>87</v>
      </c>
      <c r="F115" s="25">
        <v>7.08</v>
      </c>
      <c r="G115" s="26">
        <f t="shared" si="1"/>
        <v>615.96</v>
      </c>
    </row>
    <row r="116" spans="1:7" ht="29.25" customHeight="1" x14ac:dyDescent="0.25">
      <c r="A116" s="36">
        <v>104</v>
      </c>
      <c r="B116" s="21" t="s">
        <v>194</v>
      </c>
      <c r="C116" s="45" t="s">
        <v>43</v>
      </c>
      <c r="D116" s="23" t="s">
        <v>57</v>
      </c>
      <c r="E116" s="27">
        <v>106</v>
      </c>
      <c r="F116" s="25">
        <v>5.72</v>
      </c>
      <c r="G116" s="26">
        <f t="shared" si="1"/>
        <v>606.31999999999994</v>
      </c>
    </row>
    <row r="117" spans="1:7" ht="29.25" customHeight="1" x14ac:dyDescent="0.25">
      <c r="A117" s="36">
        <v>105</v>
      </c>
      <c r="B117" s="21" t="s">
        <v>195</v>
      </c>
      <c r="C117" s="45" t="s">
        <v>43</v>
      </c>
      <c r="D117" s="23" t="s">
        <v>57</v>
      </c>
      <c r="E117" s="27"/>
      <c r="F117" s="25"/>
      <c r="G117" s="26">
        <f t="shared" si="1"/>
        <v>0</v>
      </c>
    </row>
    <row r="118" spans="1:7" ht="29.25" customHeight="1" x14ac:dyDescent="0.25">
      <c r="A118" s="36">
        <v>106</v>
      </c>
      <c r="B118" s="21" t="s">
        <v>196</v>
      </c>
      <c r="C118" s="45" t="s">
        <v>192</v>
      </c>
      <c r="D118" s="23" t="s">
        <v>187</v>
      </c>
      <c r="E118" s="27"/>
      <c r="F118" s="25"/>
      <c r="G118" s="26">
        <f t="shared" si="1"/>
        <v>0</v>
      </c>
    </row>
    <row r="119" spans="1:7" ht="29.25" customHeight="1" x14ac:dyDescent="0.25">
      <c r="A119" s="36">
        <v>107</v>
      </c>
      <c r="B119" s="46" t="s">
        <v>197</v>
      </c>
      <c r="C119" s="45" t="s">
        <v>43</v>
      </c>
      <c r="D119" s="23" t="s">
        <v>57</v>
      </c>
      <c r="E119" s="27"/>
      <c r="F119" s="25"/>
      <c r="G119" s="26">
        <f t="shared" si="1"/>
        <v>0</v>
      </c>
    </row>
    <row r="120" spans="1:7" ht="29.25" customHeight="1" x14ac:dyDescent="0.25">
      <c r="A120" s="36">
        <v>108</v>
      </c>
      <c r="B120" s="21" t="s">
        <v>198</v>
      </c>
      <c r="C120" s="45" t="s">
        <v>43</v>
      </c>
      <c r="D120" s="23" t="s">
        <v>187</v>
      </c>
      <c r="E120" s="27">
        <v>460</v>
      </c>
      <c r="F120" s="25">
        <v>9.35</v>
      </c>
      <c r="G120" s="26">
        <f t="shared" si="1"/>
        <v>4301</v>
      </c>
    </row>
    <row r="121" spans="1:7" ht="29.25" customHeight="1" x14ac:dyDescent="0.25">
      <c r="A121" s="36">
        <v>109</v>
      </c>
      <c r="B121" s="21" t="s">
        <v>199</v>
      </c>
      <c r="C121" s="45" t="s">
        <v>192</v>
      </c>
      <c r="D121" s="23" t="s">
        <v>187</v>
      </c>
      <c r="E121" s="27"/>
      <c r="F121" s="25"/>
      <c r="G121" s="26">
        <f t="shared" si="1"/>
        <v>0</v>
      </c>
    </row>
    <row r="122" spans="1:7" ht="29.25" customHeight="1" x14ac:dyDescent="0.25">
      <c r="A122" s="36">
        <v>110</v>
      </c>
      <c r="B122" s="21" t="s">
        <v>200</v>
      </c>
      <c r="C122" s="45" t="s">
        <v>201</v>
      </c>
      <c r="D122" s="23" t="s">
        <v>202</v>
      </c>
      <c r="E122" s="27">
        <v>28</v>
      </c>
      <c r="F122" s="25">
        <v>28.62</v>
      </c>
      <c r="G122" s="26">
        <f t="shared" si="1"/>
        <v>801.36</v>
      </c>
    </row>
    <row r="123" spans="1:7" ht="29.25" customHeight="1" x14ac:dyDescent="0.25">
      <c r="A123" s="36">
        <v>111</v>
      </c>
      <c r="B123" s="21" t="s">
        <v>203</v>
      </c>
      <c r="C123" s="45" t="s">
        <v>43</v>
      </c>
      <c r="D123" s="23" t="s">
        <v>184</v>
      </c>
      <c r="E123" s="27">
        <v>129</v>
      </c>
      <c r="F123" s="25">
        <v>7.95</v>
      </c>
      <c r="G123" s="26">
        <f t="shared" si="1"/>
        <v>1025.55</v>
      </c>
    </row>
    <row r="124" spans="1:7" ht="29.25" customHeight="1" x14ac:dyDescent="0.25">
      <c r="A124" s="36" t="s">
        <v>204</v>
      </c>
      <c r="B124" s="21" t="s">
        <v>205</v>
      </c>
      <c r="C124" s="47" t="s">
        <v>43</v>
      </c>
      <c r="D124" s="48" t="s">
        <v>184</v>
      </c>
      <c r="E124" s="27"/>
      <c r="F124" s="25"/>
      <c r="G124" s="26">
        <f t="shared" si="1"/>
        <v>0</v>
      </c>
    </row>
    <row r="125" spans="1:7" ht="29.25" customHeight="1" x14ac:dyDescent="0.25">
      <c r="A125" s="36" t="s">
        <v>206</v>
      </c>
      <c r="B125" s="35" t="s">
        <v>207</v>
      </c>
      <c r="C125" s="47" t="s">
        <v>43</v>
      </c>
      <c r="D125" s="48" t="s">
        <v>184</v>
      </c>
      <c r="E125" s="27"/>
      <c r="F125" s="25"/>
      <c r="G125" s="26">
        <f t="shared" si="1"/>
        <v>0</v>
      </c>
    </row>
    <row r="126" spans="1:7" ht="29.25" customHeight="1" x14ac:dyDescent="0.25">
      <c r="A126" s="36">
        <v>113</v>
      </c>
      <c r="B126" s="35" t="s">
        <v>208</v>
      </c>
      <c r="C126" s="45" t="s">
        <v>43</v>
      </c>
      <c r="D126" s="23" t="s">
        <v>184</v>
      </c>
      <c r="E126" s="49"/>
      <c r="F126" s="50"/>
      <c r="G126" s="26">
        <f t="shared" si="1"/>
        <v>0</v>
      </c>
    </row>
    <row r="127" spans="1:7" ht="29.25" customHeight="1" x14ac:dyDescent="0.25">
      <c r="A127" s="51">
        <v>114</v>
      </c>
      <c r="B127" s="35" t="s">
        <v>209</v>
      </c>
      <c r="C127" s="45" t="s">
        <v>43</v>
      </c>
      <c r="D127" s="23" t="s">
        <v>202</v>
      </c>
      <c r="E127" s="49"/>
      <c r="F127" s="50"/>
      <c r="G127" s="26">
        <f t="shared" si="1"/>
        <v>0</v>
      </c>
    </row>
    <row r="128" spans="1:7" ht="29.25" customHeight="1" x14ac:dyDescent="0.25">
      <c r="A128" s="36">
        <v>115</v>
      </c>
      <c r="B128" s="21" t="s">
        <v>210</v>
      </c>
      <c r="C128" s="45" t="s">
        <v>211</v>
      </c>
      <c r="D128" s="23" t="s">
        <v>159</v>
      </c>
      <c r="E128" s="94">
        <v>4283</v>
      </c>
      <c r="F128" s="95">
        <v>3.58</v>
      </c>
      <c r="G128" s="26">
        <f t="shared" si="1"/>
        <v>15333.14</v>
      </c>
    </row>
    <row r="129" spans="1:9" ht="29.25" customHeight="1" x14ac:dyDescent="0.25">
      <c r="A129" s="36">
        <v>116</v>
      </c>
      <c r="B129" s="21" t="s">
        <v>212</v>
      </c>
      <c r="C129" s="52" t="s">
        <v>213</v>
      </c>
      <c r="D129" s="23" t="s">
        <v>159</v>
      </c>
      <c r="E129" s="49"/>
      <c r="F129" s="50"/>
      <c r="G129" s="26">
        <f t="shared" si="1"/>
        <v>0</v>
      </c>
    </row>
    <row r="130" spans="1:9" ht="29.25" customHeight="1" x14ac:dyDescent="0.25">
      <c r="A130" s="36">
        <v>117</v>
      </c>
      <c r="B130" s="21" t="s">
        <v>214</v>
      </c>
      <c r="C130" s="45" t="s">
        <v>43</v>
      </c>
      <c r="D130" s="23" t="s">
        <v>159</v>
      </c>
      <c r="E130" s="49"/>
      <c r="F130" s="50"/>
      <c r="G130" s="26">
        <f t="shared" si="1"/>
        <v>0</v>
      </c>
    </row>
    <row r="131" spans="1:9" ht="29.25" customHeight="1" x14ac:dyDescent="0.25">
      <c r="A131" s="36">
        <v>118</v>
      </c>
      <c r="B131" s="21" t="s">
        <v>215</v>
      </c>
      <c r="C131" s="45" t="s">
        <v>43</v>
      </c>
      <c r="D131" s="23" t="s">
        <v>184</v>
      </c>
      <c r="E131" s="49"/>
      <c r="F131" s="50"/>
      <c r="G131" s="26">
        <f t="shared" si="1"/>
        <v>0</v>
      </c>
    </row>
    <row r="132" spans="1:9" ht="29.25" customHeight="1" x14ac:dyDescent="0.25">
      <c r="A132" s="36">
        <v>119</v>
      </c>
      <c r="B132" s="35" t="s">
        <v>216</v>
      </c>
      <c r="C132" s="45" t="s">
        <v>43</v>
      </c>
      <c r="D132" s="23" t="s">
        <v>48</v>
      </c>
      <c r="E132" s="49"/>
      <c r="F132" s="50"/>
      <c r="G132" s="26">
        <f t="shared" si="1"/>
        <v>0</v>
      </c>
    </row>
    <row r="133" spans="1:9" ht="29.25" customHeight="1" x14ac:dyDescent="0.25">
      <c r="A133" s="36">
        <v>120</v>
      </c>
      <c r="B133" s="35" t="s">
        <v>217</v>
      </c>
      <c r="C133" s="45" t="s">
        <v>43</v>
      </c>
      <c r="D133" s="23" t="s">
        <v>187</v>
      </c>
      <c r="E133" s="49"/>
      <c r="F133" s="50"/>
      <c r="G133" s="26">
        <f t="shared" si="1"/>
        <v>0</v>
      </c>
    </row>
    <row r="134" spans="1:9" ht="29.25" customHeight="1" x14ac:dyDescent="0.25">
      <c r="A134" s="36">
        <v>121</v>
      </c>
      <c r="B134" s="21" t="s">
        <v>218</v>
      </c>
      <c r="C134" s="32" t="s">
        <v>43</v>
      </c>
      <c r="D134" s="23" t="s">
        <v>48</v>
      </c>
      <c r="E134" s="49"/>
      <c r="F134" s="50"/>
      <c r="G134" s="26">
        <f t="shared" si="1"/>
        <v>0</v>
      </c>
    </row>
    <row r="135" spans="1:9" ht="29.25" customHeight="1" x14ac:dyDescent="0.25">
      <c r="A135" s="36">
        <v>122</v>
      </c>
      <c r="B135" s="21" t="s">
        <v>219</v>
      </c>
      <c r="C135" s="32" t="s">
        <v>43</v>
      </c>
      <c r="D135" s="23" t="s">
        <v>187</v>
      </c>
      <c r="E135" s="49"/>
      <c r="F135" s="50"/>
      <c r="G135" s="26">
        <f t="shared" si="1"/>
        <v>0</v>
      </c>
    </row>
    <row r="136" spans="1:9" ht="29.25" customHeight="1" x14ac:dyDescent="0.25">
      <c r="A136" s="36">
        <v>123</v>
      </c>
      <c r="B136" s="21" t="s">
        <v>220</v>
      </c>
      <c r="C136" s="32" t="s">
        <v>221</v>
      </c>
      <c r="D136" s="23" t="s">
        <v>222</v>
      </c>
      <c r="E136" s="49"/>
      <c r="F136" s="50"/>
      <c r="G136" s="26">
        <f t="shared" ref="G136:G140" si="2">F136*E136</f>
        <v>0</v>
      </c>
    </row>
    <row r="137" spans="1:9" ht="29.25" customHeight="1" x14ac:dyDescent="0.25">
      <c r="A137" s="36">
        <v>124</v>
      </c>
      <c r="B137" s="35" t="s">
        <v>223</v>
      </c>
      <c r="C137" s="32" t="s">
        <v>221</v>
      </c>
      <c r="D137" s="23" t="s">
        <v>222</v>
      </c>
      <c r="E137" s="49"/>
      <c r="F137" s="50"/>
      <c r="G137" s="26">
        <f t="shared" si="2"/>
        <v>0</v>
      </c>
    </row>
    <row r="138" spans="1:9" ht="29.25" customHeight="1" x14ac:dyDescent="0.25">
      <c r="A138" s="36">
        <v>125</v>
      </c>
      <c r="B138" s="35" t="s">
        <v>224</v>
      </c>
      <c r="C138" s="32" t="s">
        <v>221</v>
      </c>
      <c r="D138" s="23" t="s">
        <v>222</v>
      </c>
      <c r="E138" s="49"/>
      <c r="F138" s="50"/>
      <c r="G138" s="26">
        <f t="shared" si="2"/>
        <v>0</v>
      </c>
    </row>
    <row r="139" spans="1:9" ht="27.75" customHeight="1" x14ac:dyDescent="0.25">
      <c r="A139" s="40">
        <v>126</v>
      </c>
      <c r="B139" s="53" t="s">
        <v>225</v>
      </c>
      <c r="C139" s="54" t="s">
        <v>226</v>
      </c>
      <c r="D139" s="23" t="s">
        <v>222</v>
      </c>
      <c r="E139" s="49"/>
      <c r="F139" s="50"/>
      <c r="G139" s="26">
        <f t="shared" si="2"/>
        <v>0</v>
      </c>
    </row>
    <row r="140" spans="1:9" ht="27.75" customHeight="1" x14ac:dyDescent="0.25">
      <c r="A140" s="36">
        <v>127</v>
      </c>
      <c r="B140" s="21" t="s">
        <v>227</v>
      </c>
      <c r="C140" s="32" t="s">
        <v>43</v>
      </c>
      <c r="D140" s="23" t="s">
        <v>184</v>
      </c>
      <c r="E140" s="27">
        <v>474</v>
      </c>
      <c r="F140" s="25">
        <v>7.95</v>
      </c>
      <c r="G140" s="26">
        <f t="shared" si="2"/>
        <v>3768.3</v>
      </c>
    </row>
    <row r="141" spans="1:9" s="60" customFormat="1" ht="17.25" customHeight="1" x14ac:dyDescent="0.25">
      <c r="A141" s="117" t="s">
        <v>228</v>
      </c>
      <c r="B141" s="117"/>
      <c r="C141" s="55"/>
      <c r="D141" s="56"/>
      <c r="E141" s="57"/>
      <c r="F141" s="58"/>
      <c r="G141" s="59">
        <f>SUM(G8:G140)</f>
        <v>203240.38</v>
      </c>
    </row>
    <row r="142" spans="1:9" ht="26.25" customHeight="1" x14ac:dyDescent="0.2">
      <c r="A142" s="118" t="s">
        <v>229</v>
      </c>
      <c r="B142" s="119"/>
      <c r="C142" s="119"/>
      <c r="D142" s="119"/>
      <c r="E142" s="119"/>
      <c r="F142" s="119"/>
      <c r="G142" s="119"/>
      <c r="H142" s="61"/>
      <c r="I142" s="62"/>
    </row>
    <row r="143" spans="1:9" ht="13.5" thickBot="1" x14ac:dyDescent="0.25">
      <c r="A143" s="63"/>
      <c r="B143" s="64"/>
      <c r="C143" s="64"/>
      <c r="D143" s="64"/>
      <c r="E143" s="64"/>
      <c r="F143" s="64"/>
      <c r="G143" s="64"/>
      <c r="I143" s="62"/>
    </row>
    <row r="144" spans="1:9" ht="15.75" customHeight="1" thickTop="1" x14ac:dyDescent="0.2">
      <c r="B144" s="66" t="s">
        <v>230</v>
      </c>
      <c r="C144" s="120"/>
      <c r="D144" s="120"/>
      <c r="E144" s="120"/>
      <c r="F144" s="121"/>
      <c r="I144" s="62"/>
    </row>
    <row r="145" spans="2:9" ht="15.75" customHeight="1" x14ac:dyDescent="0.2">
      <c r="B145" s="68" t="s">
        <v>231</v>
      </c>
      <c r="C145" s="122" t="s">
        <v>232</v>
      </c>
      <c r="D145" s="122"/>
      <c r="E145" s="122"/>
      <c r="F145" s="123"/>
      <c r="I145" s="62"/>
    </row>
    <row r="146" spans="2:9" ht="32.25" customHeight="1" x14ac:dyDescent="0.2">
      <c r="B146" s="124"/>
      <c r="C146" s="125"/>
      <c r="D146" s="20" t="s">
        <v>233</v>
      </c>
      <c r="E146" s="20" t="s">
        <v>234</v>
      </c>
      <c r="F146" s="69" t="s">
        <v>235</v>
      </c>
    </row>
    <row r="147" spans="2:9" ht="15.75" customHeight="1" x14ac:dyDescent="0.2">
      <c r="B147" s="124"/>
      <c r="C147" s="125"/>
      <c r="D147" s="20" t="s">
        <v>236</v>
      </c>
      <c r="E147" s="20" t="s">
        <v>237</v>
      </c>
      <c r="F147" s="69" t="s">
        <v>237</v>
      </c>
    </row>
    <row r="148" spans="2:9" ht="16.5" thickBot="1" x14ac:dyDescent="0.25">
      <c r="B148" s="70"/>
      <c r="C148" s="71" t="s">
        <v>238</v>
      </c>
      <c r="D148" s="72">
        <f>SUM(F171)</f>
        <v>0</v>
      </c>
      <c r="E148" s="73">
        <f>IF(C145="áno",D148*0.2,0)</f>
        <v>0</v>
      </c>
      <c r="F148" s="74">
        <f>D148+E148</f>
        <v>0</v>
      </c>
    </row>
    <row r="149" spans="2:9" ht="15.75" customHeight="1" thickTop="1" x14ac:dyDescent="0.25">
      <c r="B149" s="75"/>
      <c r="C149" s="75"/>
      <c r="D149" s="75"/>
      <c r="E149" s="75"/>
      <c r="F149" s="75"/>
    </row>
    <row r="150" spans="2:9" ht="15.75" x14ac:dyDescent="0.25">
      <c r="B150" s="76" t="s">
        <v>230</v>
      </c>
      <c r="C150" s="109"/>
      <c r="D150" s="110"/>
      <c r="E150" s="77"/>
      <c r="F150" s="77"/>
    </row>
    <row r="151" spans="2:9" ht="15.75" x14ac:dyDescent="0.25">
      <c r="B151" s="78" t="s">
        <v>239</v>
      </c>
      <c r="C151" s="99"/>
      <c r="D151" s="100"/>
      <c r="E151" s="77"/>
      <c r="F151" s="77"/>
    </row>
    <row r="152" spans="2:9" ht="15.75" customHeight="1" x14ac:dyDescent="0.25">
      <c r="B152" s="76" t="s">
        <v>240</v>
      </c>
      <c r="C152" s="109"/>
      <c r="D152" s="110"/>
      <c r="E152" s="77"/>
      <c r="F152" s="77"/>
    </row>
    <row r="153" spans="2:9" ht="15.75" customHeight="1" x14ac:dyDescent="0.25">
      <c r="B153" s="79" t="s">
        <v>241</v>
      </c>
      <c r="C153" s="99"/>
      <c r="D153" s="100"/>
      <c r="E153" s="77"/>
      <c r="F153" s="77"/>
    </row>
    <row r="154" spans="2:9" ht="15.75" customHeight="1" x14ac:dyDescent="0.25">
      <c r="B154" s="79" t="s">
        <v>242</v>
      </c>
      <c r="C154" s="99"/>
      <c r="D154" s="100"/>
      <c r="E154" s="77"/>
      <c r="F154" s="77"/>
    </row>
    <row r="155" spans="2:9" ht="15.75" customHeight="1" x14ac:dyDescent="0.25">
      <c r="B155" s="79" t="s">
        <v>243</v>
      </c>
      <c r="C155" s="99"/>
      <c r="D155" s="100"/>
      <c r="E155" s="77"/>
      <c r="F155" s="77"/>
    </row>
    <row r="156" spans="2:9" ht="15.75" customHeight="1" x14ac:dyDescent="0.25">
      <c r="B156" s="79" t="s">
        <v>244</v>
      </c>
      <c r="C156" s="99"/>
      <c r="D156" s="100"/>
      <c r="E156" s="77"/>
      <c r="F156" s="77"/>
    </row>
    <row r="157" spans="2:9" ht="15.75" customHeight="1" x14ac:dyDescent="0.25">
      <c r="B157" s="79" t="s">
        <v>245</v>
      </c>
      <c r="C157" s="99"/>
      <c r="D157" s="100"/>
      <c r="E157" s="77"/>
      <c r="F157" s="77"/>
    </row>
    <row r="158" spans="2:9" ht="15.75" customHeight="1" x14ac:dyDescent="0.25">
      <c r="B158" s="79" t="s">
        <v>246</v>
      </c>
      <c r="C158" s="99"/>
      <c r="D158" s="100"/>
      <c r="E158" s="77"/>
      <c r="F158" s="77"/>
    </row>
    <row r="159" spans="2:9" ht="15.75" customHeight="1" x14ac:dyDescent="0.25">
      <c r="B159" s="79" t="s">
        <v>247</v>
      </c>
      <c r="C159" s="99"/>
      <c r="D159" s="100"/>
      <c r="E159" s="77"/>
      <c r="F159" s="77"/>
    </row>
    <row r="160" spans="2:9" ht="15.75" customHeight="1" x14ac:dyDescent="0.25">
      <c r="B160" s="76" t="s">
        <v>248</v>
      </c>
      <c r="C160" s="99"/>
      <c r="D160" s="100"/>
      <c r="E160" s="77"/>
      <c r="F160" s="77"/>
    </row>
    <row r="161" spans="2:7" ht="15.75" x14ac:dyDescent="0.25">
      <c r="B161" s="76" t="s">
        <v>249</v>
      </c>
      <c r="C161" s="109"/>
      <c r="D161" s="110"/>
      <c r="E161" s="77"/>
      <c r="F161" s="77"/>
    </row>
    <row r="162" spans="2:7" ht="15" x14ac:dyDescent="0.25">
      <c r="B162"/>
      <c r="C162"/>
      <c r="D162"/>
      <c r="E162"/>
      <c r="F162"/>
    </row>
    <row r="163" spans="2:7" ht="15" x14ac:dyDescent="0.25">
      <c r="B163"/>
      <c r="C163"/>
      <c r="D163"/>
      <c r="E163" s="80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/>
      <c r="D165"/>
      <c r="E165"/>
      <c r="F165"/>
    </row>
    <row r="166" spans="2:7" ht="28.5" customHeight="1" x14ac:dyDescent="0.25">
      <c r="B166"/>
      <c r="C166" s="111" t="s">
        <v>250</v>
      </c>
      <c r="D166" s="112"/>
      <c r="E166" s="81" t="s">
        <v>251</v>
      </c>
      <c r="F166" s="81" t="s">
        <v>252</v>
      </c>
      <c r="G166" s="81" t="s">
        <v>253</v>
      </c>
    </row>
    <row r="167" spans="2:7" ht="28.5" customHeight="1" x14ac:dyDescent="0.25">
      <c r="B167"/>
      <c r="C167" s="113" t="s">
        <v>254</v>
      </c>
      <c r="D167" s="114"/>
      <c r="E167" s="96">
        <f>SUBTOTAL(9,G8,G9,G10,G11,G12,G13,G14,G15,G18,G19,G20,G21,G22,G23,G24,G26,G29,G30,G31,G32,G33,G36,G37,G38,G39,G40,G42,G43,G44,G45,G46,G47,G48,G49,G50,G51,G52,G53,G56,G57,G59,G61,G63,G64,G66,G68,G76,G79,G82,G83,G84,G87,G89,G90,G92,G93,G96,G98,G100,G103,G105,G106,G107,G108,G109,G111,G112,G116,G117,G120,G118,G121,G122,G123,G124,G128,G129,G130,G131,G134,G135,G136,G139,G140)</f>
        <v>131432.92000000001</v>
      </c>
      <c r="F167" s="101"/>
      <c r="G167" s="82">
        <f>ROUND(F167/E167,3)</f>
        <v>0</v>
      </c>
    </row>
    <row r="168" spans="2:7" ht="28.5" customHeight="1" x14ac:dyDescent="0.25">
      <c r="B168"/>
      <c r="C168" s="115" t="s">
        <v>255</v>
      </c>
      <c r="D168" s="116"/>
      <c r="E168" s="96">
        <f>SUBTOTAL(9,G41,G54,G55,G58,G60,G62,G65,G67,G69,G70,G71,G72,G73,G74,G75,G77,G80,G85,G86,G91,G94,G97,G99,G101,G104,G110,G113,G114,G115,G125,G126,G127,G132,G133,G137,G138)</f>
        <v>71807.459999999992</v>
      </c>
      <c r="F168" s="101"/>
      <c r="G168" s="82">
        <f t="shared" ref="G168:G170" si="3">ROUND(F168/E168,3)</f>
        <v>0</v>
      </c>
    </row>
    <row r="169" spans="2:7" ht="28.5" customHeight="1" x14ac:dyDescent="0.25">
      <c r="B169"/>
      <c r="C169" s="103" t="s">
        <v>256</v>
      </c>
      <c r="D169" s="104"/>
      <c r="E169" s="96">
        <f>SUBTOTAL(9,G16,G17,G25,G27,G28,G34,G35,G78,G81,G88,G95,G102)</f>
        <v>0</v>
      </c>
      <c r="F169" s="101"/>
      <c r="G169" s="82" t="e">
        <f t="shared" si="3"/>
        <v>#DIV/0!</v>
      </c>
    </row>
    <row r="170" spans="2:7" ht="28.5" customHeight="1" x14ac:dyDescent="0.25">
      <c r="B170"/>
      <c r="C170" s="105" t="s">
        <v>257</v>
      </c>
      <c r="D170" s="106"/>
      <c r="E170" s="96">
        <f>SUBTOTAL(9,G119)</f>
        <v>0</v>
      </c>
      <c r="F170" s="101"/>
      <c r="G170" s="82" t="e">
        <f t="shared" si="3"/>
        <v>#DIV/0!</v>
      </c>
    </row>
    <row r="171" spans="2:7" ht="28.5" customHeight="1" x14ac:dyDescent="0.25">
      <c r="B171"/>
      <c r="C171" s="107" t="s">
        <v>228</v>
      </c>
      <c r="D171" s="108"/>
      <c r="E171" s="97">
        <f>SUM(E167:E170)</f>
        <v>203240.38</v>
      </c>
      <c r="F171" s="97">
        <f>SUM(F167:F170)</f>
        <v>0</v>
      </c>
      <c r="G171" s="83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  <c r="D174"/>
      <c r="E174"/>
      <c r="F174"/>
    </row>
    <row r="175" spans="2:7" ht="15" x14ac:dyDescent="0.25">
      <c r="B175"/>
      <c r="C175"/>
    </row>
  </sheetData>
  <sheetProtection algorithmName="SHA-512" hashValue="iD9VOY0hIO1Gt0arCFYLJu02v6q9u5MkEdsz6mHTM5Av9h7w8kXsUKHh5GWcjG7r5iGuilK1GgElX2KV+lUlSQ==" saltValue="vTnkQujJUO77IBF4IPS9vQ==" spinCount="100000" sheet="1" objects="1" scenarios="1"/>
  <protectedRanges>
    <protectedRange sqref="C144:F145" name="Rozsah1"/>
    <protectedRange sqref="C150:D161" name="Rozsah2"/>
    <protectedRange sqref="F167:F170" name="Rozsah3"/>
  </protectedRanges>
  <mergeCells count="15">
    <mergeCell ref="A141:B141"/>
    <mergeCell ref="A142:G142"/>
    <mergeCell ref="C144:F144"/>
    <mergeCell ref="C145:F145"/>
    <mergeCell ref="B146:B147"/>
    <mergeCell ref="C146:C147"/>
    <mergeCell ref="C169:D169"/>
    <mergeCell ref="C170:D170"/>
    <mergeCell ref="C171:D171"/>
    <mergeCell ref="C150:D150"/>
    <mergeCell ref="C152:D152"/>
    <mergeCell ref="C161:D161"/>
    <mergeCell ref="C166:D166"/>
    <mergeCell ref="C167:D167"/>
    <mergeCell ref="C168:D168"/>
  </mergeCells>
  <pageMargins left="0.7" right="0.7" top="0.75" bottom="0.75" header="0.3" footer="0.3"/>
  <pageSetup scale="48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75"/>
  <sheetViews>
    <sheetView zoomScaleNormal="100" workbookViewId="0">
      <selection activeCell="E171" sqref="E171"/>
    </sheetView>
  </sheetViews>
  <sheetFormatPr defaultRowHeight="12.75" x14ac:dyDescent="0.2"/>
  <cols>
    <col min="1" max="1" width="4.85546875" style="1" customWidth="1"/>
    <col min="2" max="2" width="69.7109375" style="1" customWidth="1"/>
    <col min="3" max="3" width="48.7109375" style="1" customWidth="1"/>
    <col min="4" max="4" width="13.42578125" style="3" customWidth="1"/>
    <col min="5" max="5" width="14.5703125" style="1" customWidth="1"/>
    <col min="6" max="6" width="15.7109375" style="1" customWidth="1"/>
    <col min="7" max="7" width="18.7109375" style="1" customWidth="1"/>
    <col min="8" max="8" width="17" style="1" customWidth="1"/>
    <col min="9" max="253" width="9.140625" style="1"/>
    <col min="254" max="254" width="10.42578125" style="1" customWidth="1"/>
    <col min="255" max="255" width="57.7109375" style="1" customWidth="1"/>
    <col min="256" max="256" width="46.140625" style="1" customWidth="1"/>
    <col min="257" max="257" width="14" style="1" customWidth="1"/>
    <col min="258" max="258" width="9.140625" style="1"/>
    <col min="259" max="259" width="8.85546875" style="1" customWidth="1"/>
    <col min="260" max="260" width="11.140625" style="1" customWidth="1"/>
    <col min="261" max="261" width="10.7109375" style="1" customWidth="1"/>
    <col min="262" max="509" width="9.140625" style="1"/>
    <col min="510" max="510" width="10.42578125" style="1" customWidth="1"/>
    <col min="511" max="511" width="57.7109375" style="1" customWidth="1"/>
    <col min="512" max="512" width="46.140625" style="1" customWidth="1"/>
    <col min="513" max="513" width="14" style="1" customWidth="1"/>
    <col min="514" max="514" width="9.140625" style="1"/>
    <col min="515" max="515" width="8.85546875" style="1" customWidth="1"/>
    <col min="516" max="516" width="11.140625" style="1" customWidth="1"/>
    <col min="517" max="517" width="10.7109375" style="1" customWidth="1"/>
    <col min="518" max="765" width="9.140625" style="1"/>
    <col min="766" max="766" width="10.42578125" style="1" customWidth="1"/>
    <col min="767" max="767" width="57.7109375" style="1" customWidth="1"/>
    <col min="768" max="768" width="46.140625" style="1" customWidth="1"/>
    <col min="769" max="769" width="14" style="1" customWidth="1"/>
    <col min="770" max="770" width="9.140625" style="1"/>
    <col min="771" max="771" width="8.85546875" style="1" customWidth="1"/>
    <col min="772" max="772" width="11.140625" style="1" customWidth="1"/>
    <col min="773" max="773" width="10.7109375" style="1" customWidth="1"/>
    <col min="774" max="1021" width="9.140625" style="1"/>
    <col min="1022" max="1022" width="10.42578125" style="1" customWidth="1"/>
    <col min="1023" max="1023" width="57.7109375" style="1" customWidth="1"/>
    <col min="1024" max="1024" width="46.140625" style="1" customWidth="1"/>
    <col min="1025" max="1025" width="14" style="1" customWidth="1"/>
    <col min="1026" max="1026" width="9.140625" style="1"/>
    <col min="1027" max="1027" width="8.85546875" style="1" customWidth="1"/>
    <col min="1028" max="1028" width="11.140625" style="1" customWidth="1"/>
    <col min="1029" max="1029" width="10.7109375" style="1" customWidth="1"/>
    <col min="1030" max="1277" width="9.140625" style="1"/>
    <col min="1278" max="1278" width="10.42578125" style="1" customWidth="1"/>
    <col min="1279" max="1279" width="57.7109375" style="1" customWidth="1"/>
    <col min="1280" max="1280" width="46.140625" style="1" customWidth="1"/>
    <col min="1281" max="1281" width="14" style="1" customWidth="1"/>
    <col min="1282" max="1282" width="9.140625" style="1"/>
    <col min="1283" max="1283" width="8.85546875" style="1" customWidth="1"/>
    <col min="1284" max="1284" width="11.140625" style="1" customWidth="1"/>
    <col min="1285" max="1285" width="10.7109375" style="1" customWidth="1"/>
    <col min="1286" max="1533" width="9.140625" style="1"/>
    <col min="1534" max="1534" width="10.42578125" style="1" customWidth="1"/>
    <col min="1535" max="1535" width="57.7109375" style="1" customWidth="1"/>
    <col min="1536" max="1536" width="46.140625" style="1" customWidth="1"/>
    <col min="1537" max="1537" width="14" style="1" customWidth="1"/>
    <col min="1538" max="1538" width="9.140625" style="1"/>
    <col min="1539" max="1539" width="8.85546875" style="1" customWidth="1"/>
    <col min="1540" max="1540" width="11.140625" style="1" customWidth="1"/>
    <col min="1541" max="1541" width="10.7109375" style="1" customWidth="1"/>
    <col min="1542" max="1789" width="9.140625" style="1"/>
    <col min="1790" max="1790" width="10.42578125" style="1" customWidth="1"/>
    <col min="1791" max="1791" width="57.7109375" style="1" customWidth="1"/>
    <col min="1792" max="1792" width="46.140625" style="1" customWidth="1"/>
    <col min="1793" max="1793" width="14" style="1" customWidth="1"/>
    <col min="1794" max="1794" width="9.140625" style="1"/>
    <col min="1795" max="1795" width="8.85546875" style="1" customWidth="1"/>
    <col min="1796" max="1796" width="11.140625" style="1" customWidth="1"/>
    <col min="1797" max="1797" width="10.7109375" style="1" customWidth="1"/>
    <col min="1798" max="2045" width="9.140625" style="1"/>
    <col min="2046" max="2046" width="10.42578125" style="1" customWidth="1"/>
    <col min="2047" max="2047" width="57.7109375" style="1" customWidth="1"/>
    <col min="2048" max="2048" width="46.140625" style="1" customWidth="1"/>
    <col min="2049" max="2049" width="14" style="1" customWidth="1"/>
    <col min="2050" max="2050" width="9.140625" style="1"/>
    <col min="2051" max="2051" width="8.85546875" style="1" customWidth="1"/>
    <col min="2052" max="2052" width="11.140625" style="1" customWidth="1"/>
    <col min="2053" max="2053" width="10.7109375" style="1" customWidth="1"/>
    <col min="2054" max="2301" width="9.140625" style="1"/>
    <col min="2302" max="2302" width="10.42578125" style="1" customWidth="1"/>
    <col min="2303" max="2303" width="57.7109375" style="1" customWidth="1"/>
    <col min="2304" max="2304" width="46.140625" style="1" customWidth="1"/>
    <col min="2305" max="2305" width="14" style="1" customWidth="1"/>
    <col min="2306" max="2306" width="9.140625" style="1"/>
    <col min="2307" max="2307" width="8.85546875" style="1" customWidth="1"/>
    <col min="2308" max="2308" width="11.140625" style="1" customWidth="1"/>
    <col min="2309" max="2309" width="10.7109375" style="1" customWidth="1"/>
    <col min="2310" max="2557" width="9.140625" style="1"/>
    <col min="2558" max="2558" width="10.42578125" style="1" customWidth="1"/>
    <col min="2559" max="2559" width="57.7109375" style="1" customWidth="1"/>
    <col min="2560" max="2560" width="46.140625" style="1" customWidth="1"/>
    <col min="2561" max="2561" width="14" style="1" customWidth="1"/>
    <col min="2562" max="2562" width="9.140625" style="1"/>
    <col min="2563" max="2563" width="8.85546875" style="1" customWidth="1"/>
    <col min="2564" max="2564" width="11.140625" style="1" customWidth="1"/>
    <col min="2565" max="2565" width="10.7109375" style="1" customWidth="1"/>
    <col min="2566" max="2813" width="9.140625" style="1"/>
    <col min="2814" max="2814" width="10.42578125" style="1" customWidth="1"/>
    <col min="2815" max="2815" width="57.7109375" style="1" customWidth="1"/>
    <col min="2816" max="2816" width="46.140625" style="1" customWidth="1"/>
    <col min="2817" max="2817" width="14" style="1" customWidth="1"/>
    <col min="2818" max="2818" width="9.140625" style="1"/>
    <col min="2819" max="2819" width="8.85546875" style="1" customWidth="1"/>
    <col min="2820" max="2820" width="11.140625" style="1" customWidth="1"/>
    <col min="2821" max="2821" width="10.7109375" style="1" customWidth="1"/>
    <col min="2822" max="3069" width="9.140625" style="1"/>
    <col min="3070" max="3070" width="10.42578125" style="1" customWidth="1"/>
    <col min="3071" max="3071" width="57.7109375" style="1" customWidth="1"/>
    <col min="3072" max="3072" width="46.140625" style="1" customWidth="1"/>
    <col min="3073" max="3073" width="14" style="1" customWidth="1"/>
    <col min="3074" max="3074" width="9.140625" style="1"/>
    <col min="3075" max="3075" width="8.85546875" style="1" customWidth="1"/>
    <col min="3076" max="3076" width="11.140625" style="1" customWidth="1"/>
    <col min="3077" max="3077" width="10.7109375" style="1" customWidth="1"/>
    <col min="3078" max="3325" width="9.140625" style="1"/>
    <col min="3326" max="3326" width="10.42578125" style="1" customWidth="1"/>
    <col min="3327" max="3327" width="57.7109375" style="1" customWidth="1"/>
    <col min="3328" max="3328" width="46.140625" style="1" customWidth="1"/>
    <col min="3329" max="3329" width="14" style="1" customWidth="1"/>
    <col min="3330" max="3330" width="9.140625" style="1"/>
    <col min="3331" max="3331" width="8.85546875" style="1" customWidth="1"/>
    <col min="3332" max="3332" width="11.140625" style="1" customWidth="1"/>
    <col min="3333" max="3333" width="10.7109375" style="1" customWidth="1"/>
    <col min="3334" max="3581" width="9.140625" style="1"/>
    <col min="3582" max="3582" width="10.42578125" style="1" customWidth="1"/>
    <col min="3583" max="3583" width="57.7109375" style="1" customWidth="1"/>
    <col min="3584" max="3584" width="46.140625" style="1" customWidth="1"/>
    <col min="3585" max="3585" width="14" style="1" customWidth="1"/>
    <col min="3586" max="3586" width="9.140625" style="1"/>
    <col min="3587" max="3587" width="8.85546875" style="1" customWidth="1"/>
    <col min="3588" max="3588" width="11.140625" style="1" customWidth="1"/>
    <col min="3589" max="3589" width="10.7109375" style="1" customWidth="1"/>
    <col min="3590" max="3837" width="9.140625" style="1"/>
    <col min="3838" max="3838" width="10.42578125" style="1" customWidth="1"/>
    <col min="3839" max="3839" width="57.7109375" style="1" customWidth="1"/>
    <col min="3840" max="3840" width="46.140625" style="1" customWidth="1"/>
    <col min="3841" max="3841" width="14" style="1" customWidth="1"/>
    <col min="3842" max="3842" width="9.140625" style="1"/>
    <col min="3843" max="3843" width="8.85546875" style="1" customWidth="1"/>
    <col min="3844" max="3844" width="11.140625" style="1" customWidth="1"/>
    <col min="3845" max="3845" width="10.7109375" style="1" customWidth="1"/>
    <col min="3846" max="4093" width="9.140625" style="1"/>
    <col min="4094" max="4094" width="10.42578125" style="1" customWidth="1"/>
    <col min="4095" max="4095" width="57.7109375" style="1" customWidth="1"/>
    <col min="4096" max="4096" width="46.140625" style="1" customWidth="1"/>
    <col min="4097" max="4097" width="14" style="1" customWidth="1"/>
    <col min="4098" max="4098" width="9.140625" style="1"/>
    <col min="4099" max="4099" width="8.85546875" style="1" customWidth="1"/>
    <col min="4100" max="4100" width="11.140625" style="1" customWidth="1"/>
    <col min="4101" max="4101" width="10.7109375" style="1" customWidth="1"/>
    <col min="4102" max="4349" width="9.140625" style="1"/>
    <col min="4350" max="4350" width="10.42578125" style="1" customWidth="1"/>
    <col min="4351" max="4351" width="57.7109375" style="1" customWidth="1"/>
    <col min="4352" max="4352" width="46.140625" style="1" customWidth="1"/>
    <col min="4353" max="4353" width="14" style="1" customWidth="1"/>
    <col min="4354" max="4354" width="9.140625" style="1"/>
    <col min="4355" max="4355" width="8.85546875" style="1" customWidth="1"/>
    <col min="4356" max="4356" width="11.140625" style="1" customWidth="1"/>
    <col min="4357" max="4357" width="10.7109375" style="1" customWidth="1"/>
    <col min="4358" max="4605" width="9.140625" style="1"/>
    <col min="4606" max="4606" width="10.42578125" style="1" customWidth="1"/>
    <col min="4607" max="4607" width="57.7109375" style="1" customWidth="1"/>
    <col min="4608" max="4608" width="46.140625" style="1" customWidth="1"/>
    <col min="4609" max="4609" width="14" style="1" customWidth="1"/>
    <col min="4610" max="4610" width="9.140625" style="1"/>
    <col min="4611" max="4611" width="8.85546875" style="1" customWidth="1"/>
    <col min="4612" max="4612" width="11.140625" style="1" customWidth="1"/>
    <col min="4613" max="4613" width="10.7109375" style="1" customWidth="1"/>
    <col min="4614" max="4861" width="9.140625" style="1"/>
    <col min="4862" max="4862" width="10.42578125" style="1" customWidth="1"/>
    <col min="4863" max="4863" width="57.7109375" style="1" customWidth="1"/>
    <col min="4864" max="4864" width="46.140625" style="1" customWidth="1"/>
    <col min="4865" max="4865" width="14" style="1" customWidth="1"/>
    <col min="4866" max="4866" width="9.140625" style="1"/>
    <col min="4867" max="4867" width="8.85546875" style="1" customWidth="1"/>
    <col min="4868" max="4868" width="11.140625" style="1" customWidth="1"/>
    <col min="4869" max="4869" width="10.7109375" style="1" customWidth="1"/>
    <col min="4870" max="5117" width="9.140625" style="1"/>
    <col min="5118" max="5118" width="10.42578125" style="1" customWidth="1"/>
    <col min="5119" max="5119" width="57.7109375" style="1" customWidth="1"/>
    <col min="5120" max="5120" width="46.140625" style="1" customWidth="1"/>
    <col min="5121" max="5121" width="14" style="1" customWidth="1"/>
    <col min="5122" max="5122" width="9.140625" style="1"/>
    <col min="5123" max="5123" width="8.85546875" style="1" customWidth="1"/>
    <col min="5124" max="5124" width="11.140625" style="1" customWidth="1"/>
    <col min="5125" max="5125" width="10.7109375" style="1" customWidth="1"/>
    <col min="5126" max="5373" width="9.140625" style="1"/>
    <col min="5374" max="5374" width="10.42578125" style="1" customWidth="1"/>
    <col min="5375" max="5375" width="57.7109375" style="1" customWidth="1"/>
    <col min="5376" max="5376" width="46.140625" style="1" customWidth="1"/>
    <col min="5377" max="5377" width="14" style="1" customWidth="1"/>
    <col min="5378" max="5378" width="9.140625" style="1"/>
    <col min="5379" max="5379" width="8.85546875" style="1" customWidth="1"/>
    <col min="5380" max="5380" width="11.140625" style="1" customWidth="1"/>
    <col min="5381" max="5381" width="10.7109375" style="1" customWidth="1"/>
    <col min="5382" max="5629" width="9.140625" style="1"/>
    <col min="5630" max="5630" width="10.42578125" style="1" customWidth="1"/>
    <col min="5631" max="5631" width="57.7109375" style="1" customWidth="1"/>
    <col min="5632" max="5632" width="46.140625" style="1" customWidth="1"/>
    <col min="5633" max="5633" width="14" style="1" customWidth="1"/>
    <col min="5634" max="5634" width="9.140625" style="1"/>
    <col min="5635" max="5635" width="8.85546875" style="1" customWidth="1"/>
    <col min="5636" max="5636" width="11.140625" style="1" customWidth="1"/>
    <col min="5637" max="5637" width="10.7109375" style="1" customWidth="1"/>
    <col min="5638" max="5885" width="9.140625" style="1"/>
    <col min="5886" max="5886" width="10.42578125" style="1" customWidth="1"/>
    <col min="5887" max="5887" width="57.7109375" style="1" customWidth="1"/>
    <col min="5888" max="5888" width="46.140625" style="1" customWidth="1"/>
    <col min="5889" max="5889" width="14" style="1" customWidth="1"/>
    <col min="5890" max="5890" width="9.140625" style="1"/>
    <col min="5891" max="5891" width="8.85546875" style="1" customWidth="1"/>
    <col min="5892" max="5892" width="11.140625" style="1" customWidth="1"/>
    <col min="5893" max="5893" width="10.7109375" style="1" customWidth="1"/>
    <col min="5894" max="6141" width="9.140625" style="1"/>
    <col min="6142" max="6142" width="10.42578125" style="1" customWidth="1"/>
    <col min="6143" max="6143" width="57.7109375" style="1" customWidth="1"/>
    <col min="6144" max="6144" width="46.140625" style="1" customWidth="1"/>
    <col min="6145" max="6145" width="14" style="1" customWidth="1"/>
    <col min="6146" max="6146" width="9.140625" style="1"/>
    <col min="6147" max="6147" width="8.85546875" style="1" customWidth="1"/>
    <col min="6148" max="6148" width="11.140625" style="1" customWidth="1"/>
    <col min="6149" max="6149" width="10.7109375" style="1" customWidth="1"/>
    <col min="6150" max="6397" width="9.140625" style="1"/>
    <col min="6398" max="6398" width="10.42578125" style="1" customWidth="1"/>
    <col min="6399" max="6399" width="57.7109375" style="1" customWidth="1"/>
    <col min="6400" max="6400" width="46.140625" style="1" customWidth="1"/>
    <col min="6401" max="6401" width="14" style="1" customWidth="1"/>
    <col min="6402" max="6402" width="9.140625" style="1"/>
    <col min="6403" max="6403" width="8.85546875" style="1" customWidth="1"/>
    <col min="6404" max="6404" width="11.140625" style="1" customWidth="1"/>
    <col min="6405" max="6405" width="10.7109375" style="1" customWidth="1"/>
    <col min="6406" max="6653" width="9.140625" style="1"/>
    <col min="6654" max="6654" width="10.42578125" style="1" customWidth="1"/>
    <col min="6655" max="6655" width="57.7109375" style="1" customWidth="1"/>
    <col min="6656" max="6656" width="46.140625" style="1" customWidth="1"/>
    <col min="6657" max="6657" width="14" style="1" customWidth="1"/>
    <col min="6658" max="6658" width="9.140625" style="1"/>
    <col min="6659" max="6659" width="8.85546875" style="1" customWidth="1"/>
    <col min="6660" max="6660" width="11.140625" style="1" customWidth="1"/>
    <col min="6661" max="6661" width="10.7109375" style="1" customWidth="1"/>
    <col min="6662" max="6909" width="9.140625" style="1"/>
    <col min="6910" max="6910" width="10.42578125" style="1" customWidth="1"/>
    <col min="6911" max="6911" width="57.7109375" style="1" customWidth="1"/>
    <col min="6912" max="6912" width="46.140625" style="1" customWidth="1"/>
    <col min="6913" max="6913" width="14" style="1" customWidth="1"/>
    <col min="6914" max="6914" width="9.140625" style="1"/>
    <col min="6915" max="6915" width="8.85546875" style="1" customWidth="1"/>
    <col min="6916" max="6916" width="11.140625" style="1" customWidth="1"/>
    <col min="6917" max="6917" width="10.7109375" style="1" customWidth="1"/>
    <col min="6918" max="7165" width="9.140625" style="1"/>
    <col min="7166" max="7166" width="10.42578125" style="1" customWidth="1"/>
    <col min="7167" max="7167" width="57.7109375" style="1" customWidth="1"/>
    <col min="7168" max="7168" width="46.140625" style="1" customWidth="1"/>
    <col min="7169" max="7169" width="14" style="1" customWidth="1"/>
    <col min="7170" max="7170" width="9.140625" style="1"/>
    <col min="7171" max="7171" width="8.85546875" style="1" customWidth="1"/>
    <col min="7172" max="7172" width="11.140625" style="1" customWidth="1"/>
    <col min="7173" max="7173" width="10.7109375" style="1" customWidth="1"/>
    <col min="7174" max="7421" width="9.140625" style="1"/>
    <col min="7422" max="7422" width="10.42578125" style="1" customWidth="1"/>
    <col min="7423" max="7423" width="57.7109375" style="1" customWidth="1"/>
    <col min="7424" max="7424" width="46.140625" style="1" customWidth="1"/>
    <col min="7425" max="7425" width="14" style="1" customWidth="1"/>
    <col min="7426" max="7426" width="9.140625" style="1"/>
    <col min="7427" max="7427" width="8.85546875" style="1" customWidth="1"/>
    <col min="7428" max="7428" width="11.140625" style="1" customWidth="1"/>
    <col min="7429" max="7429" width="10.7109375" style="1" customWidth="1"/>
    <col min="7430" max="7677" width="9.140625" style="1"/>
    <col min="7678" max="7678" width="10.42578125" style="1" customWidth="1"/>
    <col min="7679" max="7679" width="57.7109375" style="1" customWidth="1"/>
    <col min="7680" max="7680" width="46.140625" style="1" customWidth="1"/>
    <col min="7681" max="7681" width="14" style="1" customWidth="1"/>
    <col min="7682" max="7682" width="9.140625" style="1"/>
    <col min="7683" max="7683" width="8.85546875" style="1" customWidth="1"/>
    <col min="7684" max="7684" width="11.140625" style="1" customWidth="1"/>
    <col min="7685" max="7685" width="10.7109375" style="1" customWidth="1"/>
    <col min="7686" max="7933" width="9.140625" style="1"/>
    <col min="7934" max="7934" width="10.42578125" style="1" customWidth="1"/>
    <col min="7935" max="7935" width="57.7109375" style="1" customWidth="1"/>
    <col min="7936" max="7936" width="46.140625" style="1" customWidth="1"/>
    <col min="7937" max="7937" width="14" style="1" customWidth="1"/>
    <col min="7938" max="7938" width="9.140625" style="1"/>
    <col min="7939" max="7939" width="8.85546875" style="1" customWidth="1"/>
    <col min="7940" max="7940" width="11.140625" style="1" customWidth="1"/>
    <col min="7941" max="7941" width="10.7109375" style="1" customWidth="1"/>
    <col min="7942" max="8189" width="9.140625" style="1"/>
    <col min="8190" max="8190" width="10.42578125" style="1" customWidth="1"/>
    <col min="8191" max="8191" width="57.7109375" style="1" customWidth="1"/>
    <col min="8192" max="8192" width="46.140625" style="1" customWidth="1"/>
    <col min="8193" max="8193" width="14" style="1" customWidth="1"/>
    <col min="8194" max="8194" width="9.140625" style="1"/>
    <col min="8195" max="8195" width="8.85546875" style="1" customWidth="1"/>
    <col min="8196" max="8196" width="11.140625" style="1" customWidth="1"/>
    <col min="8197" max="8197" width="10.7109375" style="1" customWidth="1"/>
    <col min="8198" max="8445" width="9.140625" style="1"/>
    <col min="8446" max="8446" width="10.42578125" style="1" customWidth="1"/>
    <col min="8447" max="8447" width="57.7109375" style="1" customWidth="1"/>
    <col min="8448" max="8448" width="46.140625" style="1" customWidth="1"/>
    <col min="8449" max="8449" width="14" style="1" customWidth="1"/>
    <col min="8450" max="8450" width="9.140625" style="1"/>
    <col min="8451" max="8451" width="8.85546875" style="1" customWidth="1"/>
    <col min="8452" max="8452" width="11.140625" style="1" customWidth="1"/>
    <col min="8453" max="8453" width="10.7109375" style="1" customWidth="1"/>
    <col min="8454" max="8701" width="9.140625" style="1"/>
    <col min="8702" max="8702" width="10.42578125" style="1" customWidth="1"/>
    <col min="8703" max="8703" width="57.7109375" style="1" customWidth="1"/>
    <col min="8704" max="8704" width="46.140625" style="1" customWidth="1"/>
    <col min="8705" max="8705" width="14" style="1" customWidth="1"/>
    <col min="8706" max="8706" width="9.140625" style="1"/>
    <col min="8707" max="8707" width="8.85546875" style="1" customWidth="1"/>
    <col min="8708" max="8708" width="11.140625" style="1" customWidth="1"/>
    <col min="8709" max="8709" width="10.7109375" style="1" customWidth="1"/>
    <col min="8710" max="8957" width="9.140625" style="1"/>
    <col min="8958" max="8958" width="10.42578125" style="1" customWidth="1"/>
    <col min="8959" max="8959" width="57.7109375" style="1" customWidth="1"/>
    <col min="8960" max="8960" width="46.140625" style="1" customWidth="1"/>
    <col min="8961" max="8961" width="14" style="1" customWidth="1"/>
    <col min="8962" max="8962" width="9.140625" style="1"/>
    <col min="8963" max="8963" width="8.85546875" style="1" customWidth="1"/>
    <col min="8964" max="8964" width="11.140625" style="1" customWidth="1"/>
    <col min="8965" max="8965" width="10.7109375" style="1" customWidth="1"/>
    <col min="8966" max="9213" width="9.140625" style="1"/>
    <col min="9214" max="9214" width="10.42578125" style="1" customWidth="1"/>
    <col min="9215" max="9215" width="57.7109375" style="1" customWidth="1"/>
    <col min="9216" max="9216" width="46.140625" style="1" customWidth="1"/>
    <col min="9217" max="9217" width="14" style="1" customWidth="1"/>
    <col min="9218" max="9218" width="9.140625" style="1"/>
    <col min="9219" max="9219" width="8.85546875" style="1" customWidth="1"/>
    <col min="9220" max="9220" width="11.140625" style="1" customWidth="1"/>
    <col min="9221" max="9221" width="10.7109375" style="1" customWidth="1"/>
    <col min="9222" max="9469" width="9.140625" style="1"/>
    <col min="9470" max="9470" width="10.42578125" style="1" customWidth="1"/>
    <col min="9471" max="9471" width="57.7109375" style="1" customWidth="1"/>
    <col min="9472" max="9472" width="46.140625" style="1" customWidth="1"/>
    <col min="9473" max="9473" width="14" style="1" customWidth="1"/>
    <col min="9474" max="9474" width="9.140625" style="1"/>
    <col min="9475" max="9475" width="8.85546875" style="1" customWidth="1"/>
    <col min="9476" max="9476" width="11.140625" style="1" customWidth="1"/>
    <col min="9477" max="9477" width="10.7109375" style="1" customWidth="1"/>
    <col min="9478" max="9725" width="9.140625" style="1"/>
    <col min="9726" max="9726" width="10.42578125" style="1" customWidth="1"/>
    <col min="9727" max="9727" width="57.7109375" style="1" customWidth="1"/>
    <col min="9728" max="9728" width="46.140625" style="1" customWidth="1"/>
    <col min="9729" max="9729" width="14" style="1" customWidth="1"/>
    <col min="9730" max="9730" width="9.140625" style="1"/>
    <col min="9731" max="9731" width="8.85546875" style="1" customWidth="1"/>
    <col min="9732" max="9732" width="11.140625" style="1" customWidth="1"/>
    <col min="9733" max="9733" width="10.7109375" style="1" customWidth="1"/>
    <col min="9734" max="9981" width="9.140625" style="1"/>
    <col min="9982" max="9982" width="10.42578125" style="1" customWidth="1"/>
    <col min="9983" max="9983" width="57.7109375" style="1" customWidth="1"/>
    <col min="9984" max="9984" width="46.140625" style="1" customWidth="1"/>
    <col min="9985" max="9985" width="14" style="1" customWidth="1"/>
    <col min="9986" max="9986" width="9.140625" style="1"/>
    <col min="9987" max="9987" width="8.85546875" style="1" customWidth="1"/>
    <col min="9988" max="9988" width="11.140625" style="1" customWidth="1"/>
    <col min="9989" max="9989" width="10.7109375" style="1" customWidth="1"/>
    <col min="9990" max="10237" width="9.140625" style="1"/>
    <col min="10238" max="10238" width="10.42578125" style="1" customWidth="1"/>
    <col min="10239" max="10239" width="57.7109375" style="1" customWidth="1"/>
    <col min="10240" max="10240" width="46.140625" style="1" customWidth="1"/>
    <col min="10241" max="10241" width="14" style="1" customWidth="1"/>
    <col min="10242" max="10242" width="9.140625" style="1"/>
    <col min="10243" max="10243" width="8.85546875" style="1" customWidth="1"/>
    <col min="10244" max="10244" width="11.140625" style="1" customWidth="1"/>
    <col min="10245" max="10245" width="10.7109375" style="1" customWidth="1"/>
    <col min="10246" max="10493" width="9.140625" style="1"/>
    <col min="10494" max="10494" width="10.42578125" style="1" customWidth="1"/>
    <col min="10495" max="10495" width="57.7109375" style="1" customWidth="1"/>
    <col min="10496" max="10496" width="46.140625" style="1" customWidth="1"/>
    <col min="10497" max="10497" width="14" style="1" customWidth="1"/>
    <col min="10498" max="10498" width="9.140625" style="1"/>
    <col min="10499" max="10499" width="8.85546875" style="1" customWidth="1"/>
    <col min="10500" max="10500" width="11.140625" style="1" customWidth="1"/>
    <col min="10501" max="10501" width="10.7109375" style="1" customWidth="1"/>
    <col min="10502" max="10749" width="9.140625" style="1"/>
    <col min="10750" max="10750" width="10.42578125" style="1" customWidth="1"/>
    <col min="10751" max="10751" width="57.7109375" style="1" customWidth="1"/>
    <col min="10752" max="10752" width="46.140625" style="1" customWidth="1"/>
    <col min="10753" max="10753" width="14" style="1" customWidth="1"/>
    <col min="10754" max="10754" width="9.140625" style="1"/>
    <col min="10755" max="10755" width="8.85546875" style="1" customWidth="1"/>
    <col min="10756" max="10756" width="11.140625" style="1" customWidth="1"/>
    <col min="10757" max="10757" width="10.7109375" style="1" customWidth="1"/>
    <col min="10758" max="11005" width="9.140625" style="1"/>
    <col min="11006" max="11006" width="10.42578125" style="1" customWidth="1"/>
    <col min="11007" max="11007" width="57.7109375" style="1" customWidth="1"/>
    <col min="11008" max="11008" width="46.140625" style="1" customWidth="1"/>
    <col min="11009" max="11009" width="14" style="1" customWidth="1"/>
    <col min="11010" max="11010" width="9.140625" style="1"/>
    <col min="11011" max="11011" width="8.85546875" style="1" customWidth="1"/>
    <col min="11012" max="11012" width="11.140625" style="1" customWidth="1"/>
    <col min="11013" max="11013" width="10.7109375" style="1" customWidth="1"/>
    <col min="11014" max="11261" width="9.140625" style="1"/>
    <col min="11262" max="11262" width="10.42578125" style="1" customWidth="1"/>
    <col min="11263" max="11263" width="57.7109375" style="1" customWidth="1"/>
    <col min="11264" max="11264" width="46.140625" style="1" customWidth="1"/>
    <col min="11265" max="11265" width="14" style="1" customWidth="1"/>
    <col min="11266" max="11266" width="9.140625" style="1"/>
    <col min="11267" max="11267" width="8.85546875" style="1" customWidth="1"/>
    <col min="11268" max="11268" width="11.140625" style="1" customWidth="1"/>
    <col min="11269" max="11269" width="10.7109375" style="1" customWidth="1"/>
    <col min="11270" max="11517" width="9.140625" style="1"/>
    <col min="11518" max="11518" width="10.42578125" style="1" customWidth="1"/>
    <col min="11519" max="11519" width="57.7109375" style="1" customWidth="1"/>
    <col min="11520" max="11520" width="46.140625" style="1" customWidth="1"/>
    <col min="11521" max="11521" width="14" style="1" customWidth="1"/>
    <col min="11522" max="11522" width="9.140625" style="1"/>
    <col min="11523" max="11523" width="8.85546875" style="1" customWidth="1"/>
    <col min="11524" max="11524" width="11.140625" style="1" customWidth="1"/>
    <col min="11525" max="11525" width="10.7109375" style="1" customWidth="1"/>
    <col min="11526" max="11773" width="9.140625" style="1"/>
    <col min="11774" max="11774" width="10.42578125" style="1" customWidth="1"/>
    <col min="11775" max="11775" width="57.7109375" style="1" customWidth="1"/>
    <col min="11776" max="11776" width="46.140625" style="1" customWidth="1"/>
    <col min="11777" max="11777" width="14" style="1" customWidth="1"/>
    <col min="11778" max="11778" width="9.140625" style="1"/>
    <col min="11779" max="11779" width="8.85546875" style="1" customWidth="1"/>
    <col min="11780" max="11780" width="11.140625" style="1" customWidth="1"/>
    <col min="11781" max="11781" width="10.7109375" style="1" customWidth="1"/>
    <col min="11782" max="12029" width="9.140625" style="1"/>
    <col min="12030" max="12030" width="10.42578125" style="1" customWidth="1"/>
    <col min="12031" max="12031" width="57.7109375" style="1" customWidth="1"/>
    <col min="12032" max="12032" width="46.140625" style="1" customWidth="1"/>
    <col min="12033" max="12033" width="14" style="1" customWidth="1"/>
    <col min="12034" max="12034" width="9.140625" style="1"/>
    <col min="12035" max="12035" width="8.85546875" style="1" customWidth="1"/>
    <col min="12036" max="12036" width="11.140625" style="1" customWidth="1"/>
    <col min="12037" max="12037" width="10.7109375" style="1" customWidth="1"/>
    <col min="12038" max="12285" width="9.140625" style="1"/>
    <col min="12286" max="12286" width="10.42578125" style="1" customWidth="1"/>
    <col min="12287" max="12287" width="57.7109375" style="1" customWidth="1"/>
    <col min="12288" max="12288" width="46.140625" style="1" customWidth="1"/>
    <col min="12289" max="12289" width="14" style="1" customWidth="1"/>
    <col min="12290" max="12290" width="9.140625" style="1"/>
    <col min="12291" max="12291" width="8.85546875" style="1" customWidth="1"/>
    <col min="12292" max="12292" width="11.140625" style="1" customWidth="1"/>
    <col min="12293" max="12293" width="10.7109375" style="1" customWidth="1"/>
    <col min="12294" max="12541" width="9.140625" style="1"/>
    <col min="12542" max="12542" width="10.42578125" style="1" customWidth="1"/>
    <col min="12543" max="12543" width="57.7109375" style="1" customWidth="1"/>
    <col min="12544" max="12544" width="46.140625" style="1" customWidth="1"/>
    <col min="12545" max="12545" width="14" style="1" customWidth="1"/>
    <col min="12546" max="12546" width="9.140625" style="1"/>
    <col min="12547" max="12547" width="8.85546875" style="1" customWidth="1"/>
    <col min="12548" max="12548" width="11.140625" style="1" customWidth="1"/>
    <col min="12549" max="12549" width="10.7109375" style="1" customWidth="1"/>
    <col min="12550" max="12797" width="9.140625" style="1"/>
    <col min="12798" max="12798" width="10.42578125" style="1" customWidth="1"/>
    <col min="12799" max="12799" width="57.7109375" style="1" customWidth="1"/>
    <col min="12800" max="12800" width="46.140625" style="1" customWidth="1"/>
    <col min="12801" max="12801" width="14" style="1" customWidth="1"/>
    <col min="12802" max="12802" width="9.140625" style="1"/>
    <col min="12803" max="12803" width="8.85546875" style="1" customWidth="1"/>
    <col min="12804" max="12804" width="11.140625" style="1" customWidth="1"/>
    <col min="12805" max="12805" width="10.7109375" style="1" customWidth="1"/>
    <col min="12806" max="13053" width="9.140625" style="1"/>
    <col min="13054" max="13054" width="10.42578125" style="1" customWidth="1"/>
    <col min="13055" max="13055" width="57.7109375" style="1" customWidth="1"/>
    <col min="13056" max="13056" width="46.140625" style="1" customWidth="1"/>
    <col min="13057" max="13057" width="14" style="1" customWidth="1"/>
    <col min="13058" max="13058" width="9.140625" style="1"/>
    <col min="13059" max="13059" width="8.85546875" style="1" customWidth="1"/>
    <col min="13060" max="13060" width="11.140625" style="1" customWidth="1"/>
    <col min="13061" max="13061" width="10.7109375" style="1" customWidth="1"/>
    <col min="13062" max="13309" width="9.140625" style="1"/>
    <col min="13310" max="13310" width="10.42578125" style="1" customWidth="1"/>
    <col min="13311" max="13311" width="57.7109375" style="1" customWidth="1"/>
    <col min="13312" max="13312" width="46.140625" style="1" customWidth="1"/>
    <col min="13313" max="13313" width="14" style="1" customWidth="1"/>
    <col min="13314" max="13314" width="9.140625" style="1"/>
    <col min="13315" max="13315" width="8.85546875" style="1" customWidth="1"/>
    <col min="13316" max="13316" width="11.140625" style="1" customWidth="1"/>
    <col min="13317" max="13317" width="10.7109375" style="1" customWidth="1"/>
    <col min="13318" max="13565" width="9.140625" style="1"/>
    <col min="13566" max="13566" width="10.42578125" style="1" customWidth="1"/>
    <col min="13567" max="13567" width="57.7109375" style="1" customWidth="1"/>
    <col min="13568" max="13568" width="46.140625" style="1" customWidth="1"/>
    <col min="13569" max="13569" width="14" style="1" customWidth="1"/>
    <col min="13570" max="13570" width="9.140625" style="1"/>
    <col min="13571" max="13571" width="8.85546875" style="1" customWidth="1"/>
    <col min="13572" max="13572" width="11.140625" style="1" customWidth="1"/>
    <col min="13573" max="13573" width="10.7109375" style="1" customWidth="1"/>
    <col min="13574" max="13821" width="9.140625" style="1"/>
    <col min="13822" max="13822" width="10.42578125" style="1" customWidth="1"/>
    <col min="13823" max="13823" width="57.7109375" style="1" customWidth="1"/>
    <col min="13824" max="13824" width="46.140625" style="1" customWidth="1"/>
    <col min="13825" max="13825" width="14" style="1" customWidth="1"/>
    <col min="13826" max="13826" width="9.140625" style="1"/>
    <col min="13827" max="13827" width="8.85546875" style="1" customWidth="1"/>
    <col min="13828" max="13828" width="11.140625" style="1" customWidth="1"/>
    <col min="13829" max="13829" width="10.7109375" style="1" customWidth="1"/>
    <col min="13830" max="14077" width="9.140625" style="1"/>
    <col min="14078" max="14078" width="10.42578125" style="1" customWidth="1"/>
    <col min="14079" max="14079" width="57.7109375" style="1" customWidth="1"/>
    <col min="14080" max="14080" width="46.140625" style="1" customWidth="1"/>
    <col min="14081" max="14081" width="14" style="1" customWidth="1"/>
    <col min="14082" max="14082" width="9.140625" style="1"/>
    <col min="14083" max="14083" width="8.85546875" style="1" customWidth="1"/>
    <col min="14084" max="14084" width="11.140625" style="1" customWidth="1"/>
    <col min="14085" max="14085" width="10.7109375" style="1" customWidth="1"/>
    <col min="14086" max="14333" width="9.140625" style="1"/>
    <col min="14334" max="14334" width="10.42578125" style="1" customWidth="1"/>
    <col min="14335" max="14335" width="57.7109375" style="1" customWidth="1"/>
    <col min="14336" max="14336" width="46.140625" style="1" customWidth="1"/>
    <col min="14337" max="14337" width="14" style="1" customWidth="1"/>
    <col min="14338" max="14338" width="9.140625" style="1"/>
    <col min="14339" max="14339" width="8.85546875" style="1" customWidth="1"/>
    <col min="14340" max="14340" width="11.140625" style="1" customWidth="1"/>
    <col min="14341" max="14341" width="10.7109375" style="1" customWidth="1"/>
    <col min="14342" max="14589" width="9.140625" style="1"/>
    <col min="14590" max="14590" width="10.42578125" style="1" customWidth="1"/>
    <col min="14591" max="14591" width="57.7109375" style="1" customWidth="1"/>
    <col min="14592" max="14592" width="46.140625" style="1" customWidth="1"/>
    <col min="14593" max="14593" width="14" style="1" customWidth="1"/>
    <col min="14594" max="14594" width="9.140625" style="1"/>
    <col min="14595" max="14595" width="8.85546875" style="1" customWidth="1"/>
    <col min="14596" max="14596" width="11.140625" style="1" customWidth="1"/>
    <col min="14597" max="14597" width="10.7109375" style="1" customWidth="1"/>
    <col min="14598" max="14845" width="9.140625" style="1"/>
    <col min="14846" max="14846" width="10.42578125" style="1" customWidth="1"/>
    <col min="14847" max="14847" width="57.7109375" style="1" customWidth="1"/>
    <col min="14848" max="14848" width="46.140625" style="1" customWidth="1"/>
    <col min="14849" max="14849" width="14" style="1" customWidth="1"/>
    <col min="14850" max="14850" width="9.140625" style="1"/>
    <col min="14851" max="14851" width="8.85546875" style="1" customWidth="1"/>
    <col min="14852" max="14852" width="11.140625" style="1" customWidth="1"/>
    <col min="14853" max="14853" width="10.7109375" style="1" customWidth="1"/>
    <col min="14854" max="15101" width="9.140625" style="1"/>
    <col min="15102" max="15102" width="10.42578125" style="1" customWidth="1"/>
    <col min="15103" max="15103" width="57.7109375" style="1" customWidth="1"/>
    <col min="15104" max="15104" width="46.140625" style="1" customWidth="1"/>
    <col min="15105" max="15105" width="14" style="1" customWidth="1"/>
    <col min="15106" max="15106" width="9.140625" style="1"/>
    <col min="15107" max="15107" width="8.85546875" style="1" customWidth="1"/>
    <col min="15108" max="15108" width="11.140625" style="1" customWidth="1"/>
    <col min="15109" max="15109" width="10.7109375" style="1" customWidth="1"/>
    <col min="15110" max="15357" width="9.140625" style="1"/>
    <col min="15358" max="15358" width="10.42578125" style="1" customWidth="1"/>
    <col min="15359" max="15359" width="57.7109375" style="1" customWidth="1"/>
    <col min="15360" max="15360" width="46.140625" style="1" customWidth="1"/>
    <col min="15361" max="15361" width="14" style="1" customWidth="1"/>
    <col min="15362" max="15362" width="9.140625" style="1"/>
    <col min="15363" max="15363" width="8.85546875" style="1" customWidth="1"/>
    <col min="15364" max="15364" width="11.140625" style="1" customWidth="1"/>
    <col min="15365" max="15365" width="10.7109375" style="1" customWidth="1"/>
    <col min="15366" max="15613" width="9.140625" style="1"/>
    <col min="15614" max="15614" width="10.42578125" style="1" customWidth="1"/>
    <col min="15615" max="15615" width="57.7109375" style="1" customWidth="1"/>
    <col min="15616" max="15616" width="46.140625" style="1" customWidth="1"/>
    <col min="15617" max="15617" width="14" style="1" customWidth="1"/>
    <col min="15618" max="15618" width="9.140625" style="1"/>
    <col min="15619" max="15619" width="8.85546875" style="1" customWidth="1"/>
    <col min="15620" max="15620" width="11.140625" style="1" customWidth="1"/>
    <col min="15621" max="15621" width="10.7109375" style="1" customWidth="1"/>
    <col min="15622" max="15869" width="9.140625" style="1"/>
    <col min="15870" max="15870" width="10.42578125" style="1" customWidth="1"/>
    <col min="15871" max="15871" width="57.7109375" style="1" customWidth="1"/>
    <col min="15872" max="15872" width="46.140625" style="1" customWidth="1"/>
    <col min="15873" max="15873" width="14" style="1" customWidth="1"/>
    <col min="15874" max="15874" width="9.140625" style="1"/>
    <col min="15875" max="15875" width="8.85546875" style="1" customWidth="1"/>
    <col min="15876" max="15876" width="11.140625" style="1" customWidth="1"/>
    <col min="15877" max="15877" width="10.7109375" style="1" customWidth="1"/>
    <col min="15878" max="16125" width="9.140625" style="1"/>
    <col min="16126" max="16126" width="10.42578125" style="1" customWidth="1"/>
    <col min="16127" max="16127" width="57.7109375" style="1" customWidth="1"/>
    <col min="16128" max="16128" width="46.140625" style="1" customWidth="1"/>
    <col min="16129" max="16129" width="14" style="1" customWidth="1"/>
    <col min="16130" max="16130" width="9.140625" style="1"/>
    <col min="16131" max="16131" width="8.85546875" style="1" customWidth="1"/>
    <col min="16132" max="16132" width="11.140625" style="1" customWidth="1"/>
    <col min="16133" max="16133" width="10.7109375" style="1" customWidth="1"/>
    <col min="16134" max="16384" width="9.140625" style="1"/>
  </cols>
  <sheetData>
    <row r="1" spans="1:7" s="4" customFormat="1" ht="18" x14ac:dyDescent="0.25">
      <c r="A1" s="98" t="s">
        <v>0</v>
      </c>
      <c r="D1" s="5"/>
      <c r="G1" s="6" t="s">
        <v>1</v>
      </c>
    </row>
    <row r="2" spans="1:7" s="4" customFormat="1" ht="9.75" customHeight="1" x14ac:dyDescent="0.25">
      <c r="D2" s="5"/>
    </row>
    <row r="3" spans="1:7" s="11" customFormat="1" ht="16.5" customHeight="1" x14ac:dyDescent="0.25">
      <c r="A3" s="8" t="s">
        <v>275</v>
      </c>
      <c r="B3" s="8"/>
      <c r="C3" s="8"/>
      <c r="D3" s="9"/>
      <c r="E3" s="8"/>
      <c r="F3" s="8"/>
      <c r="G3" s="8"/>
    </row>
    <row r="4" spans="1:7" s="4" customFormat="1" ht="18.75" customHeight="1" x14ac:dyDescent="0.25">
      <c r="A4" s="8" t="s">
        <v>308</v>
      </c>
      <c r="B4" s="8"/>
      <c r="C4" s="8"/>
      <c r="D4" s="12"/>
      <c r="E4" s="8"/>
      <c r="F4" s="8"/>
      <c r="G4" s="8"/>
    </row>
    <row r="5" spans="1:7" s="4" customFormat="1" ht="18.75" customHeight="1" x14ac:dyDescent="0.25">
      <c r="A5" s="8" t="s">
        <v>307</v>
      </c>
      <c r="B5" s="8"/>
      <c r="C5" s="8"/>
      <c r="D5" s="12"/>
      <c r="E5" s="8"/>
      <c r="F5" s="8"/>
      <c r="G5" s="8"/>
    </row>
    <row r="6" spans="1:7" s="11" customFormat="1" ht="18" customHeight="1" x14ac:dyDescent="0.25">
      <c r="A6" s="13" t="s">
        <v>2</v>
      </c>
      <c r="B6" s="8"/>
      <c r="C6" s="8"/>
      <c r="D6" s="9"/>
      <c r="E6" s="8"/>
      <c r="F6" s="8"/>
      <c r="G6" s="8"/>
    </row>
    <row r="7" spans="1:7" s="19" customFormat="1" ht="94.5" x14ac:dyDescent="0.2">
      <c r="A7" s="14" t="s">
        <v>3</v>
      </c>
      <c r="B7" s="15" t="s">
        <v>4</v>
      </c>
      <c r="C7" s="15" t="s">
        <v>5</v>
      </c>
      <c r="D7" s="16" t="s">
        <v>6</v>
      </c>
      <c r="E7" s="17" t="s">
        <v>7</v>
      </c>
      <c r="F7" s="17" t="s">
        <v>8</v>
      </c>
      <c r="G7" s="18" t="s">
        <v>9</v>
      </c>
    </row>
    <row r="8" spans="1:7" ht="28.5" customHeight="1" x14ac:dyDescent="0.25">
      <c r="A8" s="20">
        <v>1</v>
      </c>
      <c r="B8" s="21" t="s">
        <v>10</v>
      </c>
      <c r="C8" s="22" t="s">
        <v>11</v>
      </c>
      <c r="D8" s="23" t="s">
        <v>12</v>
      </c>
      <c r="E8" s="24">
        <v>2530</v>
      </c>
      <c r="F8" s="25">
        <v>41.85</v>
      </c>
      <c r="G8" s="26">
        <f t="shared" ref="G8:G71" si="0">F8*E8</f>
        <v>105880.5</v>
      </c>
    </row>
    <row r="9" spans="1:7" ht="28.5" customHeight="1" x14ac:dyDescent="0.25">
      <c r="A9" s="20">
        <v>2</v>
      </c>
      <c r="B9" s="21" t="s">
        <v>13</v>
      </c>
      <c r="C9" s="22" t="s">
        <v>14</v>
      </c>
      <c r="D9" s="23" t="s">
        <v>12</v>
      </c>
      <c r="E9" s="27">
        <v>506</v>
      </c>
      <c r="F9" s="25">
        <v>39.590000000000003</v>
      </c>
      <c r="G9" s="26">
        <f t="shared" si="0"/>
        <v>20032.54</v>
      </c>
    </row>
    <row r="10" spans="1:7" ht="28.5" customHeight="1" x14ac:dyDescent="0.25">
      <c r="A10" s="20">
        <v>3</v>
      </c>
      <c r="B10" s="21" t="s">
        <v>15</v>
      </c>
      <c r="C10" s="22" t="s">
        <v>16</v>
      </c>
      <c r="D10" s="23" t="s">
        <v>12</v>
      </c>
      <c r="E10" s="27">
        <v>0</v>
      </c>
      <c r="F10" s="25"/>
      <c r="G10" s="26">
        <f t="shared" si="0"/>
        <v>0</v>
      </c>
    </row>
    <row r="11" spans="1:7" ht="28.5" customHeight="1" x14ac:dyDescent="0.25">
      <c r="A11" s="20">
        <v>4</v>
      </c>
      <c r="B11" s="21" t="s">
        <v>17</v>
      </c>
      <c r="C11" s="22" t="s">
        <v>18</v>
      </c>
      <c r="D11" s="23" t="s">
        <v>12</v>
      </c>
      <c r="E11" s="27">
        <v>0</v>
      </c>
      <c r="F11" s="25"/>
      <c r="G11" s="26">
        <f t="shared" si="0"/>
        <v>0</v>
      </c>
    </row>
    <row r="12" spans="1:7" ht="28.5" customHeight="1" x14ac:dyDescent="0.25">
      <c r="A12" s="20">
        <v>5</v>
      </c>
      <c r="B12" s="21" t="s">
        <v>19</v>
      </c>
      <c r="C12" s="22" t="s">
        <v>20</v>
      </c>
      <c r="D12" s="23" t="s">
        <v>12</v>
      </c>
      <c r="E12" s="27">
        <v>0</v>
      </c>
      <c r="F12" s="25"/>
      <c r="G12" s="26">
        <f t="shared" si="0"/>
        <v>0</v>
      </c>
    </row>
    <row r="13" spans="1:7" ht="28.5" customHeight="1" x14ac:dyDescent="0.25">
      <c r="A13" s="20">
        <v>6</v>
      </c>
      <c r="B13" s="21" t="s">
        <v>21</v>
      </c>
      <c r="C13" s="22" t="s">
        <v>22</v>
      </c>
      <c r="D13" s="23" t="s">
        <v>12</v>
      </c>
      <c r="E13" s="27">
        <v>0</v>
      </c>
      <c r="F13" s="25"/>
      <c r="G13" s="26">
        <f t="shared" si="0"/>
        <v>0</v>
      </c>
    </row>
    <row r="14" spans="1:7" ht="28.5" customHeight="1" x14ac:dyDescent="0.25">
      <c r="A14" s="20">
        <v>7</v>
      </c>
      <c r="B14" s="21" t="s">
        <v>23</v>
      </c>
      <c r="C14" s="22" t="s">
        <v>24</v>
      </c>
      <c r="D14" s="23" t="s">
        <v>25</v>
      </c>
      <c r="E14" s="27">
        <v>0</v>
      </c>
      <c r="F14" s="25"/>
      <c r="G14" s="26">
        <f t="shared" si="0"/>
        <v>0</v>
      </c>
    </row>
    <row r="15" spans="1:7" ht="28.5" customHeight="1" x14ac:dyDescent="0.25">
      <c r="A15" s="20">
        <v>8</v>
      </c>
      <c r="B15" s="21" t="s">
        <v>26</v>
      </c>
      <c r="C15" s="28" t="s">
        <v>27</v>
      </c>
      <c r="D15" s="23" t="s">
        <v>12</v>
      </c>
      <c r="E15" s="27">
        <v>0</v>
      </c>
      <c r="F15" s="25"/>
      <c r="G15" s="26">
        <f t="shared" si="0"/>
        <v>0</v>
      </c>
    </row>
    <row r="16" spans="1:7" ht="28.5" customHeight="1" x14ac:dyDescent="0.25">
      <c r="A16" s="20" t="s">
        <v>28</v>
      </c>
      <c r="B16" s="29" t="s">
        <v>29</v>
      </c>
      <c r="C16" s="28" t="s">
        <v>30</v>
      </c>
      <c r="D16" s="23" t="s">
        <v>12</v>
      </c>
      <c r="E16" s="27">
        <v>0</v>
      </c>
      <c r="F16" s="25"/>
      <c r="G16" s="26">
        <f t="shared" si="0"/>
        <v>0</v>
      </c>
    </row>
    <row r="17" spans="1:7" ht="28.5" customHeight="1" x14ac:dyDescent="0.25">
      <c r="A17" s="20" t="s">
        <v>31</v>
      </c>
      <c r="B17" s="29" t="s">
        <v>29</v>
      </c>
      <c r="C17" s="28" t="s">
        <v>32</v>
      </c>
      <c r="D17" s="23" t="s">
        <v>12</v>
      </c>
      <c r="E17" s="27">
        <v>0</v>
      </c>
      <c r="F17" s="25"/>
      <c r="G17" s="26">
        <f t="shared" si="0"/>
        <v>0</v>
      </c>
    </row>
    <row r="18" spans="1:7" ht="28.5" customHeight="1" x14ac:dyDescent="0.25">
      <c r="A18" s="20" t="s">
        <v>33</v>
      </c>
      <c r="B18" s="21" t="s">
        <v>34</v>
      </c>
      <c r="C18" s="28" t="s">
        <v>30</v>
      </c>
      <c r="D18" s="23" t="s">
        <v>12</v>
      </c>
      <c r="E18" s="27">
        <v>0</v>
      </c>
      <c r="F18" s="25"/>
      <c r="G18" s="26">
        <f t="shared" si="0"/>
        <v>0</v>
      </c>
    </row>
    <row r="19" spans="1:7" ht="28.5" customHeight="1" x14ac:dyDescent="0.25">
      <c r="A19" s="20" t="s">
        <v>35</v>
      </c>
      <c r="B19" s="21" t="s">
        <v>34</v>
      </c>
      <c r="C19" s="28" t="s">
        <v>32</v>
      </c>
      <c r="D19" s="23" t="s">
        <v>12</v>
      </c>
      <c r="E19" s="27">
        <v>0</v>
      </c>
      <c r="F19" s="25"/>
      <c r="G19" s="26">
        <f t="shared" si="0"/>
        <v>0</v>
      </c>
    </row>
    <row r="20" spans="1:7" ht="28.5" customHeight="1" x14ac:dyDescent="0.25">
      <c r="A20" s="20">
        <v>11</v>
      </c>
      <c r="B20" s="21" t="s">
        <v>36</v>
      </c>
      <c r="C20" s="28" t="s">
        <v>37</v>
      </c>
      <c r="D20" s="23" t="s">
        <v>25</v>
      </c>
      <c r="E20" s="27">
        <v>0</v>
      </c>
      <c r="F20" s="25"/>
      <c r="G20" s="26">
        <f t="shared" si="0"/>
        <v>0</v>
      </c>
    </row>
    <row r="21" spans="1:7" ht="28.5" customHeight="1" x14ac:dyDescent="0.25">
      <c r="A21" s="20">
        <v>12</v>
      </c>
      <c r="B21" s="21" t="s">
        <v>38</v>
      </c>
      <c r="C21" s="22" t="s">
        <v>39</v>
      </c>
      <c r="D21" s="23" t="s">
        <v>25</v>
      </c>
      <c r="E21" s="27">
        <v>0</v>
      </c>
      <c r="F21" s="25"/>
      <c r="G21" s="26">
        <f t="shared" si="0"/>
        <v>0</v>
      </c>
    </row>
    <row r="22" spans="1:7" ht="28.5" customHeight="1" x14ac:dyDescent="0.25">
      <c r="A22" s="20">
        <v>13</v>
      </c>
      <c r="B22" s="21" t="s">
        <v>40</v>
      </c>
      <c r="C22" s="22" t="s">
        <v>41</v>
      </c>
      <c r="D22" s="23" t="s">
        <v>25</v>
      </c>
      <c r="E22" s="27">
        <v>0</v>
      </c>
      <c r="F22" s="25"/>
      <c r="G22" s="26">
        <f t="shared" si="0"/>
        <v>0</v>
      </c>
    </row>
    <row r="23" spans="1:7" ht="28.5" customHeight="1" x14ac:dyDescent="0.25">
      <c r="A23" s="20">
        <v>14</v>
      </c>
      <c r="B23" s="21" t="s">
        <v>42</v>
      </c>
      <c r="C23" s="22" t="s">
        <v>43</v>
      </c>
      <c r="D23" s="23" t="s">
        <v>44</v>
      </c>
      <c r="E23" s="27">
        <v>782</v>
      </c>
      <c r="F23" s="25">
        <v>8.6999999999999993</v>
      </c>
      <c r="G23" s="26">
        <f t="shared" si="0"/>
        <v>6803.4</v>
      </c>
    </row>
    <row r="24" spans="1:7" ht="28.5" customHeight="1" x14ac:dyDescent="0.25">
      <c r="A24" s="20">
        <v>15</v>
      </c>
      <c r="B24" s="21" t="s">
        <v>45</v>
      </c>
      <c r="C24" s="22" t="s">
        <v>43</v>
      </c>
      <c r="D24" s="23" t="s">
        <v>44</v>
      </c>
      <c r="E24" s="27">
        <v>368</v>
      </c>
      <c r="F24" s="25">
        <v>8.6999999999999993</v>
      </c>
      <c r="G24" s="26">
        <f t="shared" si="0"/>
        <v>3201.6</v>
      </c>
    </row>
    <row r="25" spans="1:7" ht="28.5" customHeight="1" x14ac:dyDescent="0.25">
      <c r="A25" s="20">
        <v>16</v>
      </c>
      <c r="B25" s="30" t="s">
        <v>46</v>
      </c>
      <c r="C25" s="22" t="s">
        <v>47</v>
      </c>
      <c r="D25" s="23" t="s">
        <v>48</v>
      </c>
      <c r="E25" s="27">
        <v>0</v>
      </c>
      <c r="F25" s="25"/>
      <c r="G25" s="26">
        <f t="shared" si="0"/>
        <v>0</v>
      </c>
    </row>
    <row r="26" spans="1:7" ht="28.5" customHeight="1" x14ac:dyDescent="0.25">
      <c r="A26" s="31">
        <v>17</v>
      </c>
      <c r="B26" s="21" t="s">
        <v>49</v>
      </c>
      <c r="C26" s="32" t="s">
        <v>50</v>
      </c>
      <c r="D26" s="23" t="s">
        <v>25</v>
      </c>
      <c r="E26" s="27">
        <v>156</v>
      </c>
      <c r="F26" s="25">
        <v>43.33</v>
      </c>
      <c r="G26" s="26">
        <f t="shared" si="0"/>
        <v>6759.48</v>
      </c>
    </row>
    <row r="27" spans="1:7" ht="28.5" customHeight="1" x14ac:dyDescent="0.25">
      <c r="A27" s="31">
        <v>18</v>
      </c>
      <c r="B27" s="29" t="s">
        <v>51</v>
      </c>
      <c r="C27" s="32" t="s">
        <v>52</v>
      </c>
      <c r="D27" s="23" t="s">
        <v>48</v>
      </c>
      <c r="E27" s="27">
        <v>0</v>
      </c>
      <c r="F27" s="25"/>
      <c r="G27" s="26">
        <f t="shared" si="0"/>
        <v>0</v>
      </c>
    </row>
    <row r="28" spans="1:7" ht="28.5" customHeight="1" x14ac:dyDescent="0.25">
      <c r="A28" s="31">
        <v>19</v>
      </c>
      <c r="B28" s="29" t="s">
        <v>53</v>
      </c>
      <c r="C28" s="33" t="s">
        <v>54</v>
      </c>
      <c r="D28" s="23" t="s">
        <v>48</v>
      </c>
      <c r="E28" s="27">
        <v>0</v>
      </c>
      <c r="F28" s="25"/>
      <c r="G28" s="26">
        <f t="shared" si="0"/>
        <v>0</v>
      </c>
    </row>
    <row r="29" spans="1:7" ht="28.5" customHeight="1" x14ac:dyDescent="0.25">
      <c r="A29" s="31">
        <v>20</v>
      </c>
      <c r="B29" s="21" t="s">
        <v>55</v>
      </c>
      <c r="C29" s="32" t="s">
        <v>56</v>
      </c>
      <c r="D29" s="23" t="s">
        <v>57</v>
      </c>
      <c r="E29" s="27">
        <v>16100</v>
      </c>
      <c r="F29" s="25">
        <v>7.91</v>
      </c>
      <c r="G29" s="26">
        <f t="shared" si="0"/>
        <v>127351</v>
      </c>
    </row>
    <row r="30" spans="1:7" ht="28.5" customHeight="1" x14ac:dyDescent="0.25">
      <c r="A30" s="31">
        <v>21</v>
      </c>
      <c r="B30" s="21" t="s">
        <v>58</v>
      </c>
      <c r="C30" s="32" t="s">
        <v>56</v>
      </c>
      <c r="D30" s="23" t="s">
        <v>57</v>
      </c>
      <c r="E30" s="27">
        <v>0</v>
      </c>
      <c r="F30" s="25"/>
      <c r="G30" s="26">
        <f t="shared" si="0"/>
        <v>0</v>
      </c>
    </row>
    <row r="31" spans="1:7" ht="28.5" customHeight="1" x14ac:dyDescent="0.25">
      <c r="A31" s="20">
        <v>22</v>
      </c>
      <c r="B31" s="34" t="s">
        <v>59</v>
      </c>
      <c r="C31" s="32" t="s">
        <v>56</v>
      </c>
      <c r="D31" s="23" t="s">
        <v>57</v>
      </c>
      <c r="E31" s="27">
        <v>0</v>
      </c>
      <c r="F31" s="25"/>
      <c r="G31" s="26">
        <f t="shared" si="0"/>
        <v>0</v>
      </c>
    </row>
    <row r="32" spans="1:7" ht="28.5" customHeight="1" x14ac:dyDescent="0.25">
      <c r="A32" s="31">
        <v>23</v>
      </c>
      <c r="B32" s="21" t="s">
        <v>60</v>
      </c>
      <c r="C32" s="32" t="s">
        <v>56</v>
      </c>
      <c r="D32" s="23" t="s">
        <v>57</v>
      </c>
      <c r="E32" s="27">
        <v>0</v>
      </c>
      <c r="F32" s="25"/>
      <c r="G32" s="26">
        <f t="shared" si="0"/>
        <v>0</v>
      </c>
    </row>
    <row r="33" spans="1:7" ht="28.5" customHeight="1" x14ac:dyDescent="0.25">
      <c r="A33" s="31">
        <v>24</v>
      </c>
      <c r="B33" s="21" t="s">
        <v>61</v>
      </c>
      <c r="C33" s="33" t="s">
        <v>37</v>
      </c>
      <c r="D33" s="23" t="s">
        <v>25</v>
      </c>
      <c r="E33" s="27">
        <v>308</v>
      </c>
      <c r="F33" s="25">
        <v>31.76</v>
      </c>
      <c r="G33" s="26">
        <f t="shared" si="0"/>
        <v>9782.08</v>
      </c>
    </row>
    <row r="34" spans="1:7" ht="28.5" customHeight="1" x14ac:dyDescent="0.25">
      <c r="A34" s="31">
        <v>25</v>
      </c>
      <c r="B34" s="29" t="s">
        <v>62</v>
      </c>
      <c r="C34" s="32" t="s">
        <v>52</v>
      </c>
      <c r="D34" s="23" t="s">
        <v>48</v>
      </c>
      <c r="E34" s="27">
        <v>0</v>
      </c>
      <c r="F34" s="25"/>
      <c r="G34" s="26">
        <f t="shared" si="0"/>
        <v>0</v>
      </c>
    </row>
    <row r="35" spans="1:7" ht="28.5" customHeight="1" x14ac:dyDescent="0.25">
      <c r="A35" s="31">
        <v>26</v>
      </c>
      <c r="B35" s="29" t="s">
        <v>63</v>
      </c>
      <c r="C35" s="32" t="s">
        <v>52</v>
      </c>
      <c r="D35" s="23" t="s">
        <v>48</v>
      </c>
      <c r="E35" s="27">
        <v>0</v>
      </c>
      <c r="F35" s="25"/>
      <c r="G35" s="26">
        <f t="shared" si="0"/>
        <v>0</v>
      </c>
    </row>
    <row r="36" spans="1:7" ht="28.5" customHeight="1" x14ac:dyDescent="0.25">
      <c r="A36" s="31">
        <v>27</v>
      </c>
      <c r="B36" s="21" t="s">
        <v>64</v>
      </c>
      <c r="C36" s="33" t="s">
        <v>259</v>
      </c>
      <c r="D36" s="23" t="s">
        <v>25</v>
      </c>
      <c r="E36" s="27">
        <v>31262</v>
      </c>
      <c r="F36" s="25">
        <v>7.79</v>
      </c>
      <c r="G36" s="26">
        <f t="shared" si="0"/>
        <v>243530.98</v>
      </c>
    </row>
    <row r="37" spans="1:7" ht="28.5" customHeight="1" x14ac:dyDescent="0.25">
      <c r="A37" s="31">
        <v>28</v>
      </c>
      <c r="B37" s="21" t="s">
        <v>66</v>
      </c>
      <c r="C37" s="33" t="s">
        <v>67</v>
      </c>
      <c r="D37" s="23" t="s">
        <v>68</v>
      </c>
      <c r="E37" s="27">
        <v>0</v>
      </c>
      <c r="F37" s="25"/>
      <c r="G37" s="26">
        <f t="shared" si="0"/>
        <v>0</v>
      </c>
    </row>
    <row r="38" spans="1:7" ht="28.5" customHeight="1" x14ac:dyDescent="0.25">
      <c r="A38" s="31">
        <v>29</v>
      </c>
      <c r="B38" s="21" t="s">
        <v>69</v>
      </c>
      <c r="C38" s="33" t="s">
        <v>70</v>
      </c>
      <c r="D38" s="23" t="s">
        <v>68</v>
      </c>
      <c r="E38" s="27">
        <v>0</v>
      </c>
      <c r="F38" s="25"/>
      <c r="G38" s="26">
        <f t="shared" si="0"/>
        <v>0</v>
      </c>
    </row>
    <row r="39" spans="1:7" ht="28.5" customHeight="1" x14ac:dyDescent="0.25">
      <c r="A39" s="31">
        <v>30</v>
      </c>
      <c r="B39" s="21" t="s">
        <v>71</v>
      </c>
      <c r="C39" s="33" t="s">
        <v>72</v>
      </c>
      <c r="D39" s="23" t="s">
        <v>25</v>
      </c>
      <c r="E39" s="27">
        <v>0</v>
      </c>
      <c r="F39" s="25"/>
      <c r="G39" s="26">
        <f t="shared" si="0"/>
        <v>0</v>
      </c>
    </row>
    <row r="40" spans="1:7" ht="28.5" customHeight="1" x14ac:dyDescent="0.25">
      <c r="A40" s="20" t="s">
        <v>73</v>
      </c>
      <c r="B40" s="21" t="s">
        <v>74</v>
      </c>
      <c r="C40" s="28" t="s">
        <v>75</v>
      </c>
      <c r="D40" s="23" t="s">
        <v>68</v>
      </c>
      <c r="E40" s="27">
        <v>0</v>
      </c>
      <c r="F40" s="25"/>
      <c r="G40" s="26">
        <f t="shared" si="0"/>
        <v>0</v>
      </c>
    </row>
    <row r="41" spans="1:7" ht="28.5" customHeight="1" x14ac:dyDescent="0.25">
      <c r="A41" s="20" t="s">
        <v>76</v>
      </c>
      <c r="B41" s="35" t="s">
        <v>74</v>
      </c>
      <c r="C41" s="28" t="s">
        <v>77</v>
      </c>
      <c r="D41" s="23" t="s">
        <v>68</v>
      </c>
      <c r="E41" s="27">
        <v>0</v>
      </c>
      <c r="F41" s="25"/>
      <c r="G41" s="26">
        <f t="shared" si="0"/>
        <v>0</v>
      </c>
    </row>
    <row r="42" spans="1:7" ht="28.5" customHeight="1" x14ac:dyDescent="0.25">
      <c r="A42" s="20">
        <v>32</v>
      </c>
      <c r="B42" s="21" t="s">
        <v>78</v>
      </c>
      <c r="C42" s="28" t="s">
        <v>79</v>
      </c>
      <c r="D42" s="23" t="s">
        <v>12</v>
      </c>
      <c r="E42" s="27">
        <v>0</v>
      </c>
      <c r="F42" s="25"/>
      <c r="G42" s="26">
        <f t="shared" si="0"/>
        <v>0</v>
      </c>
    </row>
    <row r="43" spans="1:7" ht="28.5" customHeight="1" x14ac:dyDescent="0.25">
      <c r="A43" s="20">
        <v>33</v>
      </c>
      <c r="B43" s="21" t="s">
        <v>80</v>
      </c>
      <c r="C43" s="28" t="s">
        <v>81</v>
      </c>
      <c r="D43" s="23" t="s">
        <v>12</v>
      </c>
      <c r="E43" s="27">
        <v>13248</v>
      </c>
      <c r="F43" s="25">
        <v>7.4</v>
      </c>
      <c r="G43" s="26">
        <f t="shared" si="0"/>
        <v>98035.200000000012</v>
      </c>
    </row>
    <row r="44" spans="1:7" ht="28.5" customHeight="1" x14ac:dyDescent="0.25">
      <c r="A44" s="20">
        <v>34</v>
      </c>
      <c r="B44" s="21" t="s">
        <v>82</v>
      </c>
      <c r="C44" s="28" t="s">
        <v>81</v>
      </c>
      <c r="D44" s="23" t="s">
        <v>12</v>
      </c>
      <c r="E44" s="27">
        <v>13533</v>
      </c>
      <c r="F44" s="25">
        <v>3.1</v>
      </c>
      <c r="G44" s="26">
        <f t="shared" si="0"/>
        <v>41952.3</v>
      </c>
    </row>
    <row r="45" spans="1:7" ht="28.5" customHeight="1" x14ac:dyDescent="0.25">
      <c r="A45" s="20">
        <v>35</v>
      </c>
      <c r="B45" s="21" t="s">
        <v>83</v>
      </c>
      <c r="C45" s="28" t="s">
        <v>81</v>
      </c>
      <c r="D45" s="23" t="s">
        <v>12</v>
      </c>
      <c r="E45" s="27">
        <v>17664</v>
      </c>
      <c r="F45" s="25">
        <v>5.49</v>
      </c>
      <c r="G45" s="26">
        <f t="shared" si="0"/>
        <v>96975.360000000001</v>
      </c>
    </row>
    <row r="46" spans="1:7" ht="28.5" customHeight="1" x14ac:dyDescent="0.25">
      <c r="A46" s="20">
        <v>36</v>
      </c>
      <c r="B46" s="21" t="s">
        <v>84</v>
      </c>
      <c r="C46" s="28" t="s">
        <v>85</v>
      </c>
      <c r="D46" s="23" t="s">
        <v>12</v>
      </c>
      <c r="E46" s="27">
        <v>0</v>
      </c>
      <c r="F46" s="25"/>
      <c r="G46" s="26">
        <f t="shared" si="0"/>
        <v>0</v>
      </c>
    </row>
    <row r="47" spans="1:7" ht="48" customHeight="1" x14ac:dyDescent="0.25">
      <c r="A47" s="20">
        <v>37</v>
      </c>
      <c r="B47" s="21" t="s">
        <v>86</v>
      </c>
      <c r="C47" s="28" t="s">
        <v>87</v>
      </c>
      <c r="D47" s="23" t="s">
        <v>88</v>
      </c>
      <c r="E47" s="27">
        <v>0</v>
      </c>
      <c r="F47" s="25"/>
      <c r="G47" s="26">
        <f t="shared" si="0"/>
        <v>0</v>
      </c>
    </row>
    <row r="48" spans="1:7" ht="28.5" customHeight="1" x14ac:dyDescent="0.25">
      <c r="A48" s="20">
        <v>38</v>
      </c>
      <c r="B48" s="21" t="s">
        <v>89</v>
      </c>
      <c r="C48" s="28" t="s">
        <v>90</v>
      </c>
      <c r="D48" s="23" t="s">
        <v>88</v>
      </c>
      <c r="E48" s="27">
        <v>0</v>
      </c>
      <c r="F48" s="25"/>
      <c r="G48" s="26">
        <f t="shared" si="0"/>
        <v>0</v>
      </c>
    </row>
    <row r="49" spans="1:7" ht="28.5" customHeight="1" x14ac:dyDescent="0.25">
      <c r="A49" s="20">
        <v>39</v>
      </c>
      <c r="B49" s="21" t="s">
        <v>91</v>
      </c>
      <c r="C49" s="28" t="s">
        <v>92</v>
      </c>
      <c r="D49" s="23" t="s">
        <v>88</v>
      </c>
      <c r="E49" s="27">
        <v>0</v>
      </c>
      <c r="F49" s="25"/>
      <c r="G49" s="26">
        <f t="shared" si="0"/>
        <v>0</v>
      </c>
    </row>
    <row r="50" spans="1:7" ht="28.5" customHeight="1" x14ac:dyDescent="0.25">
      <c r="A50" s="20">
        <v>40</v>
      </c>
      <c r="B50" s="21" t="s">
        <v>93</v>
      </c>
      <c r="C50" s="22" t="s">
        <v>43</v>
      </c>
      <c r="D50" s="23" t="s">
        <v>44</v>
      </c>
      <c r="E50" s="27">
        <v>0</v>
      </c>
      <c r="F50" s="25"/>
      <c r="G50" s="26">
        <f t="shared" si="0"/>
        <v>0</v>
      </c>
    </row>
    <row r="51" spans="1:7" ht="28.5" customHeight="1" x14ac:dyDescent="0.25">
      <c r="A51" s="20">
        <v>41</v>
      </c>
      <c r="B51" s="21" t="s">
        <v>94</v>
      </c>
      <c r="C51" s="22" t="s">
        <v>43</v>
      </c>
      <c r="D51" s="23" t="s">
        <v>44</v>
      </c>
      <c r="E51" s="27">
        <v>0</v>
      </c>
      <c r="F51" s="25"/>
      <c r="G51" s="26">
        <f t="shared" si="0"/>
        <v>0</v>
      </c>
    </row>
    <row r="52" spans="1:7" ht="28.5" customHeight="1" x14ac:dyDescent="0.25">
      <c r="A52" s="20">
        <v>42</v>
      </c>
      <c r="B52" s="21" t="s">
        <v>95</v>
      </c>
      <c r="C52" s="22" t="s">
        <v>43</v>
      </c>
      <c r="D52" s="23" t="s">
        <v>44</v>
      </c>
      <c r="E52" s="27">
        <v>0</v>
      </c>
      <c r="F52" s="25"/>
      <c r="G52" s="26">
        <f t="shared" si="0"/>
        <v>0</v>
      </c>
    </row>
    <row r="53" spans="1:7" ht="28.5" customHeight="1" x14ac:dyDescent="0.25">
      <c r="A53" s="20" t="s">
        <v>96</v>
      </c>
      <c r="B53" s="21" t="s">
        <v>97</v>
      </c>
      <c r="C53" s="28" t="s">
        <v>98</v>
      </c>
      <c r="D53" s="23" t="s">
        <v>99</v>
      </c>
      <c r="E53" s="27">
        <v>0</v>
      </c>
      <c r="F53" s="25"/>
      <c r="G53" s="26">
        <f t="shared" si="0"/>
        <v>0</v>
      </c>
    </row>
    <row r="54" spans="1:7" ht="28.5" customHeight="1" x14ac:dyDescent="0.25">
      <c r="A54" s="20" t="s">
        <v>100</v>
      </c>
      <c r="B54" s="35" t="s">
        <v>101</v>
      </c>
      <c r="C54" s="28" t="s">
        <v>98</v>
      </c>
      <c r="D54" s="23" t="s">
        <v>99</v>
      </c>
      <c r="E54" s="27">
        <v>0</v>
      </c>
      <c r="F54" s="25"/>
      <c r="G54" s="26">
        <f t="shared" si="0"/>
        <v>0</v>
      </c>
    </row>
    <row r="55" spans="1:7" ht="28.5" customHeight="1" x14ac:dyDescent="0.25">
      <c r="A55" s="20">
        <v>44</v>
      </c>
      <c r="B55" s="35" t="s">
        <v>102</v>
      </c>
      <c r="C55" s="28" t="s">
        <v>98</v>
      </c>
      <c r="D55" s="23" t="s">
        <v>99</v>
      </c>
      <c r="E55" s="27">
        <v>0</v>
      </c>
      <c r="F55" s="25"/>
      <c r="G55" s="26">
        <f t="shared" si="0"/>
        <v>0</v>
      </c>
    </row>
    <row r="56" spans="1:7" ht="28.5" customHeight="1" x14ac:dyDescent="0.25">
      <c r="A56" s="20">
        <v>45</v>
      </c>
      <c r="B56" s="21" t="s">
        <v>103</v>
      </c>
      <c r="C56" s="28" t="s">
        <v>98</v>
      </c>
      <c r="D56" s="23" t="s">
        <v>68</v>
      </c>
      <c r="E56" s="27">
        <v>0</v>
      </c>
      <c r="F56" s="25"/>
      <c r="G56" s="26">
        <f t="shared" si="0"/>
        <v>0</v>
      </c>
    </row>
    <row r="57" spans="1:7" ht="28.5" customHeight="1" x14ac:dyDescent="0.25">
      <c r="A57" s="20" t="s">
        <v>104</v>
      </c>
      <c r="B57" s="21" t="s">
        <v>105</v>
      </c>
      <c r="C57" s="28" t="s">
        <v>98</v>
      </c>
      <c r="D57" s="23" t="s">
        <v>99</v>
      </c>
      <c r="E57" s="27">
        <v>0</v>
      </c>
      <c r="F57" s="25"/>
      <c r="G57" s="26">
        <f t="shared" si="0"/>
        <v>0</v>
      </c>
    </row>
    <row r="58" spans="1:7" ht="28.5" customHeight="1" x14ac:dyDescent="0.25">
      <c r="A58" s="20" t="s">
        <v>106</v>
      </c>
      <c r="B58" s="35" t="s">
        <v>107</v>
      </c>
      <c r="C58" s="28" t="s">
        <v>98</v>
      </c>
      <c r="D58" s="23" t="s">
        <v>99</v>
      </c>
      <c r="E58" s="27">
        <v>0</v>
      </c>
      <c r="F58" s="25"/>
      <c r="G58" s="26">
        <f t="shared" si="0"/>
        <v>0</v>
      </c>
    </row>
    <row r="59" spans="1:7" ht="28.5" customHeight="1" x14ac:dyDescent="0.25">
      <c r="A59" s="20" t="s">
        <v>108</v>
      </c>
      <c r="B59" s="21" t="s">
        <v>109</v>
      </c>
      <c r="C59" s="28" t="s">
        <v>98</v>
      </c>
      <c r="D59" s="23" t="s">
        <v>99</v>
      </c>
      <c r="E59" s="27">
        <v>0</v>
      </c>
      <c r="F59" s="25"/>
      <c r="G59" s="26">
        <f t="shared" si="0"/>
        <v>0</v>
      </c>
    </row>
    <row r="60" spans="1:7" ht="28.5" customHeight="1" x14ac:dyDescent="0.25">
      <c r="A60" s="20" t="s">
        <v>110</v>
      </c>
      <c r="B60" s="35" t="s">
        <v>111</v>
      </c>
      <c r="C60" s="28" t="s">
        <v>98</v>
      </c>
      <c r="D60" s="23" t="s">
        <v>99</v>
      </c>
      <c r="E60" s="27">
        <v>621</v>
      </c>
      <c r="F60" s="25">
        <v>10.75</v>
      </c>
      <c r="G60" s="26">
        <f t="shared" si="0"/>
        <v>6675.75</v>
      </c>
    </row>
    <row r="61" spans="1:7" ht="28.5" customHeight="1" x14ac:dyDescent="0.25">
      <c r="A61" s="20" t="s">
        <v>112</v>
      </c>
      <c r="B61" s="21" t="s">
        <v>113</v>
      </c>
      <c r="C61" s="28" t="s">
        <v>98</v>
      </c>
      <c r="D61" s="23" t="s">
        <v>99</v>
      </c>
      <c r="E61" s="27">
        <v>0</v>
      </c>
      <c r="F61" s="25"/>
      <c r="G61" s="26">
        <f t="shared" si="0"/>
        <v>0</v>
      </c>
    </row>
    <row r="62" spans="1:7" ht="28.5" customHeight="1" x14ac:dyDescent="0.25">
      <c r="A62" s="20" t="s">
        <v>114</v>
      </c>
      <c r="B62" s="35" t="s">
        <v>115</v>
      </c>
      <c r="C62" s="28" t="s">
        <v>98</v>
      </c>
      <c r="D62" s="23" t="s">
        <v>99</v>
      </c>
      <c r="E62" s="27">
        <v>0</v>
      </c>
      <c r="F62" s="25"/>
      <c r="G62" s="26">
        <f t="shared" si="0"/>
        <v>0</v>
      </c>
    </row>
    <row r="63" spans="1:7" ht="28.5" customHeight="1" x14ac:dyDescent="0.25">
      <c r="A63" s="20">
        <v>49</v>
      </c>
      <c r="B63" s="21" t="s">
        <v>116</v>
      </c>
      <c r="C63" s="28" t="s">
        <v>98</v>
      </c>
      <c r="D63" s="23" t="s">
        <v>68</v>
      </c>
      <c r="E63" s="27">
        <v>0</v>
      </c>
      <c r="F63" s="25"/>
      <c r="G63" s="26">
        <f t="shared" si="0"/>
        <v>0</v>
      </c>
    </row>
    <row r="64" spans="1:7" ht="28.5" customHeight="1" x14ac:dyDescent="0.25">
      <c r="A64" s="20" t="s">
        <v>117</v>
      </c>
      <c r="B64" s="21" t="s">
        <v>118</v>
      </c>
      <c r="C64" s="28" t="s">
        <v>81</v>
      </c>
      <c r="D64" s="23" t="s">
        <v>99</v>
      </c>
      <c r="E64" s="27">
        <v>0</v>
      </c>
      <c r="F64" s="25"/>
      <c r="G64" s="26">
        <f t="shared" si="0"/>
        <v>0</v>
      </c>
    </row>
    <row r="65" spans="1:7" ht="28.5" customHeight="1" x14ac:dyDescent="0.25">
      <c r="A65" s="20" t="s">
        <v>119</v>
      </c>
      <c r="B65" s="35" t="s">
        <v>120</v>
      </c>
      <c r="C65" s="28" t="s">
        <v>81</v>
      </c>
      <c r="D65" s="23" t="s">
        <v>99</v>
      </c>
      <c r="E65" s="27">
        <v>0</v>
      </c>
      <c r="F65" s="25"/>
      <c r="G65" s="26">
        <f t="shared" si="0"/>
        <v>0</v>
      </c>
    </row>
    <row r="66" spans="1:7" ht="28.5" customHeight="1" x14ac:dyDescent="0.25">
      <c r="A66" s="20" t="s">
        <v>121</v>
      </c>
      <c r="B66" s="21" t="s">
        <v>122</v>
      </c>
      <c r="C66" s="28" t="s">
        <v>81</v>
      </c>
      <c r="D66" s="23" t="s">
        <v>99</v>
      </c>
      <c r="E66" s="27">
        <v>0</v>
      </c>
      <c r="F66" s="25"/>
      <c r="G66" s="26">
        <f t="shared" si="0"/>
        <v>0</v>
      </c>
    </row>
    <row r="67" spans="1:7" ht="28.5" customHeight="1" x14ac:dyDescent="0.25">
      <c r="A67" s="20" t="s">
        <v>123</v>
      </c>
      <c r="B67" s="35" t="s">
        <v>124</v>
      </c>
      <c r="C67" s="28" t="s">
        <v>81</v>
      </c>
      <c r="D67" s="23" t="s">
        <v>99</v>
      </c>
      <c r="E67" s="27">
        <v>0</v>
      </c>
      <c r="F67" s="25"/>
      <c r="G67" s="26">
        <f t="shared" si="0"/>
        <v>0</v>
      </c>
    </row>
    <row r="68" spans="1:7" ht="28.5" customHeight="1" x14ac:dyDescent="0.25">
      <c r="A68" s="20" t="s">
        <v>125</v>
      </c>
      <c r="B68" s="21" t="s">
        <v>126</v>
      </c>
      <c r="C68" s="28" t="s">
        <v>81</v>
      </c>
      <c r="D68" s="23" t="s">
        <v>99</v>
      </c>
      <c r="E68" s="27">
        <v>0</v>
      </c>
      <c r="F68" s="25"/>
      <c r="G68" s="26">
        <f t="shared" si="0"/>
        <v>0</v>
      </c>
    </row>
    <row r="69" spans="1:7" ht="28.5" customHeight="1" x14ac:dyDescent="0.25">
      <c r="A69" s="20" t="s">
        <v>127</v>
      </c>
      <c r="B69" s="35" t="s">
        <v>128</v>
      </c>
      <c r="C69" s="28" t="s">
        <v>81</v>
      </c>
      <c r="D69" s="23" t="s">
        <v>99</v>
      </c>
      <c r="E69" s="27">
        <v>11040</v>
      </c>
      <c r="F69" s="25">
        <v>8.93</v>
      </c>
      <c r="G69" s="26">
        <f t="shared" si="0"/>
        <v>98587.199999999997</v>
      </c>
    </row>
    <row r="70" spans="1:7" ht="28.5" customHeight="1" x14ac:dyDescent="0.25">
      <c r="A70" s="20">
        <v>53</v>
      </c>
      <c r="B70" s="35" t="s">
        <v>260</v>
      </c>
      <c r="C70" s="28" t="s">
        <v>81</v>
      </c>
      <c r="D70" s="23" t="s">
        <v>99</v>
      </c>
      <c r="E70" s="27">
        <v>4094</v>
      </c>
      <c r="F70" s="25">
        <v>8.36</v>
      </c>
      <c r="G70" s="26">
        <f t="shared" si="0"/>
        <v>34225.839999999997</v>
      </c>
    </row>
    <row r="71" spans="1:7" ht="28.5" customHeight="1" x14ac:dyDescent="0.25">
      <c r="A71" s="20">
        <v>54</v>
      </c>
      <c r="B71" s="35" t="s">
        <v>261</v>
      </c>
      <c r="C71" s="28" t="s">
        <v>81</v>
      </c>
      <c r="D71" s="23" t="s">
        <v>99</v>
      </c>
      <c r="E71" s="27">
        <v>1656</v>
      </c>
      <c r="F71" s="25">
        <v>10.55</v>
      </c>
      <c r="G71" s="26">
        <f t="shared" si="0"/>
        <v>17470.800000000003</v>
      </c>
    </row>
    <row r="72" spans="1:7" ht="28.5" customHeight="1" x14ac:dyDescent="0.25">
      <c r="A72" s="20">
        <v>55</v>
      </c>
      <c r="B72" s="35" t="s">
        <v>262</v>
      </c>
      <c r="C72" s="28" t="s">
        <v>81</v>
      </c>
      <c r="D72" s="23" t="s">
        <v>99</v>
      </c>
      <c r="E72" s="27">
        <v>1228</v>
      </c>
      <c r="F72" s="25">
        <v>15.02</v>
      </c>
      <c r="G72" s="26">
        <f t="shared" ref="G72:G135" si="1">F72*E72</f>
        <v>18444.559999999998</v>
      </c>
    </row>
    <row r="73" spans="1:7" ht="28.5" customHeight="1" x14ac:dyDescent="0.25">
      <c r="A73" s="20">
        <v>56</v>
      </c>
      <c r="B73" s="35" t="s">
        <v>132</v>
      </c>
      <c r="C73" s="28" t="s">
        <v>81</v>
      </c>
      <c r="D73" s="23" t="s">
        <v>99</v>
      </c>
      <c r="E73" s="27">
        <v>0</v>
      </c>
      <c r="F73" s="25"/>
      <c r="G73" s="26">
        <f t="shared" si="1"/>
        <v>0</v>
      </c>
    </row>
    <row r="74" spans="1:7" ht="28.5" customHeight="1" x14ac:dyDescent="0.25">
      <c r="A74" s="20">
        <v>57</v>
      </c>
      <c r="B74" s="35" t="s">
        <v>133</v>
      </c>
      <c r="C74" s="28" t="s">
        <v>81</v>
      </c>
      <c r="D74" s="23" t="s">
        <v>99</v>
      </c>
      <c r="E74" s="27">
        <v>0</v>
      </c>
      <c r="F74" s="25"/>
      <c r="G74" s="26">
        <f t="shared" si="1"/>
        <v>0</v>
      </c>
    </row>
    <row r="75" spans="1:7" ht="28.5" customHeight="1" x14ac:dyDescent="0.25">
      <c r="A75" s="20">
        <v>58</v>
      </c>
      <c r="B75" s="35" t="s">
        <v>134</v>
      </c>
      <c r="C75" s="28" t="s">
        <v>81</v>
      </c>
      <c r="D75" s="23" t="s">
        <v>99</v>
      </c>
      <c r="E75" s="27">
        <v>0</v>
      </c>
      <c r="F75" s="25"/>
      <c r="G75" s="26">
        <f t="shared" si="1"/>
        <v>0</v>
      </c>
    </row>
    <row r="76" spans="1:7" ht="28.5" customHeight="1" x14ac:dyDescent="0.25">
      <c r="A76" s="36">
        <v>69</v>
      </c>
      <c r="B76" s="21" t="s">
        <v>135</v>
      </c>
      <c r="C76" s="28" t="s">
        <v>136</v>
      </c>
      <c r="D76" s="23" t="s">
        <v>68</v>
      </c>
      <c r="E76" s="27">
        <v>0</v>
      </c>
      <c r="F76" s="25"/>
      <c r="G76" s="26">
        <f t="shared" si="1"/>
        <v>0</v>
      </c>
    </row>
    <row r="77" spans="1:7" ht="28.5" customHeight="1" x14ac:dyDescent="0.25">
      <c r="A77" s="36">
        <v>70</v>
      </c>
      <c r="B77" s="37" t="s">
        <v>137</v>
      </c>
      <c r="C77" s="28" t="s">
        <v>136</v>
      </c>
      <c r="D77" s="23" t="s">
        <v>68</v>
      </c>
      <c r="E77" s="27">
        <v>0</v>
      </c>
      <c r="F77" s="25"/>
      <c r="G77" s="26">
        <f t="shared" si="1"/>
        <v>0</v>
      </c>
    </row>
    <row r="78" spans="1:7" ht="28.5" customHeight="1" x14ac:dyDescent="0.25">
      <c r="A78" s="36">
        <v>71</v>
      </c>
      <c r="B78" s="38" t="s">
        <v>138</v>
      </c>
      <c r="C78" s="22" t="s">
        <v>52</v>
      </c>
      <c r="D78" s="23" t="s">
        <v>48</v>
      </c>
      <c r="E78" s="27">
        <v>0</v>
      </c>
      <c r="F78" s="25"/>
      <c r="G78" s="26">
        <f t="shared" si="1"/>
        <v>0</v>
      </c>
    </row>
    <row r="79" spans="1:7" ht="28.5" customHeight="1" x14ac:dyDescent="0.25">
      <c r="A79" s="36" t="s">
        <v>139</v>
      </c>
      <c r="B79" s="39" t="s">
        <v>140</v>
      </c>
      <c r="C79" s="28" t="s">
        <v>141</v>
      </c>
      <c r="D79" s="23" t="s">
        <v>68</v>
      </c>
      <c r="E79" s="27">
        <v>0</v>
      </c>
      <c r="F79" s="25"/>
      <c r="G79" s="26">
        <f t="shared" si="1"/>
        <v>0</v>
      </c>
    </row>
    <row r="80" spans="1:7" ht="28.5" customHeight="1" x14ac:dyDescent="0.25">
      <c r="A80" s="36" t="s">
        <v>142</v>
      </c>
      <c r="B80" s="37" t="s">
        <v>140</v>
      </c>
      <c r="C80" s="28" t="s">
        <v>143</v>
      </c>
      <c r="D80" s="23" t="s">
        <v>68</v>
      </c>
      <c r="E80" s="27">
        <v>0</v>
      </c>
      <c r="F80" s="25"/>
      <c r="G80" s="26">
        <f t="shared" si="1"/>
        <v>0</v>
      </c>
    </row>
    <row r="81" spans="1:7" ht="28.5" customHeight="1" x14ac:dyDescent="0.25">
      <c r="A81" s="36">
        <v>73</v>
      </c>
      <c r="B81" s="38" t="s">
        <v>144</v>
      </c>
      <c r="C81" s="28" t="s">
        <v>141</v>
      </c>
      <c r="D81" s="23" t="s">
        <v>44</v>
      </c>
      <c r="E81" s="27">
        <v>0</v>
      </c>
      <c r="F81" s="25"/>
      <c r="G81" s="26">
        <f t="shared" si="1"/>
        <v>0</v>
      </c>
    </row>
    <row r="82" spans="1:7" ht="28.5" customHeight="1" x14ac:dyDescent="0.25">
      <c r="A82" s="36">
        <v>74</v>
      </c>
      <c r="B82" s="39" t="s">
        <v>145</v>
      </c>
      <c r="C82" s="22" t="s">
        <v>43</v>
      </c>
      <c r="D82" s="23" t="s">
        <v>44</v>
      </c>
      <c r="E82" s="27">
        <v>0</v>
      </c>
      <c r="F82" s="25"/>
      <c r="G82" s="26">
        <f t="shared" si="1"/>
        <v>0</v>
      </c>
    </row>
    <row r="83" spans="1:7" ht="28.5" customHeight="1" x14ac:dyDescent="0.25">
      <c r="A83" s="36">
        <v>75</v>
      </c>
      <c r="B83" s="39" t="s">
        <v>146</v>
      </c>
      <c r="C83" s="22" t="s">
        <v>43</v>
      </c>
      <c r="D83" s="23" t="s">
        <v>44</v>
      </c>
      <c r="E83" s="27">
        <v>0</v>
      </c>
      <c r="F83" s="25"/>
      <c r="G83" s="26">
        <f t="shared" si="1"/>
        <v>0</v>
      </c>
    </row>
    <row r="84" spans="1:7" ht="28.5" customHeight="1" x14ac:dyDescent="0.25">
      <c r="A84" s="36" t="s">
        <v>147</v>
      </c>
      <c r="B84" s="39" t="s">
        <v>148</v>
      </c>
      <c r="C84" s="22" t="s">
        <v>149</v>
      </c>
      <c r="D84" s="23" t="s">
        <v>99</v>
      </c>
      <c r="E84" s="27">
        <v>0</v>
      </c>
      <c r="F84" s="25"/>
      <c r="G84" s="26">
        <f t="shared" si="1"/>
        <v>0</v>
      </c>
    </row>
    <row r="85" spans="1:7" ht="28.5" customHeight="1" x14ac:dyDescent="0.25">
      <c r="A85" s="36" t="s">
        <v>150</v>
      </c>
      <c r="B85" s="37" t="s">
        <v>151</v>
      </c>
      <c r="C85" s="22" t="s">
        <v>149</v>
      </c>
      <c r="D85" s="23" t="s">
        <v>99</v>
      </c>
      <c r="E85" s="27">
        <v>0</v>
      </c>
      <c r="F85" s="25"/>
      <c r="G85" s="26">
        <f t="shared" si="1"/>
        <v>0</v>
      </c>
    </row>
    <row r="86" spans="1:7" ht="28.5" customHeight="1" x14ac:dyDescent="0.25">
      <c r="A86" s="36">
        <v>77</v>
      </c>
      <c r="B86" s="37" t="s">
        <v>152</v>
      </c>
      <c r="C86" s="22" t="s">
        <v>149</v>
      </c>
      <c r="D86" s="23" t="s">
        <v>99</v>
      </c>
      <c r="E86" s="27">
        <v>0</v>
      </c>
      <c r="F86" s="25"/>
      <c r="G86" s="26">
        <f t="shared" si="1"/>
        <v>0</v>
      </c>
    </row>
    <row r="87" spans="1:7" ht="28.5" customHeight="1" x14ac:dyDescent="0.25">
      <c r="A87" s="36">
        <v>78</v>
      </c>
      <c r="B87" s="39" t="s">
        <v>153</v>
      </c>
      <c r="C87" s="22" t="s">
        <v>43</v>
      </c>
      <c r="D87" s="23" t="s">
        <v>68</v>
      </c>
      <c r="E87" s="27">
        <v>0</v>
      </c>
      <c r="F87" s="25"/>
      <c r="G87" s="26">
        <f t="shared" si="1"/>
        <v>0</v>
      </c>
    </row>
    <row r="88" spans="1:7" ht="28.5" customHeight="1" x14ac:dyDescent="0.25">
      <c r="A88" s="36">
        <v>79</v>
      </c>
      <c r="B88" s="38" t="s">
        <v>154</v>
      </c>
      <c r="C88" s="22" t="s">
        <v>43</v>
      </c>
      <c r="D88" s="23" t="s">
        <v>44</v>
      </c>
      <c r="E88" s="27">
        <v>0</v>
      </c>
      <c r="F88" s="25"/>
      <c r="G88" s="26">
        <f t="shared" si="1"/>
        <v>0</v>
      </c>
    </row>
    <row r="89" spans="1:7" ht="28.5" customHeight="1" x14ac:dyDescent="0.25">
      <c r="A89" s="36">
        <v>80</v>
      </c>
      <c r="B89" s="39" t="s">
        <v>155</v>
      </c>
      <c r="C89" s="22" t="s">
        <v>43</v>
      </c>
      <c r="D89" s="23" t="s">
        <v>44</v>
      </c>
      <c r="E89" s="27">
        <v>0</v>
      </c>
      <c r="F89" s="25"/>
      <c r="G89" s="26">
        <f t="shared" si="1"/>
        <v>0</v>
      </c>
    </row>
    <row r="90" spans="1:7" ht="28.5" customHeight="1" x14ac:dyDescent="0.25">
      <c r="A90" s="36">
        <v>81</v>
      </c>
      <c r="B90" s="39" t="s">
        <v>156</v>
      </c>
      <c r="C90" s="22" t="s">
        <v>43</v>
      </c>
      <c r="D90" s="23" t="s">
        <v>44</v>
      </c>
      <c r="E90" s="27">
        <v>0</v>
      </c>
      <c r="F90" s="25"/>
      <c r="G90" s="26">
        <f t="shared" si="1"/>
        <v>0</v>
      </c>
    </row>
    <row r="91" spans="1:7" ht="28.5" customHeight="1" x14ac:dyDescent="0.25">
      <c r="A91" s="36">
        <v>82</v>
      </c>
      <c r="B91" s="37" t="s">
        <v>157</v>
      </c>
      <c r="C91" s="28" t="s">
        <v>158</v>
      </c>
      <c r="D91" s="23" t="s">
        <v>159</v>
      </c>
      <c r="E91" s="27">
        <v>0</v>
      </c>
      <c r="F91" s="25"/>
      <c r="G91" s="26">
        <f t="shared" si="1"/>
        <v>0</v>
      </c>
    </row>
    <row r="92" spans="1:7" ht="28.5" customHeight="1" x14ac:dyDescent="0.25">
      <c r="A92" s="36">
        <v>83</v>
      </c>
      <c r="B92" s="39" t="s">
        <v>160</v>
      </c>
      <c r="C92" s="22" t="s">
        <v>24</v>
      </c>
      <c r="D92" s="23" t="s">
        <v>25</v>
      </c>
      <c r="E92" s="27">
        <v>0</v>
      </c>
      <c r="F92" s="25"/>
      <c r="G92" s="26">
        <f t="shared" si="1"/>
        <v>0</v>
      </c>
    </row>
    <row r="93" spans="1:7" ht="28.5" customHeight="1" x14ac:dyDescent="0.25">
      <c r="A93" s="36">
        <v>84</v>
      </c>
      <c r="B93" s="21" t="s">
        <v>161</v>
      </c>
      <c r="C93" s="22" t="s">
        <v>43</v>
      </c>
      <c r="D93" s="23" t="s">
        <v>44</v>
      </c>
      <c r="E93" s="27">
        <v>2351</v>
      </c>
      <c r="F93" s="25">
        <v>7.95</v>
      </c>
      <c r="G93" s="26">
        <f t="shared" si="1"/>
        <v>18690.45</v>
      </c>
    </row>
    <row r="94" spans="1:7" ht="28.5" customHeight="1" x14ac:dyDescent="0.25">
      <c r="A94" s="36">
        <v>85</v>
      </c>
      <c r="B94" s="35" t="s">
        <v>162</v>
      </c>
      <c r="C94" s="22" t="s">
        <v>43</v>
      </c>
      <c r="D94" s="23" t="s">
        <v>44</v>
      </c>
      <c r="E94" s="27">
        <v>0</v>
      </c>
      <c r="F94" s="25"/>
      <c r="G94" s="26">
        <f t="shared" si="1"/>
        <v>0</v>
      </c>
    </row>
    <row r="95" spans="1:7" ht="28.5" customHeight="1" x14ac:dyDescent="0.25">
      <c r="A95" s="36">
        <v>86</v>
      </c>
      <c r="B95" s="29" t="s">
        <v>163</v>
      </c>
      <c r="C95" s="22" t="s">
        <v>43</v>
      </c>
      <c r="D95" s="23" t="s">
        <v>44</v>
      </c>
      <c r="E95" s="27">
        <v>0</v>
      </c>
      <c r="F95" s="25"/>
      <c r="G95" s="26">
        <f t="shared" si="1"/>
        <v>0</v>
      </c>
    </row>
    <row r="96" spans="1:7" ht="28.5" customHeight="1" x14ac:dyDescent="0.25">
      <c r="A96" s="36" t="s">
        <v>164</v>
      </c>
      <c r="B96" s="21" t="s">
        <v>165</v>
      </c>
      <c r="C96" s="22" t="s">
        <v>43</v>
      </c>
      <c r="D96" s="23" t="s">
        <v>44</v>
      </c>
      <c r="E96" s="27">
        <v>0</v>
      </c>
      <c r="F96" s="25"/>
      <c r="G96" s="26">
        <f t="shared" si="1"/>
        <v>0</v>
      </c>
    </row>
    <row r="97" spans="1:7" ht="28.5" customHeight="1" x14ac:dyDescent="0.25">
      <c r="A97" s="36" t="s">
        <v>166</v>
      </c>
      <c r="B97" s="35" t="s">
        <v>167</v>
      </c>
      <c r="C97" s="22" t="s">
        <v>43</v>
      </c>
      <c r="D97" s="23" t="s">
        <v>44</v>
      </c>
      <c r="E97" s="27">
        <v>0</v>
      </c>
      <c r="F97" s="25"/>
      <c r="G97" s="26">
        <f t="shared" si="1"/>
        <v>0</v>
      </c>
    </row>
    <row r="98" spans="1:7" ht="28.5" customHeight="1" x14ac:dyDescent="0.25">
      <c r="A98" s="36" t="s">
        <v>168</v>
      </c>
      <c r="B98" s="21" t="s">
        <v>169</v>
      </c>
      <c r="C98" s="22" t="s">
        <v>43</v>
      </c>
      <c r="D98" s="23" t="s">
        <v>44</v>
      </c>
      <c r="E98" s="27">
        <v>0</v>
      </c>
      <c r="F98" s="25"/>
      <c r="G98" s="26">
        <f t="shared" si="1"/>
        <v>0</v>
      </c>
    </row>
    <row r="99" spans="1:7" ht="28.5" customHeight="1" x14ac:dyDescent="0.25">
      <c r="A99" s="36" t="s">
        <v>170</v>
      </c>
      <c r="B99" s="35" t="s">
        <v>171</v>
      </c>
      <c r="C99" s="22" t="s">
        <v>43</v>
      </c>
      <c r="D99" s="23" t="s">
        <v>44</v>
      </c>
      <c r="E99" s="27">
        <v>0</v>
      </c>
      <c r="F99" s="25"/>
      <c r="G99" s="26">
        <f t="shared" si="1"/>
        <v>0</v>
      </c>
    </row>
    <row r="100" spans="1:7" ht="28.5" customHeight="1" x14ac:dyDescent="0.25">
      <c r="A100" s="36" t="s">
        <v>172</v>
      </c>
      <c r="B100" s="21" t="s">
        <v>173</v>
      </c>
      <c r="C100" s="22" t="s">
        <v>43</v>
      </c>
      <c r="D100" s="23" t="s">
        <v>44</v>
      </c>
      <c r="E100" s="27">
        <v>0</v>
      </c>
      <c r="F100" s="25"/>
      <c r="G100" s="26">
        <f t="shared" si="1"/>
        <v>0</v>
      </c>
    </row>
    <row r="101" spans="1:7" ht="28.5" customHeight="1" x14ac:dyDescent="0.25">
      <c r="A101" s="36" t="s">
        <v>174</v>
      </c>
      <c r="B101" s="35" t="s">
        <v>175</v>
      </c>
      <c r="C101" s="22" t="s">
        <v>43</v>
      </c>
      <c r="D101" s="23" t="s">
        <v>44</v>
      </c>
      <c r="E101" s="27">
        <v>0</v>
      </c>
      <c r="F101" s="25"/>
      <c r="G101" s="26">
        <f t="shared" si="1"/>
        <v>0</v>
      </c>
    </row>
    <row r="102" spans="1:7" ht="28.5" customHeight="1" x14ac:dyDescent="0.25">
      <c r="A102" s="40">
        <v>90</v>
      </c>
      <c r="B102" s="30" t="s">
        <v>176</v>
      </c>
      <c r="C102" s="22" t="s">
        <v>177</v>
      </c>
      <c r="D102" s="23" t="s">
        <v>48</v>
      </c>
      <c r="E102" s="27">
        <v>0</v>
      </c>
      <c r="F102" s="25"/>
      <c r="G102" s="26">
        <f t="shared" si="1"/>
        <v>0</v>
      </c>
    </row>
    <row r="103" spans="1:7" ht="28.5" customHeight="1" x14ac:dyDescent="0.25">
      <c r="A103" s="40">
        <v>91</v>
      </c>
      <c r="B103" s="21" t="s">
        <v>178</v>
      </c>
      <c r="C103" s="22" t="s">
        <v>43</v>
      </c>
      <c r="D103" s="23" t="s">
        <v>44</v>
      </c>
      <c r="E103" s="27">
        <v>7360</v>
      </c>
      <c r="F103" s="25">
        <v>7.95</v>
      </c>
      <c r="G103" s="26">
        <f t="shared" si="1"/>
        <v>58512</v>
      </c>
    </row>
    <row r="104" spans="1:7" ht="29.25" customHeight="1" x14ac:dyDescent="0.25">
      <c r="A104" s="40">
        <v>92</v>
      </c>
      <c r="B104" s="35" t="s">
        <v>179</v>
      </c>
      <c r="C104" s="22" t="s">
        <v>43</v>
      </c>
      <c r="D104" s="23" t="s">
        <v>44</v>
      </c>
      <c r="E104" s="27">
        <v>5520</v>
      </c>
      <c r="F104" s="25">
        <v>9.6</v>
      </c>
      <c r="G104" s="26">
        <f t="shared" si="1"/>
        <v>52992</v>
      </c>
    </row>
    <row r="105" spans="1:7" ht="29.25" customHeight="1" x14ac:dyDescent="0.25">
      <c r="A105" s="40">
        <v>93</v>
      </c>
      <c r="B105" s="21" t="s">
        <v>180</v>
      </c>
      <c r="C105" s="22" t="s">
        <v>43</v>
      </c>
      <c r="D105" s="23" t="s">
        <v>44</v>
      </c>
      <c r="E105" s="27">
        <v>0</v>
      </c>
      <c r="F105" s="25"/>
      <c r="G105" s="26">
        <f t="shared" si="1"/>
        <v>0</v>
      </c>
    </row>
    <row r="106" spans="1:7" ht="29.25" customHeight="1" x14ac:dyDescent="0.25">
      <c r="A106" s="40">
        <v>94</v>
      </c>
      <c r="B106" s="21" t="s">
        <v>181</v>
      </c>
      <c r="C106" s="22" t="s">
        <v>43</v>
      </c>
      <c r="D106" s="23" t="s">
        <v>44</v>
      </c>
      <c r="E106" s="27">
        <v>0</v>
      </c>
      <c r="F106" s="25"/>
      <c r="G106" s="26">
        <f t="shared" si="1"/>
        <v>0</v>
      </c>
    </row>
    <row r="107" spans="1:7" ht="29.25" customHeight="1" x14ac:dyDescent="0.25">
      <c r="A107" s="41">
        <v>95</v>
      </c>
      <c r="B107" s="42" t="s">
        <v>182</v>
      </c>
      <c r="C107" s="43" t="s">
        <v>43</v>
      </c>
      <c r="D107" s="44" t="s">
        <v>44</v>
      </c>
      <c r="E107" s="27">
        <v>0</v>
      </c>
      <c r="F107" s="25"/>
      <c r="G107" s="26">
        <f t="shared" si="1"/>
        <v>0</v>
      </c>
    </row>
    <row r="108" spans="1:7" ht="29.25" customHeight="1" x14ac:dyDescent="0.25">
      <c r="A108" s="36">
        <v>96</v>
      </c>
      <c r="B108" s="21" t="s">
        <v>183</v>
      </c>
      <c r="C108" s="45" t="s">
        <v>43</v>
      </c>
      <c r="D108" s="23" t="s">
        <v>184</v>
      </c>
      <c r="E108" s="27">
        <v>1380</v>
      </c>
      <c r="F108" s="25">
        <v>8.6999999999999993</v>
      </c>
      <c r="G108" s="26">
        <f t="shared" si="1"/>
        <v>12005.999999999998</v>
      </c>
    </row>
    <row r="109" spans="1:7" ht="29.25" customHeight="1" x14ac:dyDescent="0.25">
      <c r="A109" s="36">
        <v>97</v>
      </c>
      <c r="B109" s="21" t="s">
        <v>185</v>
      </c>
      <c r="C109" s="45" t="s">
        <v>43</v>
      </c>
      <c r="D109" s="23" t="s">
        <v>184</v>
      </c>
      <c r="E109" s="27">
        <v>4416</v>
      </c>
      <c r="F109" s="25">
        <v>8.6999999999999993</v>
      </c>
      <c r="G109" s="26">
        <f t="shared" si="1"/>
        <v>38419.199999999997</v>
      </c>
    </row>
    <row r="110" spans="1:7" ht="29.25" customHeight="1" x14ac:dyDescent="0.25">
      <c r="A110" s="36">
        <v>98</v>
      </c>
      <c r="B110" s="35" t="s">
        <v>186</v>
      </c>
      <c r="C110" s="45" t="s">
        <v>43</v>
      </c>
      <c r="D110" s="23" t="s">
        <v>187</v>
      </c>
      <c r="E110" s="27">
        <v>230</v>
      </c>
      <c r="F110" s="25">
        <v>8.57</v>
      </c>
      <c r="G110" s="26">
        <f t="shared" si="1"/>
        <v>1971.1000000000001</v>
      </c>
    </row>
    <row r="111" spans="1:7" ht="29.25" customHeight="1" x14ac:dyDescent="0.25">
      <c r="A111" s="36">
        <v>99</v>
      </c>
      <c r="B111" s="21" t="s">
        <v>188</v>
      </c>
      <c r="C111" s="45" t="s">
        <v>43</v>
      </c>
      <c r="D111" s="23" t="s">
        <v>184</v>
      </c>
      <c r="E111" s="27">
        <v>460</v>
      </c>
      <c r="F111" s="25">
        <v>7.95</v>
      </c>
      <c r="G111" s="26">
        <f t="shared" si="1"/>
        <v>3657</v>
      </c>
    </row>
    <row r="112" spans="1:7" ht="29.25" customHeight="1" x14ac:dyDescent="0.25">
      <c r="A112" s="36">
        <v>100</v>
      </c>
      <c r="B112" s="21" t="s">
        <v>189</v>
      </c>
      <c r="C112" s="45" t="s">
        <v>43</v>
      </c>
      <c r="D112" s="23" t="s">
        <v>184</v>
      </c>
      <c r="E112" s="27">
        <v>920</v>
      </c>
      <c r="F112" s="25">
        <v>8.6999999999999993</v>
      </c>
      <c r="G112" s="26">
        <f t="shared" si="1"/>
        <v>8003.9999999999991</v>
      </c>
    </row>
    <row r="113" spans="1:7" ht="29.25" customHeight="1" x14ac:dyDescent="0.25">
      <c r="A113" s="36">
        <v>101</v>
      </c>
      <c r="B113" s="35" t="s">
        <v>190</v>
      </c>
      <c r="C113" s="45" t="s">
        <v>43</v>
      </c>
      <c r="D113" s="23" t="s">
        <v>187</v>
      </c>
      <c r="E113" s="27">
        <v>0</v>
      </c>
      <c r="F113" s="25"/>
      <c r="G113" s="26">
        <f t="shared" si="1"/>
        <v>0</v>
      </c>
    </row>
    <row r="114" spans="1:7" ht="29.25" customHeight="1" x14ac:dyDescent="0.25">
      <c r="A114" s="36">
        <v>102</v>
      </c>
      <c r="B114" s="35" t="s">
        <v>191</v>
      </c>
      <c r="C114" s="45" t="s">
        <v>192</v>
      </c>
      <c r="D114" s="23" t="s">
        <v>187</v>
      </c>
      <c r="E114" s="27">
        <v>230</v>
      </c>
      <c r="F114" s="25">
        <v>8.6999999999999993</v>
      </c>
      <c r="G114" s="26">
        <f t="shared" si="1"/>
        <v>2000.9999999999998</v>
      </c>
    </row>
    <row r="115" spans="1:7" ht="29.25" customHeight="1" x14ac:dyDescent="0.25">
      <c r="A115" s="36">
        <v>103</v>
      </c>
      <c r="B115" s="35" t="s">
        <v>193</v>
      </c>
      <c r="C115" s="45" t="s">
        <v>43</v>
      </c>
      <c r="D115" s="23" t="s">
        <v>57</v>
      </c>
      <c r="E115" s="27">
        <v>1840</v>
      </c>
      <c r="F115" s="25">
        <v>7.08</v>
      </c>
      <c r="G115" s="26">
        <f t="shared" si="1"/>
        <v>13027.2</v>
      </c>
    </row>
    <row r="116" spans="1:7" ht="29.25" customHeight="1" x14ac:dyDescent="0.25">
      <c r="A116" s="36">
        <v>104</v>
      </c>
      <c r="B116" s="21" t="s">
        <v>194</v>
      </c>
      <c r="C116" s="45" t="s">
        <v>43</v>
      </c>
      <c r="D116" s="23" t="s">
        <v>57</v>
      </c>
      <c r="E116" s="27">
        <v>920</v>
      </c>
      <c r="F116" s="25">
        <v>6.26</v>
      </c>
      <c r="G116" s="26">
        <f t="shared" si="1"/>
        <v>5759.2</v>
      </c>
    </row>
    <row r="117" spans="1:7" ht="29.25" customHeight="1" x14ac:dyDescent="0.25">
      <c r="A117" s="36">
        <v>105</v>
      </c>
      <c r="B117" s="21" t="s">
        <v>195</v>
      </c>
      <c r="C117" s="45" t="s">
        <v>43</v>
      </c>
      <c r="D117" s="23" t="s">
        <v>57</v>
      </c>
      <c r="E117" s="27">
        <v>0</v>
      </c>
      <c r="F117" s="25"/>
      <c r="G117" s="26">
        <f t="shared" si="1"/>
        <v>0</v>
      </c>
    </row>
    <row r="118" spans="1:7" ht="29.25" customHeight="1" x14ac:dyDescent="0.25">
      <c r="A118" s="36">
        <v>106</v>
      </c>
      <c r="B118" s="21" t="s">
        <v>196</v>
      </c>
      <c r="C118" s="45" t="s">
        <v>192</v>
      </c>
      <c r="D118" s="23" t="s">
        <v>187</v>
      </c>
      <c r="E118" s="27">
        <v>460</v>
      </c>
      <c r="F118" s="25">
        <v>8.6999999999999993</v>
      </c>
      <c r="G118" s="26">
        <f t="shared" si="1"/>
        <v>4001.9999999999995</v>
      </c>
    </row>
    <row r="119" spans="1:7" ht="29.25" customHeight="1" x14ac:dyDescent="0.25">
      <c r="A119" s="36">
        <v>107</v>
      </c>
      <c r="B119" s="46" t="s">
        <v>197</v>
      </c>
      <c r="C119" s="45" t="s">
        <v>43</v>
      </c>
      <c r="D119" s="23" t="s">
        <v>57</v>
      </c>
      <c r="E119" s="27">
        <v>0</v>
      </c>
      <c r="F119" s="25"/>
      <c r="G119" s="26">
        <f t="shared" si="1"/>
        <v>0</v>
      </c>
    </row>
    <row r="120" spans="1:7" ht="29.25" customHeight="1" x14ac:dyDescent="0.25">
      <c r="A120" s="36">
        <v>108</v>
      </c>
      <c r="B120" s="21" t="s">
        <v>198</v>
      </c>
      <c r="C120" s="45" t="s">
        <v>43</v>
      </c>
      <c r="D120" s="23" t="s">
        <v>187</v>
      </c>
      <c r="E120" s="27">
        <v>0</v>
      </c>
      <c r="F120" s="25"/>
      <c r="G120" s="26">
        <f t="shared" si="1"/>
        <v>0</v>
      </c>
    </row>
    <row r="121" spans="1:7" ht="29.25" customHeight="1" x14ac:dyDescent="0.25">
      <c r="A121" s="36">
        <v>109</v>
      </c>
      <c r="B121" s="21" t="s">
        <v>199</v>
      </c>
      <c r="C121" s="45" t="s">
        <v>192</v>
      </c>
      <c r="D121" s="23" t="s">
        <v>187</v>
      </c>
      <c r="E121" s="27">
        <v>460</v>
      </c>
      <c r="F121" s="25">
        <v>8.6999999999999993</v>
      </c>
      <c r="G121" s="26">
        <f t="shared" si="1"/>
        <v>4001.9999999999995</v>
      </c>
    </row>
    <row r="122" spans="1:7" ht="29.25" customHeight="1" x14ac:dyDescent="0.25">
      <c r="A122" s="36">
        <v>110</v>
      </c>
      <c r="B122" s="21" t="s">
        <v>200</v>
      </c>
      <c r="C122" s="45" t="s">
        <v>201</v>
      </c>
      <c r="D122" s="23" t="s">
        <v>202</v>
      </c>
      <c r="E122" s="27">
        <v>207</v>
      </c>
      <c r="F122" s="25">
        <v>28.62</v>
      </c>
      <c r="G122" s="26">
        <f t="shared" si="1"/>
        <v>5924.34</v>
      </c>
    </row>
    <row r="123" spans="1:7" ht="29.25" customHeight="1" x14ac:dyDescent="0.25">
      <c r="A123" s="36">
        <v>111</v>
      </c>
      <c r="B123" s="21" t="s">
        <v>203</v>
      </c>
      <c r="C123" s="45" t="s">
        <v>43</v>
      </c>
      <c r="D123" s="23" t="s">
        <v>184</v>
      </c>
      <c r="E123" s="27">
        <v>5175</v>
      </c>
      <c r="F123" s="25">
        <v>7.95</v>
      </c>
      <c r="G123" s="26">
        <f t="shared" si="1"/>
        <v>41141.25</v>
      </c>
    </row>
    <row r="124" spans="1:7" ht="29.25" customHeight="1" x14ac:dyDescent="0.25">
      <c r="A124" s="36" t="s">
        <v>204</v>
      </c>
      <c r="B124" s="21" t="s">
        <v>205</v>
      </c>
      <c r="C124" s="47" t="s">
        <v>43</v>
      </c>
      <c r="D124" s="48" t="s">
        <v>184</v>
      </c>
      <c r="E124" s="27">
        <v>0</v>
      </c>
      <c r="F124" s="25"/>
      <c r="G124" s="26">
        <f t="shared" si="1"/>
        <v>0</v>
      </c>
    </row>
    <row r="125" spans="1:7" ht="29.25" customHeight="1" x14ac:dyDescent="0.25">
      <c r="A125" s="36" t="s">
        <v>206</v>
      </c>
      <c r="B125" s="35" t="s">
        <v>207</v>
      </c>
      <c r="C125" s="47" t="s">
        <v>43</v>
      </c>
      <c r="D125" s="48" t="s">
        <v>184</v>
      </c>
      <c r="E125" s="27">
        <v>0</v>
      </c>
      <c r="F125" s="25"/>
      <c r="G125" s="26">
        <f t="shared" si="1"/>
        <v>0</v>
      </c>
    </row>
    <row r="126" spans="1:7" ht="29.25" customHeight="1" x14ac:dyDescent="0.25">
      <c r="A126" s="36">
        <v>113</v>
      </c>
      <c r="B126" s="35" t="s">
        <v>208</v>
      </c>
      <c r="C126" s="45" t="s">
        <v>43</v>
      </c>
      <c r="D126" s="23" t="s">
        <v>184</v>
      </c>
      <c r="E126" s="49">
        <v>0</v>
      </c>
      <c r="F126" s="50"/>
      <c r="G126" s="26">
        <f t="shared" si="1"/>
        <v>0</v>
      </c>
    </row>
    <row r="127" spans="1:7" ht="29.25" customHeight="1" x14ac:dyDescent="0.25">
      <c r="A127" s="51">
        <v>114</v>
      </c>
      <c r="B127" s="35" t="s">
        <v>209</v>
      </c>
      <c r="C127" s="45" t="s">
        <v>43</v>
      </c>
      <c r="D127" s="23" t="s">
        <v>202</v>
      </c>
      <c r="E127" s="49">
        <v>460</v>
      </c>
      <c r="F127" s="50">
        <v>7.08</v>
      </c>
      <c r="G127" s="26">
        <f t="shared" si="1"/>
        <v>3256.8</v>
      </c>
    </row>
    <row r="128" spans="1:7" ht="29.25" customHeight="1" x14ac:dyDescent="0.25">
      <c r="A128" s="36">
        <v>115</v>
      </c>
      <c r="B128" s="21" t="s">
        <v>210</v>
      </c>
      <c r="C128" s="45" t="s">
        <v>211</v>
      </c>
      <c r="D128" s="23" t="s">
        <v>159</v>
      </c>
      <c r="E128" s="49">
        <v>3220</v>
      </c>
      <c r="F128" s="50">
        <v>3.58</v>
      </c>
      <c r="G128" s="26">
        <f t="shared" si="1"/>
        <v>11527.6</v>
      </c>
    </row>
    <row r="129" spans="1:9" ht="29.25" customHeight="1" x14ac:dyDescent="0.25">
      <c r="A129" s="36">
        <v>116</v>
      </c>
      <c r="B129" s="21" t="s">
        <v>212</v>
      </c>
      <c r="C129" s="52" t="s">
        <v>213</v>
      </c>
      <c r="D129" s="23" t="s">
        <v>159</v>
      </c>
      <c r="E129" s="49">
        <v>1380</v>
      </c>
      <c r="F129" s="50">
        <v>7.95</v>
      </c>
      <c r="G129" s="26">
        <f t="shared" si="1"/>
        <v>10971</v>
      </c>
    </row>
    <row r="130" spans="1:9" ht="29.25" customHeight="1" x14ac:dyDescent="0.25">
      <c r="A130" s="36">
        <v>117</v>
      </c>
      <c r="B130" s="21" t="s">
        <v>214</v>
      </c>
      <c r="C130" s="45" t="s">
        <v>43</v>
      </c>
      <c r="D130" s="23" t="s">
        <v>159</v>
      </c>
      <c r="E130" s="49">
        <v>0</v>
      </c>
      <c r="F130" s="50"/>
      <c r="G130" s="26">
        <f t="shared" si="1"/>
        <v>0</v>
      </c>
    </row>
    <row r="131" spans="1:9" ht="29.25" customHeight="1" x14ac:dyDescent="0.25">
      <c r="A131" s="36">
        <v>118</v>
      </c>
      <c r="B131" s="21" t="s">
        <v>215</v>
      </c>
      <c r="C131" s="45" t="s">
        <v>43</v>
      </c>
      <c r="D131" s="23" t="s">
        <v>184</v>
      </c>
      <c r="E131" s="49">
        <v>1955</v>
      </c>
      <c r="F131" s="50">
        <v>7.95</v>
      </c>
      <c r="G131" s="26">
        <f t="shared" si="1"/>
        <v>15542.25</v>
      </c>
    </row>
    <row r="132" spans="1:9" ht="29.25" customHeight="1" x14ac:dyDescent="0.25">
      <c r="A132" s="36">
        <v>119</v>
      </c>
      <c r="B132" s="35" t="s">
        <v>216</v>
      </c>
      <c r="C132" s="45" t="s">
        <v>43</v>
      </c>
      <c r="D132" s="23" t="s">
        <v>48</v>
      </c>
      <c r="E132" s="49">
        <v>0</v>
      </c>
      <c r="F132" s="50"/>
      <c r="G132" s="26">
        <f t="shared" si="1"/>
        <v>0</v>
      </c>
    </row>
    <row r="133" spans="1:9" ht="29.25" customHeight="1" x14ac:dyDescent="0.25">
      <c r="A133" s="36">
        <v>120</v>
      </c>
      <c r="B133" s="35" t="s">
        <v>217</v>
      </c>
      <c r="C133" s="45" t="s">
        <v>43</v>
      </c>
      <c r="D133" s="23" t="s">
        <v>187</v>
      </c>
      <c r="E133" s="49">
        <v>0</v>
      </c>
      <c r="F133" s="50"/>
      <c r="G133" s="26">
        <f t="shared" si="1"/>
        <v>0</v>
      </c>
    </row>
    <row r="134" spans="1:9" ht="29.25" customHeight="1" x14ac:dyDescent="0.25">
      <c r="A134" s="36">
        <v>121</v>
      </c>
      <c r="B134" s="21" t="s">
        <v>218</v>
      </c>
      <c r="C134" s="32" t="s">
        <v>43</v>
      </c>
      <c r="D134" s="23" t="s">
        <v>48</v>
      </c>
      <c r="E134" s="49">
        <v>0</v>
      </c>
      <c r="F134" s="50"/>
      <c r="G134" s="26">
        <f t="shared" si="1"/>
        <v>0</v>
      </c>
    </row>
    <row r="135" spans="1:9" ht="29.25" customHeight="1" x14ac:dyDescent="0.25">
      <c r="A135" s="36">
        <v>122</v>
      </c>
      <c r="B135" s="21" t="s">
        <v>219</v>
      </c>
      <c r="C135" s="32" t="s">
        <v>43</v>
      </c>
      <c r="D135" s="23" t="s">
        <v>187</v>
      </c>
      <c r="E135" s="49">
        <v>0</v>
      </c>
      <c r="F135" s="50"/>
      <c r="G135" s="26">
        <f t="shared" si="1"/>
        <v>0</v>
      </c>
    </row>
    <row r="136" spans="1:9" ht="29.25" customHeight="1" x14ac:dyDescent="0.25">
      <c r="A136" s="36">
        <v>123</v>
      </c>
      <c r="B136" s="21" t="s">
        <v>220</v>
      </c>
      <c r="C136" s="32" t="s">
        <v>221</v>
      </c>
      <c r="D136" s="23" t="s">
        <v>222</v>
      </c>
      <c r="E136" s="49">
        <v>0</v>
      </c>
      <c r="F136" s="50"/>
      <c r="G136" s="26">
        <f t="shared" ref="G136:G140" si="2">F136*E136</f>
        <v>0</v>
      </c>
    </row>
    <row r="137" spans="1:9" ht="29.25" customHeight="1" x14ac:dyDescent="0.25">
      <c r="A137" s="36">
        <v>124</v>
      </c>
      <c r="B137" s="35" t="s">
        <v>223</v>
      </c>
      <c r="C137" s="32" t="s">
        <v>221</v>
      </c>
      <c r="D137" s="23" t="s">
        <v>222</v>
      </c>
      <c r="E137" s="49">
        <v>32</v>
      </c>
      <c r="F137" s="50">
        <v>68.25</v>
      </c>
      <c r="G137" s="26">
        <f t="shared" si="2"/>
        <v>2184</v>
      </c>
    </row>
    <row r="138" spans="1:9" ht="29.25" customHeight="1" x14ac:dyDescent="0.25">
      <c r="A138" s="36">
        <v>125</v>
      </c>
      <c r="B138" s="35" t="s">
        <v>224</v>
      </c>
      <c r="C138" s="32" t="s">
        <v>221</v>
      </c>
      <c r="D138" s="23" t="s">
        <v>222</v>
      </c>
      <c r="E138" s="49">
        <v>0</v>
      </c>
      <c r="F138" s="50"/>
      <c r="G138" s="26">
        <f t="shared" si="2"/>
        <v>0</v>
      </c>
    </row>
    <row r="139" spans="1:9" ht="27.75" customHeight="1" x14ac:dyDescent="0.25">
      <c r="A139" s="40">
        <v>126</v>
      </c>
      <c r="B139" s="53" t="s">
        <v>225</v>
      </c>
      <c r="C139" s="54" t="s">
        <v>226</v>
      </c>
      <c r="D139" s="23" t="s">
        <v>222</v>
      </c>
      <c r="E139" s="49">
        <v>0</v>
      </c>
      <c r="F139" s="50"/>
      <c r="G139" s="26">
        <f t="shared" si="2"/>
        <v>0</v>
      </c>
    </row>
    <row r="140" spans="1:9" ht="27.75" customHeight="1" x14ac:dyDescent="0.25">
      <c r="A140" s="36">
        <v>127</v>
      </c>
      <c r="B140" s="21" t="s">
        <v>227</v>
      </c>
      <c r="C140" s="32" t="s">
        <v>43</v>
      </c>
      <c r="D140" s="23" t="s">
        <v>184</v>
      </c>
      <c r="E140" s="49">
        <v>9614</v>
      </c>
      <c r="F140" s="50">
        <v>7.95</v>
      </c>
      <c r="G140" s="26">
        <f t="shared" si="2"/>
        <v>76431.3</v>
      </c>
    </row>
    <row r="141" spans="1:9" s="60" customFormat="1" ht="17.25" customHeight="1" x14ac:dyDescent="0.25">
      <c r="A141" s="117" t="s">
        <v>228</v>
      </c>
      <c r="B141" s="117"/>
      <c r="C141" s="55"/>
      <c r="D141" s="56"/>
      <c r="E141" s="57"/>
      <c r="F141" s="58"/>
      <c r="G141" s="59">
        <f>SUM(G8:G140)</f>
        <v>1325730.2800000003</v>
      </c>
    </row>
    <row r="142" spans="1:9" ht="26.25" customHeight="1" x14ac:dyDescent="0.2">
      <c r="A142" s="118" t="s">
        <v>229</v>
      </c>
      <c r="B142" s="119"/>
      <c r="C142" s="119"/>
      <c r="D142" s="119"/>
      <c r="E142" s="119"/>
      <c r="F142" s="119"/>
      <c r="G142" s="119"/>
      <c r="H142" s="61"/>
      <c r="I142" s="62"/>
    </row>
    <row r="143" spans="1:9" ht="13.5" thickBot="1" x14ac:dyDescent="0.25">
      <c r="A143" s="63"/>
      <c r="B143" s="64"/>
      <c r="C143" s="64"/>
      <c r="D143" s="64"/>
      <c r="E143" s="64"/>
      <c r="F143" s="64"/>
      <c r="G143" s="64"/>
      <c r="I143" s="62"/>
    </row>
    <row r="144" spans="1:9" ht="15.75" customHeight="1" thickTop="1" x14ac:dyDescent="0.2">
      <c r="B144" s="66" t="s">
        <v>230</v>
      </c>
      <c r="C144" s="120"/>
      <c r="D144" s="120"/>
      <c r="E144" s="120"/>
      <c r="F144" s="121"/>
      <c r="I144" s="62"/>
    </row>
    <row r="145" spans="2:9" ht="15.75" customHeight="1" x14ac:dyDescent="0.2">
      <c r="B145" s="68" t="s">
        <v>231</v>
      </c>
      <c r="C145" s="122" t="s">
        <v>232</v>
      </c>
      <c r="D145" s="122"/>
      <c r="E145" s="122"/>
      <c r="F145" s="123"/>
      <c r="I145" s="62"/>
    </row>
    <row r="146" spans="2:9" ht="32.25" customHeight="1" x14ac:dyDescent="0.2">
      <c r="B146" s="124"/>
      <c r="C146" s="125"/>
      <c r="D146" s="20" t="s">
        <v>233</v>
      </c>
      <c r="E146" s="20" t="s">
        <v>234</v>
      </c>
      <c r="F146" s="69" t="s">
        <v>235</v>
      </c>
    </row>
    <row r="147" spans="2:9" ht="15.75" customHeight="1" x14ac:dyDescent="0.2">
      <c r="B147" s="124"/>
      <c r="C147" s="125"/>
      <c r="D147" s="20" t="s">
        <v>236</v>
      </c>
      <c r="E147" s="20" t="s">
        <v>237</v>
      </c>
      <c r="F147" s="69" t="s">
        <v>237</v>
      </c>
    </row>
    <row r="148" spans="2:9" ht="16.5" thickBot="1" x14ac:dyDescent="0.25">
      <c r="B148" s="70"/>
      <c r="C148" s="71" t="s">
        <v>238</v>
      </c>
      <c r="D148" s="72">
        <f>SUM(F171)</f>
        <v>0</v>
      </c>
      <c r="E148" s="73">
        <f>IF(C145="áno",D148*0.2,0)</f>
        <v>0</v>
      </c>
      <c r="F148" s="74">
        <f>D148+E148</f>
        <v>0</v>
      </c>
    </row>
    <row r="149" spans="2:9" ht="15.75" customHeight="1" thickTop="1" x14ac:dyDescent="0.25">
      <c r="B149" s="75"/>
      <c r="C149" s="75"/>
      <c r="D149" s="75"/>
      <c r="E149" s="75"/>
      <c r="F149" s="75"/>
    </row>
    <row r="150" spans="2:9" ht="15.75" x14ac:dyDescent="0.25">
      <c r="B150" s="76" t="s">
        <v>230</v>
      </c>
      <c r="C150" s="109"/>
      <c r="D150" s="110"/>
      <c r="E150" s="77"/>
      <c r="F150" s="77"/>
    </row>
    <row r="151" spans="2:9" ht="15.75" x14ac:dyDescent="0.25">
      <c r="B151" s="78" t="s">
        <v>239</v>
      </c>
      <c r="C151" s="99"/>
      <c r="D151" s="100"/>
      <c r="E151" s="77"/>
      <c r="F151" s="77"/>
    </row>
    <row r="152" spans="2:9" ht="15.75" customHeight="1" x14ac:dyDescent="0.25">
      <c r="B152" s="76" t="s">
        <v>240</v>
      </c>
      <c r="C152" s="109"/>
      <c r="D152" s="110"/>
      <c r="E152" s="77"/>
      <c r="F152" s="77"/>
    </row>
    <row r="153" spans="2:9" ht="15.75" customHeight="1" x14ac:dyDescent="0.25">
      <c r="B153" s="79" t="s">
        <v>241</v>
      </c>
      <c r="C153" s="99"/>
      <c r="D153" s="100"/>
      <c r="E153" s="77"/>
      <c r="F153" s="77"/>
    </row>
    <row r="154" spans="2:9" ht="15.75" customHeight="1" x14ac:dyDescent="0.25">
      <c r="B154" s="79" t="s">
        <v>242</v>
      </c>
      <c r="C154" s="99"/>
      <c r="D154" s="100"/>
      <c r="E154" s="77"/>
      <c r="F154" s="77"/>
    </row>
    <row r="155" spans="2:9" ht="15.75" customHeight="1" x14ac:dyDescent="0.25">
      <c r="B155" s="79" t="s">
        <v>243</v>
      </c>
      <c r="C155" s="99"/>
      <c r="D155" s="100"/>
      <c r="E155" s="77"/>
      <c r="F155" s="77"/>
    </row>
    <row r="156" spans="2:9" ht="15.75" customHeight="1" x14ac:dyDescent="0.25">
      <c r="B156" s="79" t="s">
        <v>244</v>
      </c>
      <c r="C156" s="99"/>
      <c r="D156" s="100"/>
      <c r="E156" s="77"/>
      <c r="F156" s="77"/>
    </row>
    <row r="157" spans="2:9" ht="15.75" customHeight="1" x14ac:dyDescent="0.25">
      <c r="B157" s="79" t="s">
        <v>245</v>
      </c>
      <c r="C157" s="99"/>
      <c r="D157" s="100"/>
      <c r="E157" s="77"/>
      <c r="F157" s="77"/>
    </row>
    <row r="158" spans="2:9" ht="15.75" customHeight="1" x14ac:dyDescent="0.25">
      <c r="B158" s="79" t="s">
        <v>246</v>
      </c>
      <c r="C158" s="99"/>
      <c r="D158" s="100"/>
      <c r="E158" s="77"/>
      <c r="F158" s="77"/>
    </row>
    <row r="159" spans="2:9" ht="15.75" customHeight="1" x14ac:dyDescent="0.25">
      <c r="B159" s="79" t="s">
        <v>247</v>
      </c>
      <c r="C159" s="99"/>
      <c r="D159" s="100"/>
      <c r="E159" s="77"/>
      <c r="F159" s="77"/>
    </row>
    <row r="160" spans="2:9" ht="15.75" customHeight="1" x14ac:dyDescent="0.25">
      <c r="B160" s="76" t="s">
        <v>248</v>
      </c>
      <c r="C160" s="99"/>
      <c r="D160" s="100"/>
      <c r="E160" s="77"/>
      <c r="F160" s="77"/>
    </row>
    <row r="161" spans="2:7" ht="15.75" x14ac:dyDescent="0.25">
      <c r="B161" s="76" t="s">
        <v>249</v>
      </c>
      <c r="C161" s="109"/>
      <c r="D161" s="110"/>
      <c r="E161" s="77"/>
      <c r="F161" s="77"/>
    </row>
    <row r="162" spans="2:7" ht="15" x14ac:dyDescent="0.25">
      <c r="B162"/>
      <c r="C162"/>
      <c r="D162"/>
      <c r="E162"/>
      <c r="F162"/>
    </row>
    <row r="163" spans="2:7" ht="15" x14ac:dyDescent="0.25">
      <c r="B163"/>
      <c r="C163"/>
      <c r="D163"/>
      <c r="E163" s="80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/>
      <c r="D165"/>
      <c r="E165"/>
      <c r="F165"/>
    </row>
    <row r="166" spans="2:7" ht="27" customHeight="1" x14ac:dyDescent="0.25">
      <c r="B166"/>
      <c r="C166" s="111" t="s">
        <v>250</v>
      </c>
      <c r="D166" s="112"/>
      <c r="E166" s="81" t="s">
        <v>251</v>
      </c>
      <c r="F166" s="81" t="s">
        <v>252</v>
      </c>
      <c r="G166" s="81" t="s">
        <v>253</v>
      </c>
    </row>
    <row r="167" spans="2:7" ht="27" customHeight="1" x14ac:dyDescent="0.25">
      <c r="B167"/>
      <c r="C167" s="113" t="s">
        <v>254</v>
      </c>
      <c r="D167" s="114"/>
      <c r="E167" s="96">
        <f>SUBTOTAL(9,G8,G9,G10,G11,G12,G13,G14,G15,G18,G19,G20,G21,G22,G23,G24,G26,G29,G30,G31,G32,G33,G36,G37,G38,G39,G40,G42,G43,G44,G45,G46,G47,G48,G49,G50,G51,G52,G53,G56,G57,G59,G61,G63,G64,G66,G68,G76,G79,G82,G83,G84,G87,G89,G90,G92,G93,G96,G98,G100,G103,G105,G106,G107,G108,G109,G111,G112,G116,G117,G120,G118,G121,G122,G123,G124,G128,G129,G130,G131,G134,G135,G136,G139,G140)</f>
        <v>1074894.0299999998</v>
      </c>
      <c r="F167" s="101"/>
      <c r="G167" s="82">
        <f>ROUND(F167/E167,3)</f>
        <v>0</v>
      </c>
    </row>
    <row r="168" spans="2:7" ht="27" customHeight="1" x14ac:dyDescent="0.25">
      <c r="B168"/>
      <c r="C168" s="115" t="s">
        <v>255</v>
      </c>
      <c r="D168" s="116"/>
      <c r="E168" s="96">
        <f>SUBTOTAL(9,G41,G54,G55,G58,G60,G62,G65,G67,G69,G70,G71,G72,G73,G74,G75,G77,G80,G85,G86,G91,G94,G97,G99,G101,G104,G110,G113,G114,G115,G125,G126,G127,G132,G133,G137,G138)</f>
        <v>250836.24999999997</v>
      </c>
      <c r="F168" s="101"/>
      <c r="G168" s="82">
        <f t="shared" ref="G168:G170" si="3">ROUND(F168/E168,3)</f>
        <v>0</v>
      </c>
    </row>
    <row r="169" spans="2:7" ht="27" customHeight="1" x14ac:dyDescent="0.25">
      <c r="B169"/>
      <c r="C169" s="103" t="s">
        <v>256</v>
      </c>
      <c r="D169" s="104"/>
      <c r="E169" s="96">
        <f>SUBTOTAL(9,G16,G17,G25,G27,G28,G34,G35,G78,G81,G88,G95,G102)</f>
        <v>0</v>
      </c>
      <c r="F169" s="101"/>
      <c r="G169" s="82" t="e">
        <f t="shared" si="3"/>
        <v>#DIV/0!</v>
      </c>
    </row>
    <row r="170" spans="2:7" ht="27" customHeight="1" x14ac:dyDescent="0.25">
      <c r="B170"/>
      <c r="C170" s="105" t="s">
        <v>257</v>
      </c>
      <c r="D170" s="106"/>
      <c r="E170" s="96">
        <f>SUBTOTAL(9,G119)</f>
        <v>0</v>
      </c>
      <c r="F170" s="101"/>
      <c r="G170" s="82" t="e">
        <f t="shared" si="3"/>
        <v>#DIV/0!</v>
      </c>
    </row>
    <row r="171" spans="2:7" ht="27" customHeight="1" x14ac:dyDescent="0.25">
      <c r="B171"/>
      <c r="C171" s="107" t="s">
        <v>228</v>
      </c>
      <c r="D171" s="108"/>
      <c r="E171" s="97">
        <f>SUM(E167:E170)</f>
        <v>1325730.2799999998</v>
      </c>
      <c r="F171" s="97">
        <f>SUM(F167:F170)</f>
        <v>0</v>
      </c>
      <c r="G171" s="83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  <c r="D174"/>
      <c r="E174"/>
      <c r="F174"/>
    </row>
    <row r="175" spans="2:7" ht="15" x14ac:dyDescent="0.25">
      <c r="B175"/>
      <c r="C175"/>
    </row>
  </sheetData>
  <sheetProtection algorithmName="SHA-512" hashValue="ipmP0wFgWUdUrI8mVanmWTawvsw9kTpoSioTL+c6W87l4cG+qYkpWqts1/FJYw+9vInk060ReIjdvFMMXc7PeA==" saltValue="3PoIxWSiw/q+ObY19HZOxQ==" spinCount="100000" sheet="1" objects="1" scenarios="1"/>
  <protectedRanges>
    <protectedRange sqref="C144:F145" name="Rozsah1"/>
    <protectedRange sqref="C150:D161" name="Rozsah2"/>
    <protectedRange sqref="F167:F170" name="Rozsah3"/>
  </protectedRanges>
  <mergeCells count="15">
    <mergeCell ref="A141:B141"/>
    <mergeCell ref="A142:G142"/>
    <mergeCell ref="C144:F144"/>
    <mergeCell ref="C145:F145"/>
    <mergeCell ref="B146:B147"/>
    <mergeCell ref="C146:C147"/>
    <mergeCell ref="C169:D169"/>
    <mergeCell ref="C170:D170"/>
    <mergeCell ref="C171:D171"/>
    <mergeCell ref="C150:D150"/>
    <mergeCell ref="C152:D152"/>
    <mergeCell ref="C161:D161"/>
    <mergeCell ref="C166:D166"/>
    <mergeCell ref="C167:D167"/>
    <mergeCell ref="C168:D168"/>
  </mergeCells>
  <pageMargins left="0.7" right="0.7" top="0.75" bottom="0.75" header="0.3" footer="0.3"/>
  <pageSetup scale="48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zoomScaleNormal="100" workbookViewId="0">
      <selection activeCell="E171" sqref="E171"/>
    </sheetView>
  </sheetViews>
  <sheetFormatPr defaultRowHeight="12.75" x14ac:dyDescent="0.2"/>
  <cols>
    <col min="1" max="1" width="4.85546875" style="1" customWidth="1"/>
    <col min="2" max="2" width="69.7109375" style="1" customWidth="1"/>
    <col min="3" max="3" width="48.7109375" style="1" customWidth="1"/>
    <col min="4" max="4" width="13.42578125" style="3" customWidth="1"/>
    <col min="5" max="5" width="14.5703125" style="1" customWidth="1"/>
    <col min="6" max="6" width="15.7109375" style="1" customWidth="1"/>
    <col min="7" max="7" width="18.7109375" style="1" customWidth="1"/>
    <col min="8" max="8" width="17" style="1" customWidth="1"/>
    <col min="9" max="253" width="9.140625" style="1"/>
    <col min="254" max="254" width="10.42578125" style="1" customWidth="1"/>
    <col min="255" max="255" width="57.7109375" style="1" customWidth="1"/>
    <col min="256" max="256" width="46.140625" style="1" customWidth="1"/>
    <col min="257" max="257" width="14" style="1" customWidth="1"/>
    <col min="258" max="258" width="9.140625" style="1"/>
    <col min="259" max="259" width="8.85546875" style="1" customWidth="1"/>
    <col min="260" max="260" width="11.140625" style="1" customWidth="1"/>
    <col min="261" max="261" width="10.7109375" style="1" customWidth="1"/>
    <col min="262" max="509" width="9.140625" style="1"/>
    <col min="510" max="510" width="10.42578125" style="1" customWidth="1"/>
    <col min="511" max="511" width="57.7109375" style="1" customWidth="1"/>
    <col min="512" max="512" width="46.140625" style="1" customWidth="1"/>
    <col min="513" max="513" width="14" style="1" customWidth="1"/>
    <col min="514" max="514" width="9.140625" style="1"/>
    <col min="515" max="515" width="8.85546875" style="1" customWidth="1"/>
    <col min="516" max="516" width="11.140625" style="1" customWidth="1"/>
    <col min="517" max="517" width="10.7109375" style="1" customWidth="1"/>
    <col min="518" max="765" width="9.140625" style="1"/>
    <col min="766" max="766" width="10.42578125" style="1" customWidth="1"/>
    <col min="767" max="767" width="57.7109375" style="1" customWidth="1"/>
    <col min="768" max="768" width="46.140625" style="1" customWidth="1"/>
    <col min="769" max="769" width="14" style="1" customWidth="1"/>
    <col min="770" max="770" width="9.140625" style="1"/>
    <col min="771" max="771" width="8.85546875" style="1" customWidth="1"/>
    <col min="772" max="772" width="11.140625" style="1" customWidth="1"/>
    <col min="773" max="773" width="10.7109375" style="1" customWidth="1"/>
    <col min="774" max="1021" width="9.140625" style="1"/>
    <col min="1022" max="1022" width="10.42578125" style="1" customWidth="1"/>
    <col min="1023" max="1023" width="57.7109375" style="1" customWidth="1"/>
    <col min="1024" max="1024" width="46.140625" style="1" customWidth="1"/>
    <col min="1025" max="1025" width="14" style="1" customWidth="1"/>
    <col min="1026" max="1026" width="9.140625" style="1"/>
    <col min="1027" max="1027" width="8.85546875" style="1" customWidth="1"/>
    <col min="1028" max="1028" width="11.140625" style="1" customWidth="1"/>
    <col min="1029" max="1029" width="10.7109375" style="1" customWidth="1"/>
    <col min="1030" max="1277" width="9.140625" style="1"/>
    <col min="1278" max="1278" width="10.42578125" style="1" customWidth="1"/>
    <col min="1279" max="1279" width="57.7109375" style="1" customWidth="1"/>
    <col min="1280" max="1280" width="46.140625" style="1" customWidth="1"/>
    <col min="1281" max="1281" width="14" style="1" customWidth="1"/>
    <col min="1282" max="1282" width="9.140625" style="1"/>
    <col min="1283" max="1283" width="8.85546875" style="1" customWidth="1"/>
    <col min="1284" max="1284" width="11.140625" style="1" customWidth="1"/>
    <col min="1285" max="1285" width="10.7109375" style="1" customWidth="1"/>
    <col min="1286" max="1533" width="9.140625" style="1"/>
    <col min="1534" max="1534" width="10.42578125" style="1" customWidth="1"/>
    <col min="1535" max="1535" width="57.7109375" style="1" customWidth="1"/>
    <col min="1536" max="1536" width="46.140625" style="1" customWidth="1"/>
    <col min="1537" max="1537" width="14" style="1" customWidth="1"/>
    <col min="1538" max="1538" width="9.140625" style="1"/>
    <col min="1539" max="1539" width="8.85546875" style="1" customWidth="1"/>
    <col min="1540" max="1540" width="11.140625" style="1" customWidth="1"/>
    <col min="1541" max="1541" width="10.7109375" style="1" customWidth="1"/>
    <col min="1542" max="1789" width="9.140625" style="1"/>
    <col min="1790" max="1790" width="10.42578125" style="1" customWidth="1"/>
    <col min="1791" max="1791" width="57.7109375" style="1" customWidth="1"/>
    <col min="1792" max="1792" width="46.140625" style="1" customWidth="1"/>
    <col min="1793" max="1793" width="14" style="1" customWidth="1"/>
    <col min="1794" max="1794" width="9.140625" style="1"/>
    <col min="1795" max="1795" width="8.85546875" style="1" customWidth="1"/>
    <col min="1796" max="1796" width="11.140625" style="1" customWidth="1"/>
    <col min="1797" max="1797" width="10.7109375" style="1" customWidth="1"/>
    <col min="1798" max="2045" width="9.140625" style="1"/>
    <col min="2046" max="2046" width="10.42578125" style="1" customWidth="1"/>
    <col min="2047" max="2047" width="57.7109375" style="1" customWidth="1"/>
    <col min="2048" max="2048" width="46.140625" style="1" customWidth="1"/>
    <col min="2049" max="2049" width="14" style="1" customWidth="1"/>
    <col min="2050" max="2050" width="9.140625" style="1"/>
    <col min="2051" max="2051" width="8.85546875" style="1" customWidth="1"/>
    <col min="2052" max="2052" width="11.140625" style="1" customWidth="1"/>
    <col min="2053" max="2053" width="10.7109375" style="1" customWidth="1"/>
    <col min="2054" max="2301" width="9.140625" style="1"/>
    <col min="2302" max="2302" width="10.42578125" style="1" customWidth="1"/>
    <col min="2303" max="2303" width="57.7109375" style="1" customWidth="1"/>
    <col min="2304" max="2304" width="46.140625" style="1" customWidth="1"/>
    <col min="2305" max="2305" width="14" style="1" customWidth="1"/>
    <col min="2306" max="2306" width="9.140625" style="1"/>
    <col min="2307" max="2307" width="8.85546875" style="1" customWidth="1"/>
    <col min="2308" max="2308" width="11.140625" style="1" customWidth="1"/>
    <col min="2309" max="2309" width="10.7109375" style="1" customWidth="1"/>
    <col min="2310" max="2557" width="9.140625" style="1"/>
    <col min="2558" max="2558" width="10.42578125" style="1" customWidth="1"/>
    <col min="2559" max="2559" width="57.7109375" style="1" customWidth="1"/>
    <col min="2560" max="2560" width="46.140625" style="1" customWidth="1"/>
    <col min="2561" max="2561" width="14" style="1" customWidth="1"/>
    <col min="2562" max="2562" width="9.140625" style="1"/>
    <col min="2563" max="2563" width="8.85546875" style="1" customWidth="1"/>
    <col min="2564" max="2564" width="11.140625" style="1" customWidth="1"/>
    <col min="2565" max="2565" width="10.7109375" style="1" customWidth="1"/>
    <col min="2566" max="2813" width="9.140625" style="1"/>
    <col min="2814" max="2814" width="10.42578125" style="1" customWidth="1"/>
    <col min="2815" max="2815" width="57.7109375" style="1" customWidth="1"/>
    <col min="2816" max="2816" width="46.140625" style="1" customWidth="1"/>
    <col min="2817" max="2817" width="14" style="1" customWidth="1"/>
    <col min="2818" max="2818" width="9.140625" style="1"/>
    <col min="2819" max="2819" width="8.85546875" style="1" customWidth="1"/>
    <col min="2820" max="2820" width="11.140625" style="1" customWidth="1"/>
    <col min="2821" max="2821" width="10.7109375" style="1" customWidth="1"/>
    <col min="2822" max="3069" width="9.140625" style="1"/>
    <col min="3070" max="3070" width="10.42578125" style="1" customWidth="1"/>
    <col min="3071" max="3071" width="57.7109375" style="1" customWidth="1"/>
    <col min="3072" max="3072" width="46.140625" style="1" customWidth="1"/>
    <col min="3073" max="3073" width="14" style="1" customWidth="1"/>
    <col min="3074" max="3074" width="9.140625" style="1"/>
    <col min="3075" max="3075" width="8.85546875" style="1" customWidth="1"/>
    <col min="3076" max="3076" width="11.140625" style="1" customWidth="1"/>
    <col min="3077" max="3077" width="10.7109375" style="1" customWidth="1"/>
    <col min="3078" max="3325" width="9.140625" style="1"/>
    <col min="3326" max="3326" width="10.42578125" style="1" customWidth="1"/>
    <col min="3327" max="3327" width="57.7109375" style="1" customWidth="1"/>
    <col min="3328" max="3328" width="46.140625" style="1" customWidth="1"/>
    <col min="3329" max="3329" width="14" style="1" customWidth="1"/>
    <col min="3330" max="3330" width="9.140625" style="1"/>
    <col min="3331" max="3331" width="8.85546875" style="1" customWidth="1"/>
    <col min="3332" max="3332" width="11.140625" style="1" customWidth="1"/>
    <col min="3333" max="3333" width="10.7109375" style="1" customWidth="1"/>
    <col min="3334" max="3581" width="9.140625" style="1"/>
    <col min="3582" max="3582" width="10.42578125" style="1" customWidth="1"/>
    <col min="3583" max="3583" width="57.7109375" style="1" customWidth="1"/>
    <col min="3584" max="3584" width="46.140625" style="1" customWidth="1"/>
    <col min="3585" max="3585" width="14" style="1" customWidth="1"/>
    <col min="3586" max="3586" width="9.140625" style="1"/>
    <col min="3587" max="3587" width="8.85546875" style="1" customWidth="1"/>
    <col min="3588" max="3588" width="11.140625" style="1" customWidth="1"/>
    <col min="3589" max="3589" width="10.7109375" style="1" customWidth="1"/>
    <col min="3590" max="3837" width="9.140625" style="1"/>
    <col min="3838" max="3838" width="10.42578125" style="1" customWidth="1"/>
    <col min="3839" max="3839" width="57.7109375" style="1" customWidth="1"/>
    <col min="3840" max="3840" width="46.140625" style="1" customWidth="1"/>
    <col min="3841" max="3841" width="14" style="1" customWidth="1"/>
    <col min="3842" max="3842" width="9.140625" style="1"/>
    <col min="3843" max="3843" width="8.85546875" style="1" customWidth="1"/>
    <col min="3844" max="3844" width="11.140625" style="1" customWidth="1"/>
    <col min="3845" max="3845" width="10.7109375" style="1" customWidth="1"/>
    <col min="3846" max="4093" width="9.140625" style="1"/>
    <col min="4094" max="4094" width="10.42578125" style="1" customWidth="1"/>
    <col min="4095" max="4095" width="57.7109375" style="1" customWidth="1"/>
    <col min="4096" max="4096" width="46.140625" style="1" customWidth="1"/>
    <col min="4097" max="4097" width="14" style="1" customWidth="1"/>
    <col min="4098" max="4098" width="9.140625" style="1"/>
    <col min="4099" max="4099" width="8.85546875" style="1" customWidth="1"/>
    <col min="4100" max="4100" width="11.140625" style="1" customWidth="1"/>
    <col min="4101" max="4101" width="10.7109375" style="1" customWidth="1"/>
    <col min="4102" max="4349" width="9.140625" style="1"/>
    <col min="4350" max="4350" width="10.42578125" style="1" customWidth="1"/>
    <col min="4351" max="4351" width="57.7109375" style="1" customWidth="1"/>
    <col min="4352" max="4352" width="46.140625" style="1" customWidth="1"/>
    <col min="4353" max="4353" width="14" style="1" customWidth="1"/>
    <col min="4354" max="4354" width="9.140625" style="1"/>
    <col min="4355" max="4355" width="8.85546875" style="1" customWidth="1"/>
    <col min="4356" max="4356" width="11.140625" style="1" customWidth="1"/>
    <col min="4357" max="4357" width="10.7109375" style="1" customWidth="1"/>
    <col min="4358" max="4605" width="9.140625" style="1"/>
    <col min="4606" max="4606" width="10.42578125" style="1" customWidth="1"/>
    <col min="4607" max="4607" width="57.7109375" style="1" customWidth="1"/>
    <col min="4608" max="4608" width="46.140625" style="1" customWidth="1"/>
    <col min="4609" max="4609" width="14" style="1" customWidth="1"/>
    <col min="4610" max="4610" width="9.140625" style="1"/>
    <col min="4611" max="4611" width="8.85546875" style="1" customWidth="1"/>
    <col min="4612" max="4612" width="11.140625" style="1" customWidth="1"/>
    <col min="4613" max="4613" width="10.7109375" style="1" customWidth="1"/>
    <col min="4614" max="4861" width="9.140625" style="1"/>
    <col min="4862" max="4862" width="10.42578125" style="1" customWidth="1"/>
    <col min="4863" max="4863" width="57.7109375" style="1" customWidth="1"/>
    <col min="4864" max="4864" width="46.140625" style="1" customWidth="1"/>
    <col min="4865" max="4865" width="14" style="1" customWidth="1"/>
    <col min="4866" max="4866" width="9.140625" style="1"/>
    <col min="4867" max="4867" width="8.85546875" style="1" customWidth="1"/>
    <col min="4868" max="4868" width="11.140625" style="1" customWidth="1"/>
    <col min="4869" max="4869" width="10.7109375" style="1" customWidth="1"/>
    <col min="4870" max="5117" width="9.140625" style="1"/>
    <col min="5118" max="5118" width="10.42578125" style="1" customWidth="1"/>
    <col min="5119" max="5119" width="57.7109375" style="1" customWidth="1"/>
    <col min="5120" max="5120" width="46.140625" style="1" customWidth="1"/>
    <col min="5121" max="5121" width="14" style="1" customWidth="1"/>
    <col min="5122" max="5122" width="9.140625" style="1"/>
    <col min="5123" max="5123" width="8.85546875" style="1" customWidth="1"/>
    <col min="5124" max="5124" width="11.140625" style="1" customWidth="1"/>
    <col min="5125" max="5125" width="10.7109375" style="1" customWidth="1"/>
    <col min="5126" max="5373" width="9.140625" style="1"/>
    <col min="5374" max="5374" width="10.42578125" style="1" customWidth="1"/>
    <col min="5375" max="5375" width="57.7109375" style="1" customWidth="1"/>
    <col min="5376" max="5376" width="46.140625" style="1" customWidth="1"/>
    <col min="5377" max="5377" width="14" style="1" customWidth="1"/>
    <col min="5378" max="5378" width="9.140625" style="1"/>
    <col min="5379" max="5379" width="8.85546875" style="1" customWidth="1"/>
    <col min="5380" max="5380" width="11.140625" style="1" customWidth="1"/>
    <col min="5381" max="5381" width="10.7109375" style="1" customWidth="1"/>
    <col min="5382" max="5629" width="9.140625" style="1"/>
    <col min="5630" max="5630" width="10.42578125" style="1" customWidth="1"/>
    <col min="5631" max="5631" width="57.7109375" style="1" customWidth="1"/>
    <col min="5632" max="5632" width="46.140625" style="1" customWidth="1"/>
    <col min="5633" max="5633" width="14" style="1" customWidth="1"/>
    <col min="5634" max="5634" width="9.140625" style="1"/>
    <col min="5635" max="5635" width="8.85546875" style="1" customWidth="1"/>
    <col min="5636" max="5636" width="11.140625" style="1" customWidth="1"/>
    <col min="5637" max="5637" width="10.7109375" style="1" customWidth="1"/>
    <col min="5638" max="5885" width="9.140625" style="1"/>
    <col min="5886" max="5886" width="10.42578125" style="1" customWidth="1"/>
    <col min="5887" max="5887" width="57.7109375" style="1" customWidth="1"/>
    <col min="5888" max="5888" width="46.140625" style="1" customWidth="1"/>
    <col min="5889" max="5889" width="14" style="1" customWidth="1"/>
    <col min="5890" max="5890" width="9.140625" style="1"/>
    <col min="5891" max="5891" width="8.85546875" style="1" customWidth="1"/>
    <col min="5892" max="5892" width="11.140625" style="1" customWidth="1"/>
    <col min="5893" max="5893" width="10.7109375" style="1" customWidth="1"/>
    <col min="5894" max="6141" width="9.140625" style="1"/>
    <col min="6142" max="6142" width="10.42578125" style="1" customWidth="1"/>
    <col min="6143" max="6143" width="57.7109375" style="1" customWidth="1"/>
    <col min="6144" max="6144" width="46.140625" style="1" customWidth="1"/>
    <col min="6145" max="6145" width="14" style="1" customWidth="1"/>
    <col min="6146" max="6146" width="9.140625" style="1"/>
    <col min="6147" max="6147" width="8.85546875" style="1" customWidth="1"/>
    <col min="6148" max="6148" width="11.140625" style="1" customWidth="1"/>
    <col min="6149" max="6149" width="10.7109375" style="1" customWidth="1"/>
    <col min="6150" max="6397" width="9.140625" style="1"/>
    <col min="6398" max="6398" width="10.42578125" style="1" customWidth="1"/>
    <col min="6399" max="6399" width="57.7109375" style="1" customWidth="1"/>
    <col min="6400" max="6400" width="46.140625" style="1" customWidth="1"/>
    <col min="6401" max="6401" width="14" style="1" customWidth="1"/>
    <col min="6402" max="6402" width="9.140625" style="1"/>
    <col min="6403" max="6403" width="8.85546875" style="1" customWidth="1"/>
    <col min="6404" max="6404" width="11.140625" style="1" customWidth="1"/>
    <col min="6405" max="6405" width="10.7109375" style="1" customWidth="1"/>
    <col min="6406" max="6653" width="9.140625" style="1"/>
    <col min="6654" max="6654" width="10.42578125" style="1" customWidth="1"/>
    <col min="6655" max="6655" width="57.7109375" style="1" customWidth="1"/>
    <col min="6656" max="6656" width="46.140625" style="1" customWidth="1"/>
    <col min="6657" max="6657" width="14" style="1" customWidth="1"/>
    <col min="6658" max="6658" width="9.140625" style="1"/>
    <col min="6659" max="6659" width="8.85546875" style="1" customWidth="1"/>
    <col min="6660" max="6660" width="11.140625" style="1" customWidth="1"/>
    <col min="6661" max="6661" width="10.7109375" style="1" customWidth="1"/>
    <col min="6662" max="6909" width="9.140625" style="1"/>
    <col min="6910" max="6910" width="10.42578125" style="1" customWidth="1"/>
    <col min="6911" max="6911" width="57.7109375" style="1" customWidth="1"/>
    <col min="6912" max="6912" width="46.140625" style="1" customWidth="1"/>
    <col min="6913" max="6913" width="14" style="1" customWidth="1"/>
    <col min="6914" max="6914" width="9.140625" style="1"/>
    <col min="6915" max="6915" width="8.85546875" style="1" customWidth="1"/>
    <col min="6916" max="6916" width="11.140625" style="1" customWidth="1"/>
    <col min="6917" max="6917" width="10.7109375" style="1" customWidth="1"/>
    <col min="6918" max="7165" width="9.140625" style="1"/>
    <col min="7166" max="7166" width="10.42578125" style="1" customWidth="1"/>
    <col min="7167" max="7167" width="57.7109375" style="1" customWidth="1"/>
    <col min="7168" max="7168" width="46.140625" style="1" customWidth="1"/>
    <col min="7169" max="7169" width="14" style="1" customWidth="1"/>
    <col min="7170" max="7170" width="9.140625" style="1"/>
    <col min="7171" max="7171" width="8.85546875" style="1" customWidth="1"/>
    <col min="7172" max="7172" width="11.140625" style="1" customWidth="1"/>
    <col min="7173" max="7173" width="10.7109375" style="1" customWidth="1"/>
    <col min="7174" max="7421" width="9.140625" style="1"/>
    <col min="7422" max="7422" width="10.42578125" style="1" customWidth="1"/>
    <col min="7423" max="7423" width="57.7109375" style="1" customWidth="1"/>
    <col min="7424" max="7424" width="46.140625" style="1" customWidth="1"/>
    <col min="7425" max="7425" width="14" style="1" customWidth="1"/>
    <col min="7426" max="7426" width="9.140625" style="1"/>
    <col min="7427" max="7427" width="8.85546875" style="1" customWidth="1"/>
    <col min="7428" max="7428" width="11.140625" style="1" customWidth="1"/>
    <col min="7429" max="7429" width="10.7109375" style="1" customWidth="1"/>
    <col min="7430" max="7677" width="9.140625" style="1"/>
    <col min="7678" max="7678" width="10.42578125" style="1" customWidth="1"/>
    <col min="7679" max="7679" width="57.7109375" style="1" customWidth="1"/>
    <col min="7680" max="7680" width="46.140625" style="1" customWidth="1"/>
    <col min="7681" max="7681" width="14" style="1" customWidth="1"/>
    <col min="7682" max="7682" width="9.140625" style="1"/>
    <col min="7683" max="7683" width="8.85546875" style="1" customWidth="1"/>
    <col min="7684" max="7684" width="11.140625" style="1" customWidth="1"/>
    <col min="7685" max="7685" width="10.7109375" style="1" customWidth="1"/>
    <col min="7686" max="7933" width="9.140625" style="1"/>
    <col min="7934" max="7934" width="10.42578125" style="1" customWidth="1"/>
    <col min="7935" max="7935" width="57.7109375" style="1" customWidth="1"/>
    <col min="7936" max="7936" width="46.140625" style="1" customWidth="1"/>
    <col min="7937" max="7937" width="14" style="1" customWidth="1"/>
    <col min="7938" max="7938" width="9.140625" style="1"/>
    <col min="7939" max="7939" width="8.85546875" style="1" customWidth="1"/>
    <col min="7940" max="7940" width="11.140625" style="1" customWidth="1"/>
    <col min="7941" max="7941" width="10.7109375" style="1" customWidth="1"/>
    <col min="7942" max="8189" width="9.140625" style="1"/>
    <col min="8190" max="8190" width="10.42578125" style="1" customWidth="1"/>
    <col min="8191" max="8191" width="57.7109375" style="1" customWidth="1"/>
    <col min="8192" max="8192" width="46.140625" style="1" customWidth="1"/>
    <col min="8193" max="8193" width="14" style="1" customWidth="1"/>
    <col min="8194" max="8194" width="9.140625" style="1"/>
    <col min="8195" max="8195" width="8.85546875" style="1" customWidth="1"/>
    <col min="8196" max="8196" width="11.140625" style="1" customWidth="1"/>
    <col min="8197" max="8197" width="10.7109375" style="1" customWidth="1"/>
    <col min="8198" max="8445" width="9.140625" style="1"/>
    <col min="8446" max="8446" width="10.42578125" style="1" customWidth="1"/>
    <col min="8447" max="8447" width="57.7109375" style="1" customWidth="1"/>
    <col min="8448" max="8448" width="46.140625" style="1" customWidth="1"/>
    <col min="8449" max="8449" width="14" style="1" customWidth="1"/>
    <col min="8450" max="8450" width="9.140625" style="1"/>
    <col min="8451" max="8451" width="8.85546875" style="1" customWidth="1"/>
    <col min="8452" max="8452" width="11.140625" style="1" customWidth="1"/>
    <col min="8453" max="8453" width="10.7109375" style="1" customWidth="1"/>
    <col min="8454" max="8701" width="9.140625" style="1"/>
    <col min="8702" max="8702" width="10.42578125" style="1" customWidth="1"/>
    <col min="8703" max="8703" width="57.7109375" style="1" customWidth="1"/>
    <col min="8704" max="8704" width="46.140625" style="1" customWidth="1"/>
    <col min="8705" max="8705" width="14" style="1" customWidth="1"/>
    <col min="8706" max="8706" width="9.140625" style="1"/>
    <col min="8707" max="8707" width="8.85546875" style="1" customWidth="1"/>
    <col min="8708" max="8708" width="11.140625" style="1" customWidth="1"/>
    <col min="8709" max="8709" width="10.7109375" style="1" customWidth="1"/>
    <col min="8710" max="8957" width="9.140625" style="1"/>
    <col min="8958" max="8958" width="10.42578125" style="1" customWidth="1"/>
    <col min="8959" max="8959" width="57.7109375" style="1" customWidth="1"/>
    <col min="8960" max="8960" width="46.140625" style="1" customWidth="1"/>
    <col min="8961" max="8961" width="14" style="1" customWidth="1"/>
    <col min="8962" max="8962" width="9.140625" style="1"/>
    <col min="8963" max="8963" width="8.85546875" style="1" customWidth="1"/>
    <col min="8964" max="8964" width="11.140625" style="1" customWidth="1"/>
    <col min="8965" max="8965" width="10.7109375" style="1" customWidth="1"/>
    <col min="8966" max="9213" width="9.140625" style="1"/>
    <col min="9214" max="9214" width="10.42578125" style="1" customWidth="1"/>
    <col min="9215" max="9215" width="57.7109375" style="1" customWidth="1"/>
    <col min="9216" max="9216" width="46.140625" style="1" customWidth="1"/>
    <col min="9217" max="9217" width="14" style="1" customWidth="1"/>
    <col min="9218" max="9218" width="9.140625" style="1"/>
    <col min="9219" max="9219" width="8.85546875" style="1" customWidth="1"/>
    <col min="9220" max="9220" width="11.140625" style="1" customWidth="1"/>
    <col min="9221" max="9221" width="10.7109375" style="1" customWidth="1"/>
    <col min="9222" max="9469" width="9.140625" style="1"/>
    <col min="9470" max="9470" width="10.42578125" style="1" customWidth="1"/>
    <col min="9471" max="9471" width="57.7109375" style="1" customWidth="1"/>
    <col min="9472" max="9472" width="46.140625" style="1" customWidth="1"/>
    <col min="9473" max="9473" width="14" style="1" customWidth="1"/>
    <col min="9474" max="9474" width="9.140625" style="1"/>
    <col min="9475" max="9475" width="8.85546875" style="1" customWidth="1"/>
    <col min="9476" max="9476" width="11.140625" style="1" customWidth="1"/>
    <col min="9477" max="9477" width="10.7109375" style="1" customWidth="1"/>
    <col min="9478" max="9725" width="9.140625" style="1"/>
    <col min="9726" max="9726" width="10.42578125" style="1" customWidth="1"/>
    <col min="9727" max="9727" width="57.7109375" style="1" customWidth="1"/>
    <col min="9728" max="9728" width="46.140625" style="1" customWidth="1"/>
    <col min="9729" max="9729" width="14" style="1" customWidth="1"/>
    <col min="9730" max="9730" width="9.140625" style="1"/>
    <col min="9731" max="9731" width="8.85546875" style="1" customWidth="1"/>
    <col min="9732" max="9732" width="11.140625" style="1" customWidth="1"/>
    <col min="9733" max="9733" width="10.7109375" style="1" customWidth="1"/>
    <col min="9734" max="9981" width="9.140625" style="1"/>
    <col min="9982" max="9982" width="10.42578125" style="1" customWidth="1"/>
    <col min="9983" max="9983" width="57.7109375" style="1" customWidth="1"/>
    <col min="9984" max="9984" width="46.140625" style="1" customWidth="1"/>
    <col min="9985" max="9985" width="14" style="1" customWidth="1"/>
    <col min="9986" max="9986" width="9.140625" style="1"/>
    <col min="9987" max="9987" width="8.85546875" style="1" customWidth="1"/>
    <col min="9988" max="9988" width="11.140625" style="1" customWidth="1"/>
    <col min="9989" max="9989" width="10.7109375" style="1" customWidth="1"/>
    <col min="9990" max="10237" width="9.140625" style="1"/>
    <col min="10238" max="10238" width="10.42578125" style="1" customWidth="1"/>
    <col min="10239" max="10239" width="57.7109375" style="1" customWidth="1"/>
    <col min="10240" max="10240" width="46.140625" style="1" customWidth="1"/>
    <col min="10241" max="10241" width="14" style="1" customWidth="1"/>
    <col min="10242" max="10242" width="9.140625" style="1"/>
    <col min="10243" max="10243" width="8.85546875" style="1" customWidth="1"/>
    <col min="10244" max="10244" width="11.140625" style="1" customWidth="1"/>
    <col min="10245" max="10245" width="10.7109375" style="1" customWidth="1"/>
    <col min="10246" max="10493" width="9.140625" style="1"/>
    <col min="10494" max="10494" width="10.42578125" style="1" customWidth="1"/>
    <col min="10495" max="10495" width="57.7109375" style="1" customWidth="1"/>
    <col min="10496" max="10496" width="46.140625" style="1" customWidth="1"/>
    <col min="10497" max="10497" width="14" style="1" customWidth="1"/>
    <col min="10498" max="10498" width="9.140625" style="1"/>
    <col min="10499" max="10499" width="8.85546875" style="1" customWidth="1"/>
    <col min="10500" max="10500" width="11.140625" style="1" customWidth="1"/>
    <col min="10501" max="10501" width="10.7109375" style="1" customWidth="1"/>
    <col min="10502" max="10749" width="9.140625" style="1"/>
    <col min="10750" max="10750" width="10.42578125" style="1" customWidth="1"/>
    <col min="10751" max="10751" width="57.7109375" style="1" customWidth="1"/>
    <col min="10752" max="10752" width="46.140625" style="1" customWidth="1"/>
    <col min="10753" max="10753" width="14" style="1" customWidth="1"/>
    <col min="10754" max="10754" width="9.140625" style="1"/>
    <col min="10755" max="10755" width="8.85546875" style="1" customWidth="1"/>
    <col min="10756" max="10756" width="11.140625" style="1" customWidth="1"/>
    <col min="10757" max="10757" width="10.7109375" style="1" customWidth="1"/>
    <col min="10758" max="11005" width="9.140625" style="1"/>
    <col min="11006" max="11006" width="10.42578125" style="1" customWidth="1"/>
    <col min="11007" max="11007" width="57.7109375" style="1" customWidth="1"/>
    <col min="11008" max="11008" width="46.140625" style="1" customWidth="1"/>
    <col min="11009" max="11009" width="14" style="1" customWidth="1"/>
    <col min="11010" max="11010" width="9.140625" style="1"/>
    <col min="11011" max="11011" width="8.85546875" style="1" customWidth="1"/>
    <col min="11012" max="11012" width="11.140625" style="1" customWidth="1"/>
    <col min="11013" max="11013" width="10.7109375" style="1" customWidth="1"/>
    <col min="11014" max="11261" width="9.140625" style="1"/>
    <col min="11262" max="11262" width="10.42578125" style="1" customWidth="1"/>
    <col min="11263" max="11263" width="57.7109375" style="1" customWidth="1"/>
    <col min="11264" max="11264" width="46.140625" style="1" customWidth="1"/>
    <col min="11265" max="11265" width="14" style="1" customWidth="1"/>
    <col min="11266" max="11266" width="9.140625" style="1"/>
    <col min="11267" max="11267" width="8.85546875" style="1" customWidth="1"/>
    <col min="11268" max="11268" width="11.140625" style="1" customWidth="1"/>
    <col min="11269" max="11269" width="10.7109375" style="1" customWidth="1"/>
    <col min="11270" max="11517" width="9.140625" style="1"/>
    <col min="11518" max="11518" width="10.42578125" style="1" customWidth="1"/>
    <col min="11519" max="11519" width="57.7109375" style="1" customWidth="1"/>
    <col min="11520" max="11520" width="46.140625" style="1" customWidth="1"/>
    <col min="11521" max="11521" width="14" style="1" customWidth="1"/>
    <col min="11522" max="11522" width="9.140625" style="1"/>
    <col min="11523" max="11523" width="8.85546875" style="1" customWidth="1"/>
    <col min="11524" max="11524" width="11.140625" style="1" customWidth="1"/>
    <col min="11525" max="11525" width="10.7109375" style="1" customWidth="1"/>
    <col min="11526" max="11773" width="9.140625" style="1"/>
    <col min="11774" max="11774" width="10.42578125" style="1" customWidth="1"/>
    <col min="11775" max="11775" width="57.7109375" style="1" customWidth="1"/>
    <col min="11776" max="11776" width="46.140625" style="1" customWidth="1"/>
    <col min="11777" max="11777" width="14" style="1" customWidth="1"/>
    <col min="11778" max="11778" width="9.140625" style="1"/>
    <col min="11779" max="11779" width="8.85546875" style="1" customWidth="1"/>
    <col min="11780" max="11780" width="11.140625" style="1" customWidth="1"/>
    <col min="11781" max="11781" width="10.7109375" style="1" customWidth="1"/>
    <col min="11782" max="12029" width="9.140625" style="1"/>
    <col min="12030" max="12030" width="10.42578125" style="1" customWidth="1"/>
    <col min="12031" max="12031" width="57.7109375" style="1" customWidth="1"/>
    <col min="12032" max="12032" width="46.140625" style="1" customWidth="1"/>
    <col min="12033" max="12033" width="14" style="1" customWidth="1"/>
    <col min="12034" max="12034" width="9.140625" style="1"/>
    <col min="12035" max="12035" width="8.85546875" style="1" customWidth="1"/>
    <col min="12036" max="12036" width="11.140625" style="1" customWidth="1"/>
    <col min="12037" max="12037" width="10.7109375" style="1" customWidth="1"/>
    <col min="12038" max="12285" width="9.140625" style="1"/>
    <col min="12286" max="12286" width="10.42578125" style="1" customWidth="1"/>
    <col min="12287" max="12287" width="57.7109375" style="1" customWidth="1"/>
    <col min="12288" max="12288" width="46.140625" style="1" customWidth="1"/>
    <col min="12289" max="12289" width="14" style="1" customWidth="1"/>
    <col min="12290" max="12290" width="9.140625" style="1"/>
    <col min="12291" max="12291" width="8.85546875" style="1" customWidth="1"/>
    <col min="12292" max="12292" width="11.140625" style="1" customWidth="1"/>
    <col min="12293" max="12293" width="10.7109375" style="1" customWidth="1"/>
    <col min="12294" max="12541" width="9.140625" style="1"/>
    <col min="12542" max="12542" width="10.42578125" style="1" customWidth="1"/>
    <col min="12543" max="12543" width="57.7109375" style="1" customWidth="1"/>
    <col min="12544" max="12544" width="46.140625" style="1" customWidth="1"/>
    <col min="12545" max="12545" width="14" style="1" customWidth="1"/>
    <col min="12546" max="12546" width="9.140625" style="1"/>
    <col min="12547" max="12547" width="8.85546875" style="1" customWidth="1"/>
    <col min="12548" max="12548" width="11.140625" style="1" customWidth="1"/>
    <col min="12549" max="12549" width="10.7109375" style="1" customWidth="1"/>
    <col min="12550" max="12797" width="9.140625" style="1"/>
    <col min="12798" max="12798" width="10.42578125" style="1" customWidth="1"/>
    <col min="12799" max="12799" width="57.7109375" style="1" customWidth="1"/>
    <col min="12800" max="12800" width="46.140625" style="1" customWidth="1"/>
    <col min="12801" max="12801" width="14" style="1" customWidth="1"/>
    <col min="12802" max="12802" width="9.140625" style="1"/>
    <col min="12803" max="12803" width="8.85546875" style="1" customWidth="1"/>
    <col min="12804" max="12804" width="11.140625" style="1" customWidth="1"/>
    <col min="12805" max="12805" width="10.7109375" style="1" customWidth="1"/>
    <col min="12806" max="13053" width="9.140625" style="1"/>
    <col min="13054" max="13054" width="10.42578125" style="1" customWidth="1"/>
    <col min="13055" max="13055" width="57.7109375" style="1" customWidth="1"/>
    <col min="13056" max="13056" width="46.140625" style="1" customWidth="1"/>
    <col min="13057" max="13057" width="14" style="1" customWidth="1"/>
    <col min="13058" max="13058" width="9.140625" style="1"/>
    <col min="13059" max="13059" width="8.85546875" style="1" customWidth="1"/>
    <col min="13060" max="13060" width="11.140625" style="1" customWidth="1"/>
    <col min="13061" max="13061" width="10.7109375" style="1" customWidth="1"/>
    <col min="13062" max="13309" width="9.140625" style="1"/>
    <col min="13310" max="13310" width="10.42578125" style="1" customWidth="1"/>
    <col min="13311" max="13311" width="57.7109375" style="1" customWidth="1"/>
    <col min="13312" max="13312" width="46.140625" style="1" customWidth="1"/>
    <col min="13313" max="13313" width="14" style="1" customWidth="1"/>
    <col min="13314" max="13314" width="9.140625" style="1"/>
    <col min="13315" max="13315" width="8.85546875" style="1" customWidth="1"/>
    <col min="13316" max="13316" width="11.140625" style="1" customWidth="1"/>
    <col min="13317" max="13317" width="10.7109375" style="1" customWidth="1"/>
    <col min="13318" max="13565" width="9.140625" style="1"/>
    <col min="13566" max="13566" width="10.42578125" style="1" customWidth="1"/>
    <col min="13567" max="13567" width="57.7109375" style="1" customWidth="1"/>
    <col min="13568" max="13568" width="46.140625" style="1" customWidth="1"/>
    <col min="13569" max="13569" width="14" style="1" customWidth="1"/>
    <col min="13570" max="13570" width="9.140625" style="1"/>
    <col min="13571" max="13571" width="8.85546875" style="1" customWidth="1"/>
    <col min="13572" max="13572" width="11.140625" style="1" customWidth="1"/>
    <col min="13573" max="13573" width="10.7109375" style="1" customWidth="1"/>
    <col min="13574" max="13821" width="9.140625" style="1"/>
    <col min="13822" max="13822" width="10.42578125" style="1" customWidth="1"/>
    <col min="13823" max="13823" width="57.7109375" style="1" customWidth="1"/>
    <col min="13824" max="13824" width="46.140625" style="1" customWidth="1"/>
    <col min="13825" max="13825" width="14" style="1" customWidth="1"/>
    <col min="13826" max="13826" width="9.140625" style="1"/>
    <col min="13827" max="13827" width="8.85546875" style="1" customWidth="1"/>
    <col min="13828" max="13828" width="11.140625" style="1" customWidth="1"/>
    <col min="13829" max="13829" width="10.7109375" style="1" customWidth="1"/>
    <col min="13830" max="14077" width="9.140625" style="1"/>
    <col min="14078" max="14078" width="10.42578125" style="1" customWidth="1"/>
    <col min="14079" max="14079" width="57.7109375" style="1" customWidth="1"/>
    <col min="14080" max="14080" width="46.140625" style="1" customWidth="1"/>
    <col min="14081" max="14081" width="14" style="1" customWidth="1"/>
    <col min="14082" max="14082" width="9.140625" style="1"/>
    <col min="14083" max="14083" width="8.85546875" style="1" customWidth="1"/>
    <col min="14084" max="14084" width="11.140625" style="1" customWidth="1"/>
    <col min="14085" max="14085" width="10.7109375" style="1" customWidth="1"/>
    <col min="14086" max="14333" width="9.140625" style="1"/>
    <col min="14334" max="14334" width="10.42578125" style="1" customWidth="1"/>
    <col min="14335" max="14335" width="57.7109375" style="1" customWidth="1"/>
    <col min="14336" max="14336" width="46.140625" style="1" customWidth="1"/>
    <col min="14337" max="14337" width="14" style="1" customWidth="1"/>
    <col min="14338" max="14338" width="9.140625" style="1"/>
    <col min="14339" max="14339" width="8.85546875" style="1" customWidth="1"/>
    <col min="14340" max="14340" width="11.140625" style="1" customWidth="1"/>
    <col min="14341" max="14341" width="10.7109375" style="1" customWidth="1"/>
    <col min="14342" max="14589" width="9.140625" style="1"/>
    <col min="14590" max="14590" width="10.42578125" style="1" customWidth="1"/>
    <col min="14591" max="14591" width="57.7109375" style="1" customWidth="1"/>
    <col min="14592" max="14592" width="46.140625" style="1" customWidth="1"/>
    <col min="14593" max="14593" width="14" style="1" customWidth="1"/>
    <col min="14594" max="14594" width="9.140625" style="1"/>
    <col min="14595" max="14595" width="8.85546875" style="1" customWidth="1"/>
    <col min="14596" max="14596" width="11.140625" style="1" customWidth="1"/>
    <col min="14597" max="14597" width="10.7109375" style="1" customWidth="1"/>
    <col min="14598" max="14845" width="9.140625" style="1"/>
    <col min="14846" max="14846" width="10.42578125" style="1" customWidth="1"/>
    <col min="14847" max="14847" width="57.7109375" style="1" customWidth="1"/>
    <col min="14848" max="14848" width="46.140625" style="1" customWidth="1"/>
    <col min="14849" max="14849" width="14" style="1" customWidth="1"/>
    <col min="14850" max="14850" width="9.140625" style="1"/>
    <col min="14851" max="14851" width="8.85546875" style="1" customWidth="1"/>
    <col min="14852" max="14852" width="11.140625" style="1" customWidth="1"/>
    <col min="14853" max="14853" width="10.7109375" style="1" customWidth="1"/>
    <col min="14854" max="15101" width="9.140625" style="1"/>
    <col min="15102" max="15102" width="10.42578125" style="1" customWidth="1"/>
    <col min="15103" max="15103" width="57.7109375" style="1" customWidth="1"/>
    <col min="15104" max="15104" width="46.140625" style="1" customWidth="1"/>
    <col min="15105" max="15105" width="14" style="1" customWidth="1"/>
    <col min="15106" max="15106" width="9.140625" style="1"/>
    <col min="15107" max="15107" width="8.85546875" style="1" customWidth="1"/>
    <col min="15108" max="15108" width="11.140625" style="1" customWidth="1"/>
    <col min="15109" max="15109" width="10.7109375" style="1" customWidth="1"/>
    <col min="15110" max="15357" width="9.140625" style="1"/>
    <col min="15358" max="15358" width="10.42578125" style="1" customWidth="1"/>
    <col min="15359" max="15359" width="57.7109375" style="1" customWidth="1"/>
    <col min="15360" max="15360" width="46.140625" style="1" customWidth="1"/>
    <col min="15361" max="15361" width="14" style="1" customWidth="1"/>
    <col min="15362" max="15362" width="9.140625" style="1"/>
    <col min="15363" max="15363" width="8.85546875" style="1" customWidth="1"/>
    <col min="15364" max="15364" width="11.140625" style="1" customWidth="1"/>
    <col min="15365" max="15365" width="10.7109375" style="1" customWidth="1"/>
    <col min="15366" max="15613" width="9.140625" style="1"/>
    <col min="15614" max="15614" width="10.42578125" style="1" customWidth="1"/>
    <col min="15615" max="15615" width="57.7109375" style="1" customWidth="1"/>
    <col min="15616" max="15616" width="46.140625" style="1" customWidth="1"/>
    <col min="15617" max="15617" width="14" style="1" customWidth="1"/>
    <col min="15618" max="15618" width="9.140625" style="1"/>
    <col min="15619" max="15619" width="8.85546875" style="1" customWidth="1"/>
    <col min="15620" max="15620" width="11.140625" style="1" customWidth="1"/>
    <col min="15621" max="15621" width="10.7109375" style="1" customWidth="1"/>
    <col min="15622" max="15869" width="9.140625" style="1"/>
    <col min="15870" max="15870" width="10.42578125" style="1" customWidth="1"/>
    <col min="15871" max="15871" width="57.7109375" style="1" customWidth="1"/>
    <col min="15872" max="15872" width="46.140625" style="1" customWidth="1"/>
    <col min="15873" max="15873" width="14" style="1" customWidth="1"/>
    <col min="15874" max="15874" width="9.140625" style="1"/>
    <col min="15875" max="15875" width="8.85546875" style="1" customWidth="1"/>
    <col min="15876" max="15876" width="11.140625" style="1" customWidth="1"/>
    <col min="15877" max="15877" width="10.7109375" style="1" customWidth="1"/>
    <col min="15878" max="16125" width="9.140625" style="1"/>
    <col min="16126" max="16126" width="10.42578125" style="1" customWidth="1"/>
    <col min="16127" max="16127" width="57.7109375" style="1" customWidth="1"/>
    <col min="16128" max="16128" width="46.140625" style="1" customWidth="1"/>
    <col min="16129" max="16129" width="14" style="1" customWidth="1"/>
    <col min="16130" max="16130" width="9.140625" style="1"/>
    <col min="16131" max="16131" width="8.85546875" style="1" customWidth="1"/>
    <col min="16132" max="16132" width="11.140625" style="1" customWidth="1"/>
    <col min="16133" max="16133" width="10.7109375" style="1" customWidth="1"/>
    <col min="16134" max="16384" width="9.140625" style="1"/>
  </cols>
  <sheetData>
    <row r="1" spans="1:7" s="4" customFormat="1" ht="18" x14ac:dyDescent="0.25">
      <c r="A1" s="98" t="s">
        <v>0</v>
      </c>
      <c r="D1" s="5"/>
      <c r="G1" s="6" t="s">
        <v>1</v>
      </c>
    </row>
    <row r="2" spans="1:7" s="4" customFormat="1" ht="8.25" customHeight="1" x14ac:dyDescent="0.25">
      <c r="D2" s="5"/>
    </row>
    <row r="3" spans="1:7" s="11" customFormat="1" ht="16.5" customHeight="1" x14ac:dyDescent="0.25">
      <c r="A3" s="8" t="s">
        <v>275</v>
      </c>
      <c r="B3" s="8"/>
      <c r="C3" s="8"/>
      <c r="D3" s="9"/>
      <c r="E3" s="8"/>
      <c r="F3" s="8"/>
      <c r="G3" s="8"/>
    </row>
    <row r="4" spans="1:7" s="4" customFormat="1" ht="18.75" customHeight="1" x14ac:dyDescent="0.25">
      <c r="A4" s="8" t="s">
        <v>309</v>
      </c>
      <c r="B4" s="8"/>
      <c r="C4" s="8"/>
      <c r="D4" s="12"/>
      <c r="E4" s="8"/>
      <c r="F4" s="8"/>
      <c r="G4" s="8"/>
    </row>
    <row r="5" spans="1:7" s="4" customFormat="1" ht="18.75" customHeight="1" x14ac:dyDescent="0.25">
      <c r="A5" s="8" t="s">
        <v>294</v>
      </c>
      <c r="B5" s="8"/>
      <c r="C5" s="8"/>
      <c r="D5" s="12"/>
      <c r="E5" s="8"/>
      <c r="F5" s="8"/>
      <c r="G5" s="8"/>
    </row>
    <row r="6" spans="1:7" s="11" customFormat="1" ht="18" customHeight="1" x14ac:dyDescent="0.25">
      <c r="A6" s="13" t="s">
        <v>2</v>
      </c>
      <c r="B6" s="8"/>
      <c r="C6" s="8"/>
      <c r="D6" s="9"/>
      <c r="E6" s="8"/>
      <c r="F6" s="8"/>
      <c r="G6" s="8"/>
    </row>
    <row r="7" spans="1:7" s="19" customFormat="1" ht="94.5" x14ac:dyDescent="0.2">
      <c r="A7" s="14" t="s">
        <v>3</v>
      </c>
      <c r="B7" s="15" t="s">
        <v>4</v>
      </c>
      <c r="C7" s="15" t="s">
        <v>5</v>
      </c>
      <c r="D7" s="16" t="s">
        <v>6</v>
      </c>
      <c r="E7" s="17" t="s">
        <v>7</v>
      </c>
      <c r="F7" s="17" t="s">
        <v>8</v>
      </c>
      <c r="G7" s="18" t="s">
        <v>9</v>
      </c>
    </row>
    <row r="8" spans="1:7" ht="28.5" customHeight="1" x14ac:dyDescent="0.25">
      <c r="A8" s="20">
        <v>1</v>
      </c>
      <c r="B8" s="21" t="s">
        <v>10</v>
      </c>
      <c r="C8" s="22" t="s">
        <v>11</v>
      </c>
      <c r="D8" s="23" t="s">
        <v>12</v>
      </c>
      <c r="E8" s="24">
        <v>1012</v>
      </c>
      <c r="F8" s="25">
        <v>41.85</v>
      </c>
      <c r="G8" s="26">
        <f t="shared" ref="G8:G71" si="0">F8*E8</f>
        <v>42352.200000000004</v>
      </c>
    </row>
    <row r="9" spans="1:7" ht="28.5" customHeight="1" x14ac:dyDescent="0.25">
      <c r="A9" s="20">
        <v>2</v>
      </c>
      <c r="B9" s="21" t="s">
        <v>13</v>
      </c>
      <c r="C9" s="22" t="s">
        <v>14</v>
      </c>
      <c r="D9" s="23" t="s">
        <v>12</v>
      </c>
      <c r="E9" s="27">
        <v>782</v>
      </c>
      <c r="F9" s="25">
        <v>39.590000000000003</v>
      </c>
      <c r="G9" s="26">
        <f t="shared" si="0"/>
        <v>30959.38</v>
      </c>
    </row>
    <row r="10" spans="1:7" ht="28.5" customHeight="1" x14ac:dyDescent="0.25">
      <c r="A10" s="20">
        <v>3</v>
      </c>
      <c r="B10" s="21" t="s">
        <v>15</v>
      </c>
      <c r="C10" s="22" t="s">
        <v>16</v>
      </c>
      <c r="D10" s="23" t="s">
        <v>12</v>
      </c>
      <c r="E10" s="27">
        <v>0</v>
      </c>
      <c r="F10" s="25"/>
      <c r="G10" s="26">
        <f t="shared" si="0"/>
        <v>0</v>
      </c>
    </row>
    <row r="11" spans="1:7" ht="28.5" customHeight="1" x14ac:dyDescent="0.25">
      <c r="A11" s="20">
        <v>4</v>
      </c>
      <c r="B11" s="21" t="s">
        <v>17</v>
      </c>
      <c r="C11" s="22" t="s">
        <v>18</v>
      </c>
      <c r="D11" s="23" t="s">
        <v>12</v>
      </c>
      <c r="E11" s="27">
        <v>0</v>
      </c>
      <c r="F11" s="25"/>
      <c r="G11" s="26">
        <f t="shared" si="0"/>
        <v>0</v>
      </c>
    </row>
    <row r="12" spans="1:7" ht="28.5" customHeight="1" x14ac:dyDescent="0.25">
      <c r="A12" s="20">
        <v>5</v>
      </c>
      <c r="B12" s="21" t="s">
        <v>19</v>
      </c>
      <c r="C12" s="22" t="s">
        <v>20</v>
      </c>
      <c r="D12" s="23" t="s">
        <v>12</v>
      </c>
      <c r="E12" s="27">
        <v>0</v>
      </c>
      <c r="F12" s="25"/>
      <c r="G12" s="26">
        <f t="shared" si="0"/>
        <v>0</v>
      </c>
    </row>
    <row r="13" spans="1:7" ht="28.5" customHeight="1" x14ac:dyDescent="0.25">
      <c r="A13" s="20">
        <v>6</v>
      </c>
      <c r="B13" s="21" t="s">
        <v>21</v>
      </c>
      <c r="C13" s="22" t="s">
        <v>22</v>
      </c>
      <c r="D13" s="23" t="s">
        <v>12</v>
      </c>
      <c r="E13" s="27">
        <v>0</v>
      </c>
      <c r="F13" s="25"/>
      <c r="G13" s="26">
        <f t="shared" si="0"/>
        <v>0</v>
      </c>
    </row>
    <row r="14" spans="1:7" ht="28.5" customHeight="1" x14ac:dyDescent="0.25">
      <c r="A14" s="20">
        <v>7</v>
      </c>
      <c r="B14" s="21" t="s">
        <v>23</v>
      </c>
      <c r="C14" s="22" t="s">
        <v>24</v>
      </c>
      <c r="D14" s="23" t="s">
        <v>25</v>
      </c>
      <c r="E14" s="27">
        <v>0</v>
      </c>
      <c r="F14" s="25"/>
      <c r="G14" s="26">
        <f t="shared" si="0"/>
        <v>0</v>
      </c>
    </row>
    <row r="15" spans="1:7" ht="28.5" customHeight="1" x14ac:dyDescent="0.25">
      <c r="A15" s="20">
        <v>8</v>
      </c>
      <c r="B15" s="21" t="s">
        <v>26</v>
      </c>
      <c r="C15" s="28" t="s">
        <v>27</v>
      </c>
      <c r="D15" s="23" t="s">
        <v>12</v>
      </c>
      <c r="E15" s="27">
        <v>0</v>
      </c>
      <c r="F15" s="25"/>
      <c r="G15" s="26">
        <f t="shared" si="0"/>
        <v>0</v>
      </c>
    </row>
    <row r="16" spans="1:7" ht="28.5" customHeight="1" x14ac:dyDescent="0.25">
      <c r="A16" s="20" t="s">
        <v>28</v>
      </c>
      <c r="B16" s="29" t="s">
        <v>29</v>
      </c>
      <c r="C16" s="28" t="s">
        <v>30</v>
      </c>
      <c r="D16" s="23" t="s">
        <v>12</v>
      </c>
      <c r="E16" s="27">
        <v>0</v>
      </c>
      <c r="F16" s="25"/>
      <c r="G16" s="26">
        <f t="shared" si="0"/>
        <v>0</v>
      </c>
    </row>
    <row r="17" spans="1:7" ht="28.5" customHeight="1" x14ac:dyDescent="0.25">
      <c r="A17" s="20" t="s">
        <v>31</v>
      </c>
      <c r="B17" s="29" t="s">
        <v>29</v>
      </c>
      <c r="C17" s="28" t="s">
        <v>32</v>
      </c>
      <c r="D17" s="23" t="s">
        <v>12</v>
      </c>
      <c r="E17" s="27">
        <v>0</v>
      </c>
      <c r="F17" s="25"/>
      <c r="G17" s="26">
        <f t="shared" si="0"/>
        <v>0</v>
      </c>
    </row>
    <row r="18" spans="1:7" ht="28.5" customHeight="1" x14ac:dyDescent="0.25">
      <c r="A18" s="20" t="s">
        <v>33</v>
      </c>
      <c r="B18" s="21" t="s">
        <v>34</v>
      </c>
      <c r="C18" s="28" t="s">
        <v>30</v>
      </c>
      <c r="D18" s="23" t="s">
        <v>12</v>
      </c>
      <c r="E18" s="27">
        <v>0</v>
      </c>
      <c r="F18" s="25"/>
      <c r="G18" s="26">
        <f t="shared" si="0"/>
        <v>0</v>
      </c>
    </row>
    <row r="19" spans="1:7" ht="28.5" customHeight="1" x14ac:dyDescent="0.25">
      <c r="A19" s="20" t="s">
        <v>35</v>
      </c>
      <c r="B19" s="21" t="s">
        <v>34</v>
      </c>
      <c r="C19" s="28" t="s">
        <v>32</v>
      </c>
      <c r="D19" s="23" t="s">
        <v>12</v>
      </c>
      <c r="E19" s="27">
        <v>0</v>
      </c>
      <c r="F19" s="25"/>
      <c r="G19" s="26">
        <f t="shared" si="0"/>
        <v>0</v>
      </c>
    </row>
    <row r="20" spans="1:7" ht="28.5" customHeight="1" x14ac:dyDescent="0.25">
      <c r="A20" s="20">
        <v>11</v>
      </c>
      <c r="B20" s="21" t="s">
        <v>36</v>
      </c>
      <c r="C20" s="28" t="s">
        <v>37</v>
      </c>
      <c r="D20" s="23" t="s">
        <v>25</v>
      </c>
      <c r="E20" s="27">
        <v>0</v>
      </c>
      <c r="F20" s="25"/>
      <c r="G20" s="26">
        <f t="shared" si="0"/>
        <v>0</v>
      </c>
    </row>
    <row r="21" spans="1:7" ht="28.5" customHeight="1" x14ac:dyDescent="0.25">
      <c r="A21" s="20">
        <v>12</v>
      </c>
      <c r="B21" s="21" t="s">
        <v>38</v>
      </c>
      <c r="C21" s="22" t="s">
        <v>39</v>
      </c>
      <c r="D21" s="23" t="s">
        <v>25</v>
      </c>
      <c r="E21" s="27">
        <v>0</v>
      </c>
      <c r="F21" s="25"/>
      <c r="G21" s="26">
        <f t="shared" si="0"/>
        <v>0</v>
      </c>
    </row>
    <row r="22" spans="1:7" ht="28.5" customHeight="1" x14ac:dyDescent="0.25">
      <c r="A22" s="20">
        <v>13</v>
      </c>
      <c r="B22" s="21" t="s">
        <v>40</v>
      </c>
      <c r="C22" s="22" t="s">
        <v>41</v>
      </c>
      <c r="D22" s="23" t="s">
        <v>25</v>
      </c>
      <c r="E22" s="27">
        <v>0</v>
      </c>
      <c r="F22" s="25"/>
      <c r="G22" s="26">
        <f t="shared" si="0"/>
        <v>0</v>
      </c>
    </row>
    <row r="23" spans="1:7" ht="28.5" customHeight="1" x14ac:dyDescent="0.25">
      <c r="A23" s="20">
        <v>14</v>
      </c>
      <c r="B23" s="21" t="s">
        <v>42</v>
      </c>
      <c r="C23" s="22" t="s">
        <v>43</v>
      </c>
      <c r="D23" s="23" t="s">
        <v>44</v>
      </c>
      <c r="E23" s="27">
        <v>598</v>
      </c>
      <c r="F23" s="25">
        <v>8.6999999999999993</v>
      </c>
      <c r="G23" s="26">
        <f t="shared" si="0"/>
        <v>5202.5999999999995</v>
      </c>
    </row>
    <row r="24" spans="1:7" ht="28.5" customHeight="1" x14ac:dyDescent="0.25">
      <c r="A24" s="20">
        <v>15</v>
      </c>
      <c r="B24" s="21" t="s">
        <v>45</v>
      </c>
      <c r="C24" s="22" t="s">
        <v>43</v>
      </c>
      <c r="D24" s="23" t="s">
        <v>44</v>
      </c>
      <c r="E24" s="27">
        <v>368</v>
      </c>
      <c r="F24" s="25">
        <v>8.6999999999999993</v>
      </c>
      <c r="G24" s="26">
        <f t="shared" si="0"/>
        <v>3201.6</v>
      </c>
    </row>
    <row r="25" spans="1:7" ht="28.5" customHeight="1" x14ac:dyDescent="0.25">
      <c r="A25" s="20">
        <v>16</v>
      </c>
      <c r="B25" s="30" t="s">
        <v>46</v>
      </c>
      <c r="C25" s="22" t="s">
        <v>47</v>
      </c>
      <c r="D25" s="23" t="s">
        <v>48</v>
      </c>
      <c r="E25" s="27">
        <v>0</v>
      </c>
      <c r="F25" s="25"/>
      <c r="G25" s="26">
        <f t="shared" si="0"/>
        <v>0</v>
      </c>
    </row>
    <row r="26" spans="1:7" ht="28.5" customHeight="1" x14ac:dyDescent="0.25">
      <c r="A26" s="31">
        <v>17</v>
      </c>
      <c r="B26" s="21" t="s">
        <v>49</v>
      </c>
      <c r="C26" s="32" t="s">
        <v>50</v>
      </c>
      <c r="D26" s="23" t="s">
        <v>25</v>
      </c>
      <c r="E26" s="27">
        <v>69</v>
      </c>
      <c r="F26" s="25">
        <v>43.33</v>
      </c>
      <c r="G26" s="26">
        <f t="shared" si="0"/>
        <v>2989.77</v>
      </c>
    </row>
    <row r="27" spans="1:7" ht="28.5" customHeight="1" x14ac:dyDescent="0.25">
      <c r="A27" s="31">
        <v>18</v>
      </c>
      <c r="B27" s="29" t="s">
        <v>51</v>
      </c>
      <c r="C27" s="32" t="s">
        <v>52</v>
      </c>
      <c r="D27" s="23" t="s">
        <v>48</v>
      </c>
      <c r="E27" s="27">
        <v>0</v>
      </c>
      <c r="F27" s="25"/>
      <c r="G27" s="26">
        <f t="shared" si="0"/>
        <v>0</v>
      </c>
    </row>
    <row r="28" spans="1:7" ht="28.5" customHeight="1" x14ac:dyDescent="0.25">
      <c r="A28" s="31">
        <v>19</v>
      </c>
      <c r="B28" s="29" t="s">
        <v>53</v>
      </c>
      <c r="C28" s="33" t="s">
        <v>54</v>
      </c>
      <c r="D28" s="23" t="s">
        <v>48</v>
      </c>
      <c r="E28" s="27">
        <v>0</v>
      </c>
      <c r="F28" s="25"/>
      <c r="G28" s="26">
        <f t="shared" si="0"/>
        <v>0</v>
      </c>
    </row>
    <row r="29" spans="1:7" ht="28.5" customHeight="1" x14ac:dyDescent="0.25">
      <c r="A29" s="31">
        <v>20</v>
      </c>
      <c r="B29" s="21" t="s">
        <v>55</v>
      </c>
      <c r="C29" s="32" t="s">
        <v>56</v>
      </c>
      <c r="D29" s="23" t="s">
        <v>57</v>
      </c>
      <c r="E29" s="27">
        <v>6900</v>
      </c>
      <c r="F29" s="25">
        <v>7.91</v>
      </c>
      <c r="G29" s="26">
        <f t="shared" si="0"/>
        <v>54579</v>
      </c>
    </row>
    <row r="30" spans="1:7" ht="28.5" customHeight="1" x14ac:dyDescent="0.25">
      <c r="A30" s="31">
        <v>21</v>
      </c>
      <c r="B30" s="21" t="s">
        <v>58</v>
      </c>
      <c r="C30" s="32" t="s">
        <v>56</v>
      </c>
      <c r="D30" s="23" t="s">
        <v>57</v>
      </c>
      <c r="E30" s="27">
        <v>0</v>
      </c>
      <c r="F30" s="25"/>
      <c r="G30" s="26">
        <f t="shared" si="0"/>
        <v>0</v>
      </c>
    </row>
    <row r="31" spans="1:7" ht="28.5" customHeight="1" x14ac:dyDescent="0.25">
      <c r="A31" s="20">
        <v>22</v>
      </c>
      <c r="B31" s="34" t="s">
        <v>59</v>
      </c>
      <c r="C31" s="32" t="s">
        <v>56</v>
      </c>
      <c r="D31" s="23" t="s">
        <v>57</v>
      </c>
      <c r="E31" s="27">
        <v>0</v>
      </c>
      <c r="F31" s="25"/>
      <c r="G31" s="26">
        <f t="shared" si="0"/>
        <v>0</v>
      </c>
    </row>
    <row r="32" spans="1:7" ht="28.5" customHeight="1" x14ac:dyDescent="0.25">
      <c r="A32" s="31">
        <v>23</v>
      </c>
      <c r="B32" s="21" t="s">
        <v>60</v>
      </c>
      <c r="C32" s="32" t="s">
        <v>56</v>
      </c>
      <c r="D32" s="23" t="s">
        <v>57</v>
      </c>
      <c r="E32" s="27">
        <v>0</v>
      </c>
      <c r="F32" s="25"/>
      <c r="G32" s="26">
        <f t="shared" si="0"/>
        <v>0</v>
      </c>
    </row>
    <row r="33" spans="1:7" ht="28.5" customHeight="1" x14ac:dyDescent="0.25">
      <c r="A33" s="31">
        <v>24</v>
      </c>
      <c r="B33" s="21" t="s">
        <v>61</v>
      </c>
      <c r="C33" s="33" t="s">
        <v>37</v>
      </c>
      <c r="D33" s="23" t="s">
        <v>25</v>
      </c>
      <c r="E33" s="27">
        <v>152</v>
      </c>
      <c r="F33" s="25">
        <v>31.76</v>
      </c>
      <c r="G33" s="26">
        <f t="shared" si="0"/>
        <v>4827.5200000000004</v>
      </c>
    </row>
    <row r="34" spans="1:7" ht="28.5" customHeight="1" x14ac:dyDescent="0.25">
      <c r="A34" s="31">
        <v>25</v>
      </c>
      <c r="B34" s="29" t="s">
        <v>62</v>
      </c>
      <c r="C34" s="32" t="s">
        <v>52</v>
      </c>
      <c r="D34" s="23" t="s">
        <v>48</v>
      </c>
      <c r="E34" s="27">
        <v>0</v>
      </c>
      <c r="F34" s="25"/>
      <c r="G34" s="26">
        <f t="shared" si="0"/>
        <v>0</v>
      </c>
    </row>
    <row r="35" spans="1:7" ht="28.5" customHeight="1" x14ac:dyDescent="0.25">
      <c r="A35" s="31">
        <v>26</v>
      </c>
      <c r="B35" s="29" t="s">
        <v>63</v>
      </c>
      <c r="C35" s="32" t="s">
        <v>52</v>
      </c>
      <c r="D35" s="23" t="s">
        <v>48</v>
      </c>
      <c r="E35" s="27">
        <v>0</v>
      </c>
      <c r="F35" s="25"/>
      <c r="G35" s="26">
        <f t="shared" si="0"/>
        <v>0</v>
      </c>
    </row>
    <row r="36" spans="1:7" ht="28.5" customHeight="1" x14ac:dyDescent="0.25">
      <c r="A36" s="31">
        <v>27</v>
      </c>
      <c r="B36" s="21" t="s">
        <v>64</v>
      </c>
      <c r="C36" s="33" t="s">
        <v>259</v>
      </c>
      <c r="D36" s="23" t="s">
        <v>25</v>
      </c>
      <c r="E36" s="27">
        <v>17020</v>
      </c>
      <c r="F36" s="25">
        <v>7.79</v>
      </c>
      <c r="G36" s="26">
        <f t="shared" si="0"/>
        <v>132585.79999999999</v>
      </c>
    </row>
    <row r="37" spans="1:7" ht="28.5" customHeight="1" x14ac:dyDescent="0.25">
      <c r="A37" s="31">
        <v>28</v>
      </c>
      <c r="B37" s="21" t="s">
        <v>66</v>
      </c>
      <c r="C37" s="33" t="s">
        <v>67</v>
      </c>
      <c r="D37" s="23" t="s">
        <v>68</v>
      </c>
      <c r="E37" s="27">
        <v>0</v>
      </c>
      <c r="F37" s="25"/>
      <c r="G37" s="26">
        <f t="shared" si="0"/>
        <v>0</v>
      </c>
    </row>
    <row r="38" spans="1:7" ht="28.5" customHeight="1" x14ac:dyDescent="0.25">
      <c r="A38" s="31">
        <v>29</v>
      </c>
      <c r="B38" s="21" t="s">
        <v>69</v>
      </c>
      <c r="C38" s="33" t="s">
        <v>70</v>
      </c>
      <c r="D38" s="23" t="s">
        <v>68</v>
      </c>
      <c r="E38" s="27">
        <v>0</v>
      </c>
      <c r="F38" s="25"/>
      <c r="G38" s="26">
        <f t="shared" si="0"/>
        <v>0</v>
      </c>
    </row>
    <row r="39" spans="1:7" ht="28.5" customHeight="1" x14ac:dyDescent="0.25">
      <c r="A39" s="31">
        <v>30</v>
      </c>
      <c r="B39" s="21" t="s">
        <v>71</v>
      </c>
      <c r="C39" s="33" t="s">
        <v>72</v>
      </c>
      <c r="D39" s="23" t="s">
        <v>25</v>
      </c>
      <c r="E39" s="27">
        <v>0</v>
      </c>
      <c r="F39" s="25"/>
      <c r="G39" s="26">
        <f t="shared" si="0"/>
        <v>0</v>
      </c>
    </row>
    <row r="40" spans="1:7" ht="28.5" customHeight="1" x14ac:dyDescent="0.25">
      <c r="A40" s="20" t="s">
        <v>73</v>
      </c>
      <c r="B40" s="21" t="s">
        <v>74</v>
      </c>
      <c r="C40" s="28" t="s">
        <v>75</v>
      </c>
      <c r="D40" s="23" t="s">
        <v>68</v>
      </c>
      <c r="E40" s="27">
        <v>0</v>
      </c>
      <c r="F40" s="25"/>
      <c r="G40" s="26">
        <f t="shared" si="0"/>
        <v>0</v>
      </c>
    </row>
    <row r="41" spans="1:7" ht="28.5" customHeight="1" x14ac:dyDescent="0.25">
      <c r="A41" s="20" t="s">
        <v>76</v>
      </c>
      <c r="B41" s="35" t="s">
        <v>74</v>
      </c>
      <c r="C41" s="28" t="s">
        <v>77</v>
      </c>
      <c r="D41" s="23" t="s">
        <v>68</v>
      </c>
      <c r="E41" s="27">
        <v>0</v>
      </c>
      <c r="F41" s="25"/>
      <c r="G41" s="26">
        <f t="shared" si="0"/>
        <v>0</v>
      </c>
    </row>
    <row r="42" spans="1:7" ht="28.5" customHeight="1" x14ac:dyDescent="0.25">
      <c r="A42" s="20">
        <v>32</v>
      </c>
      <c r="B42" s="21" t="s">
        <v>78</v>
      </c>
      <c r="C42" s="28" t="s">
        <v>79</v>
      </c>
      <c r="D42" s="23" t="s">
        <v>12</v>
      </c>
      <c r="E42" s="27">
        <v>0</v>
      </c>
      <c r="F42" s="25"/>
      <c r="G42" s="26">
        <f t="shared" si="0"/>
        <v>0</v>
      </c>
    </row>
    <row r="43" spans="1:7" ht="28.5" customHeight="1" x14ac:dyDescent="0.25">
      <c r="A43" s="20">
        <v>33</v>
      </c>
      <c r="B43" s="21" t="s">
        <v>80</v>
      </c>
      <c r="C43" s="28" t="s">
        <v>81</v>
      </c>
      <c r="D43" s="23" t="s">
        <v>12</v>
      </c>
      <c r="E43" s="27">
        <v>4416</v>
      </c>
      <c r="F43" s="25">
        <v>7.4</v>
      </c>
      <c r="G43" s="26">
        <f t="shared" si="0"/>
        <v>32678.400000000001</v>
      </c>
    </row>
    <row r="44" spans="1:7" ht="28.5" customHeight="1" x14ac:dyDescent="0.25">
      <c r="A44" s="20">
        <v>34</v>
      </c>
      <c r="B44" s="21" t="s">
        <v>82</v>
      </c>
      <c r="C44" s="28" t="s">
        <v>81</v>
      </c>
      <c r="D44" s="23" t="s">
        <v>12</v>
      </c>
      <c r="E44" s="27">
        <v>4416</v>
      </c>
      <c r="F44" s="25">
        <v>3.1</v>
      </c>
      <c r="G44" s="26">
        <f t="shared" si="0"/>
        <v>13689.6</v>
      </c>
    </row>
    <row r="45" spans="1:7" ht="28.5" customHeight="1" x14ac:dyDescent="0.25">
      <c r="A45" s="20">
        <v>35</v>
      </c>
      <c r="B45" s="21" t="s">
        <v>83</v>
      </c>
      <c r="C45" s="28" t="s">
        <v>81</v>
      </c>
      <c r="D45" s="23" t="s">
        <v>12</v>
      </c>
      <c r="E45" s="27">
        <v>8832</v>
      </c>
      <c r="F45" s="25">
        <v>5.49</v>
      </c>
      <c r="G45" s="26">
        <f t="shared" si="0"/>
        <v>48487.68</v>
      </c>
    </row>
    <row r="46" spans="1:7" ht="28.5" customHeight="1" x14ac:dyDescent="0.25">
      <c r="A46" s="20">
        <v>36</v>
      </c>
      <c r="B46" s="21" t="s">
        <v>84</v>
      </c>
      <c r="C46" s="28" t="s">
        <v>85</v>
      </c>
      <c r="D46" s="23" t="s">
        <v>12</v>
      </c>
      <c r="E46" s="27">
        <v>0</v>
      </c>
      <c r="F46" s="25"/>
      <c r="G46" s="26">
        <f t="shared" si="0"/>
        <v>0</v>
      </c>
    </row>
    <row r="47" spans="1:7" ht="48" customHeight="1" x14ac:dyDescent="0.25">
      <c r="A47" s="20">
        <v>37</v>
      </c>
      <c r="B47" s="21" t="s">
        <v>86</v>
      </c>
      <c r="C47" s="28" t="s">
        <v>87</v>
      </c>
      <c r="D47" s="23" t="s">
        <v>88</v>
      </c>
      <c r="E47" s="27">
        <v>0</v>
      </c>
      <c r="F47" s="25"/>
      <c r="G47" s="26">
        <f t="shared" si="0"/>
        <v>0</v>
      </c>
    </row>
    <row r="48" spans="1:7" ht="28.5" customHeight="1" x14ac:dyDescent="0.25">
      <c r="A48" s="20">
        <v>38</v>
      </c>
      <c r="B48" s="21" t="s">
        <v>89</v>
      </c>
      <c r="C48" s="28" t="s">
        <v>90</v>
      </c>
      <c r="D48" s="23" t="s">
        <v>88</v>
      </c>
      <c r="E48" s="27">
        <v>0</v>
      </c>
      <c r="F48" s="25"/>
      <c r="G48" s="26">
        <f t="shared" si="0"/>
        <v>0</v>
      </c>
    </row>
    <row r="49" spans="1:7" ht="28.5" customHeight="1" x14ac:dyDescent="0.25">
      <c r="A49" s="20">
        <v>39</v>
      </c>
      <c r="B49" s="21" t="s">
        <v>91</v>
      </c>
      <c r="C49" s="28" t="s">
        <v>92</v>
      </c>
      <c r="D49" s="23" t="s">
        <v>88</v>
      </c>
      <c r="E49" s="27">
        <v>0</v>
      </c>
      <c r="F49" s="25"/>
      <c r="G49" s="26">
        <f t="shared" si="0"/>
        <v>0</v>
      </c>
    </row>
    <row r="50" spans="1:7" ht="28.5" customHeight="1" x14ac:dyDescent="0.25">
      <c r="A50" s="20">
        <v>40</v>
      </c>
      <c r="B50" s="21" t="s">
        <v>93</v>
      </c>
      <c r="C50" s="22" t="s">
        <v>43</v>
      </c>
      <c r="D50" s="23" t="s">
        <v>44</v>
      </c>
      <c r="E50" s="27">
        <v>0</v>
      </c>
      <c r="F50" s="25"/>
      <c r="G50" s="26">
        <f t="shared" si="0"/>
        <v>0</v>
      </c>
    </row>
    <row r="51" spans="1:7" ht="28.5" customHeight="1" x14ac:dyDescent="0.25">
      <c r="A51" s="20">
        <v>41</v>
      </c>
      <c r="B51" s="21" t="s">
        <v>94</v>
      </c>
      <c r="C51" s="22" t="s">
        <v>43</v>
      </c>
      <c r="D51" s="23" t="s">
        <v>44</v>
      </c>
      <c r="E51" s="27">
        <v>0</v>
      </c>
      <c r="F51" s="25"/>
      <c r="G51" s="26">
        <f t="shared" si="0"/>
        <v>0</v>
      </c>
    </row>
    <row r="52" spans="1:7" ht="28.5" customHeight="1" x14ac:dyDescent="0.25">
      <c r="A52" s="20">
        <v>42</v>
      </c>
      <c r="B52" s="21" t="s">
        <v>95</v>
      </c>
      <c r="C52" s="22" t="s">
        <v>43</v>
      </c>
      <c r="D52" s="23" t="s">
        <v>44</v>
      </c>
      <c r="E52" s="27">
        <v>0</v>
      </c>
      <c r="F52" s="25"/>
      <c r="G52" s="26">
        <f t="shared" si="0"/>
        <v>0</v>
      </c>
    </row>
    <row r="53" spans="1:7" ht="28.5" customHeight="1" x14ac:dyDescent="0.25">
      <c r="A53" s="20" t="s">
        <v>96</v>
      </c>
      <c r="B53" s="21" t="s">
        <v>97</v>
      </c>
      <c r="C53" s="28" t="s">
        <v>98</v>
      </c>
      <c r="D53" s="23" t="s">
        <v>99</v>
      </c>
      <c r="E53" s="27">
        <v>0</v>
      </c>
      <c r="F53" s="25"/>
      <c r="G53" s="26">
        <f t="shared" si="0"/>
        <v>0</v>
      </c>
    </row>
    <row r="54" spans="1:7" ht="28.5" customHeight="1" x14ac:dyDescent="0.25">
      <c r="A54" s="20" t="s">
        <v>100</v>
      </c>
      <c r="B54" s="35" t="s">
        <v>101</v>
      </c>
      <c r="C54" s="28" t="s">
        <v>98</v>
      </c>
      <c r="D54" s="23" t="s">
        <v>99</v>
      </c>
      <c r="E54" s="27">
        <v>0</v>
      </c>
      <c r="F54" s="25"/>
      <c r="G54" s="26">
        <f t="shared" si="0"/>
        <v>0</v>
      </c>
    </row>
    <row r="55" spans="1:7" ht="28.5" customHeight="1" x14ac:dyDescent="0.25">
      <c r="A55" s="20">
        <v>44</v>
      </c>
      <c r="B55" s="35" t="s">
        <v>102</v>
      </c>
      <c r="C55" s="28" t="s">
        <v>98</v>
      </c>
      <c r="D55" s="23" t="s">
        <v>99</v>
      </c>
      <c r="E55" s="27">
        <v>0</v>
      </c>
      <c r="F55" s="25"/>
      <c r="G55" s="26">
        <f t="shared" si="0"/>
        <v>0</v>
      </c>
    </row>
    <row r="56" spans="1:7" ht="28.5" customHeight="1" x14ac:dyDescent="0.25">
      <c r="A56" s="20">
        <v>45</v>
      </c>
      <c r="B56" s="21" t="s">
        <v>103</v>
      </c>
      <c r="C56" s="28" t="s">
        <v>98</v>
      </c>
      <c r="D56" s="23" t="s">
        <v>68</v>
      </c>
      <c r="E56" s="27">
        <v>0</v>
      </c>
      <c r="F56" s="25"/>
      <c r="G56" s="26">
        <f t="shared" si="0"/>
        <v>0</v>
      </c>
    </row>
    <row r="57" spans="1:7" ht="28.5" customHeight="1" x14ac:dyDescent="0.25">
      <c r="A57" s="20" t="s">
        <v>104</v>
      </c>
      <c r="B57" s="21" t="s">
        <v>105</v>
      </c>
      <c r="C57" s="28" t="s">
        <v>98</v>
      </c>
      <c r="D57" s="23" t="s">
        <v>99</v>
      </c>
      <c r="E57" s="27">
        <v>0</v>
      </c>
      <c r="F57" s="25"/>
      <c r="G57" s="26">
        <f t="shared" si="0"/>
        <v>0</v>
      </c>
    </row>
    <row r="58" spans="1:7" ht="28.5" customHeight="1" x14ac:dyDescent="0.25">
      <c r="A58" s="20" t="s">
        <v>106</v>
      </c>
      <c r="B58" s="35" t="s">
        <v>107</v>
      </c>
      <c r="C58" s="28" t="s">
        <v>98</v>
      </c>
      <c r="D58" s="23" t="s">
        <v>99</v>
      </c>
      <c r="E58" s="27">
        <v>0</v>
      </c>
      <c r="F58" s="25"/>
      <c r="G58" s="26">
        <f t="shared" si="0"/>
        <v>0</v>
      </c>
    </row>
    <row r="59" spans="1:7" ht="28.5" customHeight="1" x14ac:dyDescent="0.25">
      <c r="A59" s="20" t="s">
        <v>108</v>
      </c>
      <c r="B59" s="21" t="s">
        <v>109</v>
      </c>
      <c r="C59" s="28" t="s">
        <v>98</v>
      </c>
      <c r="D59" s="23" t="s">
        <v>99</v>
      </c>
      <c r="E59" s="27">
        <v>0</v>
      </c>
      <c r="F59" s="25"/>
      <c r="G59" s="26">
        <f t="shared" si="0"/>
        <v>0</v>
      </c>
    </row>
    <row r="60" spans="1:7" ht="28.5" customHeight="1" x14ac:dyDescent="0.25">
      <c r="A60" s="20" t="s">
        <v>110</v>
      </c>
      <c r="B60" s="35" t="s">
        <v>111</v>
      </c>
      <c r="C60" s="28" t="s">
        <v>98</v>
      </c>
      <c r="D60" s="23" t="s">
        <v>99</v>
      </c>
      <c r="E60" s="27">
        <v>621</v>
      </c>
      <c r="F60" s="25">
        <v>10.75</v>
      </c>
      <c r="G60" s="26">
        <f t="shared" si="0"/>
        <v>6675.75</v>
      </c>
    </row>
    <row r="61" spans="1:7" ht="28.5" customHeight="1" x14ac:dyDescent="0.25">
      <c r="A61" s="20" t="s">
        <v>112</v>
      </c>
      <c r="B61" s="21" t="s">
        <v>113</v>
      </c>
      <c r="C61" s="28" t="s">
        <v>98</v>
      </c>
      <c r="D61" s="23" t="s">
        <v>99</v>
      </c>
      <c r="E61" s="27">
        <v>0</v>
      </c>
      <c r="F61" s="25"/>
      <c r="G61" s="26">
        <f t="shared" si="0"/>
        <v>0</v>
      </c>
    </row>
    <row r="62" spans="1:7" ht="28.5" customHeight="1" x14ac:dyDescent="0.25">
      <c r="A62" s="20" t="s">
        <v>114</v>
      </c>
      <c r="B62" s="35" t="s">
        <v>115</v>
      </c>
      <c r="C62" s="28" t="s">
        <v>98</v>
      </c>
      <c r="D62" s="23" t="s">
        <v>99</v>
      </c>
      <c r="E62" s="27">
        <v>0</v>
      </c>
      <c r="F62" s="25"/>
      <c r="G62" s="26">
        <f t="shared" si="0"/>
        <v>0</v>
      </c>
    </row>
    <row r="63" spans="1:7" ht="28.5" customHeight="1" x14ac:dyDescent="0.25">
      <c r="A63" s="20">
        <v>49</v>
      </c>
      <c r="B63" s="21" t="s">
        <v>116</v>
      </c>
      <c r="C63" s="28" t="s">
        <v>98</v>
      </c>
      <c r="D63" s="23" t="s">
        <v>68</v>
      </c>
      <c r="E63" s="27">
        <v>0</v>
      </c>
      <c r="F63" s="25"/>
      <c r="G63" s="26">
        <f t="shared" si="0"/>
        <v>0</v>
      </c>
    </row>
    <row r="64" spans="1:7" ht="28.5" customHeight="1" x14ac:dyDescent="0.25">
      <c r="A64" s="20" t="s">
        <v>117</v>
      </c>
      <c r="B64" s="21" t="s">
        <v>118</v>
      </c>
      <c r="C64" s="28" t="s">
        <v>81</v>
      </c>
      <c r="D64" s="23" t="s">
        <v>99</v>
      </c>
      <c r="E64" s="27">
        <v>0</v>
      </c>
      <c r="F64" s="25"/>
      <c r="G64" s="26">
        <f t="shared" si="0"/>
        <v>0</v>
      </c>
    </row>
    <row r="65" spans="1:7" ht="28.5" customHeight="1" x14ac:dyDescent="0.25">
      <c r="A65" s="20" t="s">
        <v>119</v>
      </c>
      <c r="B65" s="35" t="s">
        <v>120</v>
      </c>
      <c r="C65" s="28" t="s">
        <v>81</v>
      </c>
      <c r="D65" s="23" t="s">
        <v>99</v>
      </c>
      <c r="E65" s="27">
        <v>0</v>
      </c>
      <c r="F65" s="25"/>
      <c r="G65" s="26">
        <f t="shared" si="0"/>
        <v>0</v>
      </c>
    </row>
    <row r="66" spans="1:7" ht="28.5" customHeight="1" x14ac:dyDescent="0.25">
      <c r="A66" s="20" t="s">
        <v>121</v>
      </c>
      <c r="B66" s="21" t="s">
        <v>122</v>
      </c>
      <c r="C66" s="28" t="s">
        <v>81</v>
      </c>
      <c r="D66" s="23" t="s">
        <v>99</v>
      </c>
      <c r="E66" s="27">
        <v>0</v>
      </c>
      <c r="F66" s="25"/>
      <c r="G66" s="26">
        <f t="shared" si="0"/>
        <v>0</v>
      </c>
    </row>
    <row r="67" spans="1:7" ht="28.5" customHeight="1" x14ac:dyDescent="0.25">
      <c r="A67" s="20" t="s">
        <v>123</v>
      </c>
      <c r="B67" s="35" t="s">
        <v>124</v>
      </c>
      <c r="C67" s="28" t="s">
        <v>81</v>
      </c>
      <c r="D67" s="23" t="s">
        <v>99</v>
      </c>
      <c r="E67" s="27">
        <v>0</v>
      </c>
      <c r="F67" s="25"/>
      <c r="G67" s="26">
        <f t="shared" si="0"/>
        <v>0</v>
      </c>
    </row>
    <row r="68" spans="1:7" ht="28.5" customHeight="1" x14ac:dyDescent="0.25">
      <c r="A68" s="20" t="s">
        <v>125</v>
      </c>
      <c r="B68" s="21" t="s">
        <v>126</v>
      </c>
      <c r="C68" s="28" t="s">
        <v>81</v>
      </c>
      <c r="D68" s="23" t="s">
        <v>99</v>
      </c>
      <c r="E68" s="27">
        <v>0</v>
      </c>
      <c r="F68" s="25"/>
      <c r="G68" s="26">
        <f t="shared" si="0"/>
        <v>0</v>
      </c>
    </row>
    <row r="69" spans="1:7" ht="28.5" customHeight="1" x14ac:dyDescent="0.25">
      <c r="A69" s="20" t="s">
        <v>127</v>
      </c>
      <c r="B69" s="35" t="s">
        <v>128</v>
      </c>
      <c r="C69" s="28" t="s">
        <v>81</v>
      </c>
      <c r="D69" s="23" t="s">
        <v>99</v>
      </c>
      <c r="E69" s="27">
        <v>7360</v>
      </c>
      <c r="F69" s="25">
        <v>8.93</v>
      </c>
      <c r="G69" s="26">
        <f t="shared" si="0"/>
        <v>65724.800000000003</v>
      </c>
    </row>
    <row r="70" spans="1:7" ht="28.5" customHeight="1" x14ac:dyDescent="0.25">
      <c r="A70" s="20">
        <v>53</v>
      </c>
      <c r="B70" s="35" t="s">
        <v>260</v>
      </c>
      <c r="C70" s="28" t="s">
        <v>81</v>
      </c>
      <c r="D70" s="23" t="s">
        <v>99</v>
      </c>
      <c r="E70" s="27">
        <v>4600</v>
      </c>
      <c r="F70" s="25">
        <v>8.36</v>
      </c>
      <c r="G70" s="26">
        <f t="shared" si="0"/>
        <v>38456</v>
      </c>
    </row>
    <row r="71" spans="1:7" ht="28.5" customHeight="1" x14ac:dyDescent="0.25">
      <c r="A71" s="20">
        <v>54</v>
      </c>
      <c r="B71" s="35" t="s">
        <v>261</v>
      </c>
      <c r="C71" s="28" t="s">
        <v>81</v>
      </c>
      <c r="D71" s="23" t="s">
        <v>99</v>
      </c>
      <c r="E71" s="27">
        <v>460</v>
      </c>
      <c r="F71" s="25">
        <v>10.55</v>
      </c>
      <c r="G71" s="26">
        <f t="shared" si="0"/>
        <v>4853</v>
      </c>
    </row>
    <row r="72" spans="1:7" ht="28.5" customHeight="1" x14ac:dyDescent="0.25">
      <c r="A72" s="20">
        <v>55</v>
      </c>
      <c r="B72" s="35" t="s">
        <v>262</v>
      </c>
      <c r="C72" s="28" t="s">
        <v>81</v>
      </c>
      <c r="D72" s="23" t="s">
        <v>99</v>
      </c>
      <c r="E72" s="27">
        <v>230</v>
      </c>
      <c r="F72" s="25">
        <v>15.02</v>
      </c>
      <c r="G72" s="26">
        <f t="shared" ref="G72:G135" si="1">F72*E72</f>
        <v>3454.6</v>
      </c>
    </row>
    <row r="73" spans="1:7" ht="28.5" customHeight="1" x14ac:dyDescent="0.25">
      <c r="A73" s="20">
        <v>56</v>
      </c>
      <c r="B73" s="35" t="s">
        <v>132</v>
      </c>
      <c r="C73" s="28" t="s">
        <v>81</v>
      </c>
      <c r="D73" s="23" t="s">
        <v>99</v>
      </c>
      <c r="E73" s="27">
        <v>0</v>
      </c>
      <c r="F73" s="25"/>
      <c r="G73" s="26">
        <f t="shared" si="1"/>
        <v>0</v>
      </c>
    </row>
    <row r="74" spans="1:7" ht="28.5" customHeight="1" x14ac:dyDescent="0.25">
      <c r="A74" s="20">
        <v>57</v>
      </c>
      <c r="B74" s="35" t="s">
        <v>133</v>
      </c>
      <c r="C74" s="28" t="s">
        <v>81</v>
      </c>
      <c r="D74" s="23" t="s">
        <v>99</v>
      </c>
      <c r="E74" s="27">
        <v>0</v>
      </c>
      <c r="F74" s="25"/>
      <c r="G74" s="26">
        <f t="shared" si="1"/>
        <v>0</v>
      </c>
    </row>
    <row r="75" spans="1:7" ht="28.5" customHeight="1" x14ac:dyDescent="0.25">
      <c r="A75" s="20">
        <v>58</v>
      </c>
      <c r="B75" s="35" t="s">
        <v>134</v>
      </c>
      <c r="C75" s="28" t="s">
        <v>81</v>
      </c>
      <c r="D75" s="23" t="s">
        <v>99</v>
      </c>
      <c r="E75" s="27">
        <v>0</v>
      </c>
      <c r="F75" s="25"/>
      <c r="G75" s="26">
        <f t="shared" si="1"/>
        <v>0</v>
      </c>
    </row>
    <row r="76" spans="1:7" ht="28.5" customHeight="1" x14ac:dyDescent="0.25">
      <c r="A76" s="36">
        <v>69</v>
      </c>
      <c r="B76" s="21" t="s">
        <v>135</v>
      </c>
      <c r="C76" s="28" t="s">
        <v>136</v>
      </c>
      <c r="D76" s="23" t="s">
        <v>68</v>
      </c>
      <c r="E76" s="27">
        <v>0</v>
      </c>
      <c r="F76" s="25"/>
      <c r="G76" s="26">
        <f t="shared" si="1"/>
        <v>0</v>
      </c>
    </row>
    <row r="77" spans="1:7" ht="28.5" customHeight="1" x14ac:dyDescent="0.25">
      <c r="A77" s="36">
        <v>70</v>
      </c>
      <c r="B77" s="37" t="s">
        <v>137</v>
      </c>
      <c r="C77" s="28" t="s">
        <v>136</v>
      </c>
      <c r="D77" s="23" t="s">
        <v>68</v>
      </c>
      <c r="E77" s="27">
        <v>0</v>
      </c>
      <c r="F77" s="25"/>
      <c r="G77" s="26">
        <f t="shared" si="1"/>
        <v>0</v>
      </c>
    </row>
    <row r="78" spans="1:7" ht="28.5" customHeight="1" x14ac:dyDescent="0.25">
      <c r="A78" s="36">
        <v>71</v>
      </c>
      <c r="B78" s="38" t="s">
        <v>138</v>
      </c>
      <c r="C78" s="22" t="s">
        <v>52</v>
      </c>
      <c r="D78" s="23" t="s">
        <v>48</v>
      </c>
      <c r="E78" s="27">
        <v>0</v>
      </c>
      <c r="F78" s="25"/>
      <c r="G78" s="26">
        <f t="shared" si="1"/>
        <v>0</v>
      </c>
    </row>
    <row r="79" spans="1:7" ht="28.5" customHeight="1" x14ac:dyDescent="0.25">
      <c r="A79" s="36" t="s">
        <v>139</v>
      </c>
      <c r="B79" s="39" t="s">
        <v>140</v>
      </c>
      <c r="C79" s="28" t="s">
        <v>141</v>
      </c>
      <c r="D79" s="23" t="s">
        <v>68</v>
      </c>
      <c r="E79" s="27">
        <v>0</v>
      </c>
      <c r="F79" s="25"/>
      <c r="G79" s="26">
        <f t="shared" si="1"/>
        <v>0</v>
      </c>
    </row>
    <row r="80" spans="1:7" ht="28.5" customHeight="1" x14ac:dyDescent="0.25">
      <c r="A80" s="36" t="s">
        <v>142</v>
      </c>
      <c r="B80" s="37" t="s">
        <v>140</v>
      </c>
      <c r="C80" s="28" t="s">
        <v>143</v>
      </c>
      <c r="D80" s="23" t="s">
        <v>68</v>
      </c>
      <c r="E80" s="27">
        <v>0</v>
      </c>
      <c r="F80" s="25"/>
      <c r="G80" s="26">
        <f t="shared" si="1"/>
        <v>0</v>
      </c>
    </row>
    <row r="81" spans="1:7" ht="28.5" customHeight="1" x14ac:dyDescent="0.25">
      <c r="A81" s="36">
        <v>73</v>
      </c>
      <c r="B81" s="38" t="s">
        <v>144</v>
      </c>
      <c r="C81" s="28" t="s">
        <v>141</v>
      </c>
      <c r="D81" s="23" t="s">
        <v>44</v>
      </c>
      <c r="E81" s="27">
        <v>0</v>
      </c>
      <c r="F81" s="25"/>
      <c r="G81" s="26">
        <f t="shared" si="1"/>
        <v>0</v>
      </c>
    </row>
    <row r="82" spans="1:7" ht="28.5" customHeight="1" x14ac:dyDescent="0.25">
      <c r="A82" s="36">
        <v>74</v>
      </c>
      <c r="B82" s="39" t="s">
        <v>145</v>
      </c>
      <c r="C82" s="22" t="s">
        <v>43</v>
      </c>
      <c r="D82" s="23" t="s">
        <v>44</v>
      </c>
      <c r="E82" s="27">
        <v>0</v>
      </c>
      <c r="F82" s="25"/>
      <c r="G82" s="26">
        <f t="shared" si="1"/>
        <v>0</v>
      </c>
    </row>
    <row r="83" spans="1:7" ht="28.5" customHeight="1" x14ac:dyDescent="0.25">
      <c r="A83" s="36">
        <v>75</v>
      </c>
      <c r="B83" s="39" t="s">
        <v>146</v>
      </c>
      <c r="C83" s="22" t="s">
        <v>43</v>
      </c>
      <c r="D83" s="23" t="s">
        <v>44</v>
      </c>
      <c r="E83" s="27">
        <v>0</v>
      </c>
      <c r="F83" s="25"/>
      <c r="G83" s="26">
        <f t="shared" si="1"/>
        <v>0</v>
      </c>
    </row>
    <row r="84" spans="1:7" ht="28.5" customHeight="1" x14ac:dyDescent="0.25">
      <c r="A84" s="36" t="s">
        <v>147</v>
      </c>
      <c r="B84" s="39" t="s">
        <v>148</v>
      </c>
      <c r="C84" s="22" t="s">
        <v>149</v>
      </c>
      <c r="D84" s="23" t="s">
        <v>99</v>
      </c>
      <c r="E84" s="27">
        <v>0</v>
      </c>
      <c r="F84" s="25"/>
      <c r="G84" s="26">
        <f t="shared" si="1"/>
        <v>0</v>
      </c>
    </row>
    <row r="85" spans="1:7" ht="28.5" customHeight="1" x14ac:dyDescent="0.25">
      <c r="A85" s="36" t="s">
        <v>150</v>
      </c>
      <c r="B85" s="37" t="s">
        <v>151</v>
      </c>
      <c r="C85" s="22" t="s">
        <v>149</v>
      </c>
      <c r="D85" s="23" t="s">
        <v>99</v>
      </c>
      <c r="E85" s="27">
        <v>0</v>
      </c>
      <c r="F85" s="25"/>
      <c r="G85" s="26">
        <f t="shared" si="1"/>
        <v>0</v>
      </c>
    </row>
    <row r="86" spans="1:7" ht="28.5" customHeight="1" x14ac:dyDescent="0.25">
      <c r="A86" s="36">
        <v>77</v>
      </c>
      <c r="B86" s="37" t="s">
        <v>152</v>
      </c>
      <c r="C86" s="22" t="s">
        <v>149</v>
      </c>
      <c r="D86" s="23" t="s">
        <v>99</v>
      </c>
      <c r="E86" s="27">
        <v>0</v>
      </c>
      <c r="F86" s="25"/>
      <c r="G86" s="26">
        <f t="shared" si="1"/>
        <v>0</v>
      </c>
    </row>
    <row r="87" spans="1:7" ht="28.5" customHeight="1" x14ac:dyDescent="0.25">
      <c r="A87" s="36">
        <v>78</v>
      </c>
      <c r="B87" s="39" t="s">
        <v>153</v>
      </c>
      <c r="C87" s="22" t="s">
        <v>43</v>
      </c>
      <c r="D87" s="23" t="s">
        <v>68</v>
      </c>
      <c r="E87" s="27">
        <v>0</v>
      </c>
      <c r="F87" s="25"/>
      <c r="G87" s="26">
        <f t="shared" si="1"/>
        <v>0</v>
      </c>
    </row>
    <row r="88" spans="1:7" ht="28.5" customHeight="1" x14ac:dyDescent="0.25">
      <c r="A88" s="36">
        <v>79</v>
      </c>
      <c r="B88" s="38" t="s">
        <v>154</v>
      </c>
      <c r="C88" s="22" t="s">
        <v>43</v>
      </c>
      <c r="D88" s="23" t="s">
        <v>44</v>
      </c>
      <c r="E88" s="27">
        <v>0</v>
      </c>
      <c r="F88" s="25"/>
      <c r="G88" s="26">
        <f t="shared" si="1"/>
        <v>0</v>
      </c>
    </row>
    <row r="89" spans="1:7" ht="28.5" customHeight="1" x14ac:dyDescent="0.25">
      <c r="A89" s="36">
        <v>80</v>
      </c>
      <c r="B89" s="39" t="s">
        <v>155</v>
      </c>
      <c r="C89" s="22" t="s">
        <v>43</v>
      </c>
      <c r="D89" s="23" t="s">
        <v>44</v>
      </c>
      <c r="E89" s="27">
        <v>0</v>
      </c>
      <c r="F89" s="25"/>
      <c r="G89" s="26">
        <f t="shared" si="1"/>
        <v>0</v>
      </c>
    </row>
    <row r="90" spans="1:7" ht="28.5" customHeight="1" x14ac:dyDescent="0.25">
      <c r="A90" s="36">
        <v>81</v>
      </c>
      <c r="B90" s="39" t="s">
        <v>156</v>
      </c>
      <c r="C90" s="22" t="s">
        <v>43</v>
      </c>
      <c r="D90" s="23" t="s">
        <v>44</v>
      </c>
      <c r="E90" s="27">
        <v>0</v>
      </c>
      <c r="F90" s="25"/>
      <c r="G90" s="26">
        <f t="shared" si="1"/>
        <v>0</v>
      </c>
    </row>
    <row r="91" spans="1:7" ht="28.5" customHeight="1" x14ac:dyDescent="0.25">
      <c r="A91" s="36">
        <v>82</v>
      </c>
      <c r="B91" s="37" t="s">
        <v>157</v>
      </c>
      <c r="C91" s="28" t="s">
        <v>158</v>
      </c>
      <c r="D91" s="23" t="s">
        <v>159</v>
      </c>
      <c r="E91" s="27"/>
      <c r="F91" s="25"/>
      <c r="G91" s="26">
        <f t="shared" si="1"/>
        <v>0</v>
      </c>
    </row>
    <row r="92" spans="1:7" ht="28.5" customHeight="1" x14ac:dyDescent="0.25">
      <c r="A92" s="36">
        <v>83</v>
      </c>
      <c r="B92" s="39" t="s">
        <v>160</v>
      </c>
      <c r="C92" s="22" t="s">
        <v>24</v>
      </c>
      <c r="D92" s="23" t="s">
        <v>25</v>
      </c>
      <c r="E92" s="27">
        <v>0</v>
      </c>
      <c r="F92" s="25"/>
      <c r="G92" s="26">
        <f t="shared" si="1"/>
        <v>0</v>
      </c>
    </row>
    <row r="93" spans="1:7" ht="28.5" customHeight="1" x14ac:dyDescent="0.25">
      <c r="A93" s="36">
        <v>84</v>
      </c>
      <c r="B93" s="21" t="s">
        <v>161</v>
      </c>
      <c r="C93" s="22" t="s">
        <v>43</v>
      </c>
      <c r="D93" s="23" t="s">
        <v>44</v>
      </c>
      <c r="E93" s="27">
        <v>1150</v>
      </c>
      <c r="F93" s="25">
        <v>7.95</v>
      </c>
      <c r="G93" s="26">
        <f t="shared" si="1"/>
        <v>9142.5</v>
      </c>
    </row>
    <row r="94" spans="1:7" ht="28.5" customHeight="1" x14ac:dyDescent="0.25">
      <c r="A94" s="36">
        <v>85</v>
      </c>
      <c r="B94" s="35" t="s">
        <v>162</v>
      </c>
      <c r="C94" s="22" t="s">
        <v>43</v>
      </c>
      <c r="D94" s="23" t="s">
        <v>44</v>
      </c>
      <c r="E94" s="27">
        <v>0</v>
      </c>
      <c r="F94" s="25"/>
      <c r="G94" s="26">
        <f t="shared" si="1"/>
        <v>0</v>
      </c>
    </row>
    <row r="95" spans="1:7" ht="28.5" customHeight="1" x14ac:dyDescent="0.25">
      <c r="A95" s="36">
        <v>86</v>
      </c>
      <c r="B95" s="29" t="s">
        <v>163</v>
      </c>
      <c r="C95" s="22" t="s">
        <v>43</v>
      </c>
      <c r="D95" s="23" t="s">
        <v>44</v>
      </c>
      <c r="E95" s="27"/>
      <c r="F95" s="25"/>
      <c r="G95" s="26">
        <f t="shared" si="1"/>
        <v>0</v>
      </c>
    </row>
    <row r="96" spans="1:7" ht="28.5" customHeight="1" x14ac:dyDescent="0.25">
      <c r="A96" s="36" t="s">
        <v>164</v>
      </c>
      <c r="B96" s="21" t="s">
        <v>165</v>
      </c>
      <c r="C96" s="22" t="s">
        <v>43</v>
      </c>
      <c r="D96" s="23" t="s">
        <v>44</v>
      </c>
      <c r="E96" s="27">
        <v>0</v>
      </c>
      <c r="F96" s="25"/>
      <c r="G96" s="26">
        <f t="shared" si="1"/>
        <v>0</v>
      </c>
    </row>
    <row r="97" spans="1:7" ht="28.5" customHeight="1" x14ac:dyDescent="0.25">
      <c r="A97" s="36" t="s">
        <v>166</v>
      </c>
      <c r="B97" s="35" t="s">
        <v>167</v>
      </c>
      <c r="C97" s="22" t="s">
        <v>43</v>
      </c>
      <c r="D97" s="23" t="s">
        <v>44</v>
      </c>
      <c r="E97" s="27">
        <v>0</v>
      </c>
      <c r="F97" s="25"/>
      <c r="G97" s="26">
        <f t="shared" si="1"/>
        <v>0</v>
      </c>
    </row>
    <row r="98" spans="1:7" ht="28.5" customHeight="1" x14ac:dyDescent="0.25">
      <c r="A98" s="36" t="s">
        <v>168</v>
      </c>
      <c r="B98" s="21" t="s">
        <v>169</v>
      </c>
      <c r="C98" s="22" t="s">
        <v>43</v>
      </c>
      <c r="D98" s="23" t="s">
        <v>44</v>
      </c>
      <c r="E98" s="27">
        <v>0</v>
      </c>
      <c r="F98" s="25"/>
      <c r="G98" s="26">
        <f t="shared" si="1"/>
        <v>0</v>
      </c>
    </row>
    <row r="99" spans="1:7" ht="28.5" customHeight="1" x14ac:dyDescent="0.25">
      <c r="A99" s="36" t="s">
        <v>170</v>
      </c>
      <c r="B99" s="35" t="s">
        <v>171</v>
      </c>
      <c r="C99" s="22" t="s">
        <v>43</v>
      </c>
      <c r="D99" s="23" t="s">
        <v>44</v>
      </c>
      <c r="E99" s="27">
        <v>0</v>
      </c>
      <c r="F99" s="25"/>
      <c r="G99" s="26">
        <f t="shared" si="1"/>
        <v>0</v>
      </c>
    </row>
    <row r="100" spans="1:7" ht="28.5" customHeight="1" x14ac:dyDescent="0.25">
      <c r="A100" s="36" t="s">
        <v>172</v>
      </c>
      <c r="B100" s="21" t="s">
        <v>173</v>
      </c>
      <c r="C100" s="22" t="s">
        <v>43</v>
      </c>
      <c r="D100" s="23" t="s">
        <v>44</v>
      </c>
      <c r="E100" s="27">
        <v>0</v>
      </c>
      <c r="F100" s="25"/>
      <c r="G100" s="26">
        <f t="shared" si="1"/>
        <v>0</v>
      </c>
    </row>
    <row r="101" spans="1:7" ht="28.5" customHeight="1" x14ac:dyDescent="0.25">
      <c r="A101" s="36" t="s">
        <v>174</v>
      </c>
      <c r="B101" s="35" t="s">
        <v>175</v>
      </c>
      <c r="C101" s="22" t="s">
        <v>43</v>
      </c>
      <c r="D101" s="23" t="s">
        <v>44</v>
      </c>
      <c r="E101" s="27">
        <v>0</v>
      </c>
      <c r="F101" s="25"/>
      <c r="G101" s="26">
        <f t="shared" si="1"/>
        <v>0</v>
      </c>
    </row>
    <row r="102" spans="1:7" ht="28.5" customHeight="1" x14ac:dyDescent="0.25">
      <c r="A102" s="40">
        <v>90</v>
      </c>
      <c r="B102" s="30" t="s">
        <v>176</v>
      </c>
      <c r="C102" s="22" t="s">
        <v>177</v>
      </c>
      <c r="D102" s="23" t="s">
        <v>48</v>
      </c>
      <c r="E102" s="27">
        <v>0</v>
      </c>
      <c r="F102" s="25"/>
      <c r="G102" s="26">
        <f t="shared" si="1"/>
        <v>0</v>
      </c>
    </row>
    <row r="103" spans="1:7" ht="28.5" customHeight="1" x14ac:dyDescent="0.25">
      <c r="A103" s="40">
        <v>91</v>
      </c>
      <c r="B103" s="21" t="s">
        <v>178</v>
      </c>
      <c r="C103" s="22" t="s">
        <v>43</v>
      </c>
      <c r="D103" s="23" t="s">
        <v>44</v>
      </c>
      <c r="E103" s="27">
        <v>2530</v>
      </c>
      <c r="F103" s="25">
        <v>7.95</v>
      </c>
      <c r="G103" s="26">
        <f t="shared" si="1"/>
        <v>20113.5</v>
      </c>
    </row>
    <row r="104" spans="1:7" ht="29.25" customHeight="1" x14ac:dyDescent="0.25">
      <c r="A104" s="40">
        <v>92</v>
      </c>
      <c r="B104" s="35" t="s">
        <v>179</v>
      </c>
      <c r="C104" s="22" t="s">
        <v>43</v>
      </c>
      <c r="D104" s="23" t="s">
        <v>44</v>
      </c>
      <c r="E104" s="27">
        <v>2530</v>
      </c>
      <c r="F104" s="25">
        <v>9.6</v>
      </c>
      <c r="G104" s="26">
        <f t="shared" si="1"/>
        <v>24288</v>
      </c>
    </row>
    <row r="105" spans="1:7" ht="29.25" customHeight="1" x14ac:dyDescent="0.25">
      <c r="A105" s="40">
        <v>93</v>
      </c>
      <c r="B105" s="21" t="s">
        <v>180</v>
      </c>
      <c r="C105" s="22" t="s">
        <v>43</v>
      </c>
      <c r="D105" s="23" t="s">
        <v>44</v>
      </c>
      <c r="E105" s="27">
        <v>0</v>
      </c>
      <c r="F105" s="25"/>
      <c r="G105" s="26">
        <f t="shared" si="1"/>
        <v>0</v>
      </c>
    </row>
    <row r="106" spans="1:7" ht="29.25" customHeight="1" x14ac:dyDescent="0.25">
      <c r="A106" s="40">
        <v>94</v>
      </c>
      <c r="B106" s="21" t="s">
        <v>181</v>
      </c>
      <c r="C106" s="22" t="s">
        <v>43</v>
      </c>
      <c r="D106" s="23" t="s">
        <v>44</v>
      </c>
      <c r="E106" s="27">
        <v>0</v>
      </c>
      <c r="F106" s="25"/>
      <c r="G106" s="26">
        <f t="shared" si="1"/>
        <v>0</v>
      </c>
    </row>
    <row r="107" spans="1:7" ht="29.25" customHeight="1" x14ac:dyDescent="0.25">
      <c r="A107" s="41">
        <v>95</v>
      </c>
      <c r="B107" s="42" t="s">
        <v>182</v>
      </c>
      <c r="C107" s="43" t="s">
        <v>43</v>
      </c>
      <c r="D107" s="44" t="s">
        <v>44</v>
      </c>
      <c r="E107" s="27">
        <v>0</v>
      </c>
      <c r="F107" s="25"/>
      <c r="G107" s="26">
        <f t="shared" si="1"/>
        <v>0</v>
      </c>
    </row>
    <row r="108" spans="1:7" ht="29.25" customHeight="1" x14ac:dyDescent="0.25">
      <c r="A108" s="36">
        <v>96</v>
      </c>
      <c r="B108" s="21" t="s">
        <v>183</v>
      </c>
      <c r="C108" s="45" t="s">
        <v>43</v>
      </c>
      <c r="D108" s="23" t="s">
        <v>184</v>
      </c>
      <c r="E108" s="27">
        <v>920</v>
      </c>
      <c r="F108" s="25">
        <v>8.6999999999999993</v>
      </c>
      <c r="G108" s="26">
        <f t="shared" si="1"/>
        <v>8003.9999999999991</v>
      </c>
    </row>
    <row r="109" spans="1:7" ht="29.25" customHeight="1" x14ac:dyDescent="0.25">
      <c r="A109" s="36">
        <v>97</v>
      </c>
      <c r="B109" s="21" t="s">
        <v>185</v>
      </c>
      <c r="C109" s="45" t="s">
        <v>43</v>
      </c>
      <c r="D109" s="23" t="s">
        <v>184</v>
      </c>
      <c r="E109" s="27">
        <v>2944</v>
      </c>
      <c r="F109" s="25">
        <v>8.6999999999999993</v>
      </c>
      <c r="G109" s="26">
        <f t="shared" si="1"/>
        <v>25612.799999999999</v>
      </c>
    </row>
    <row r="110" spans="1:7" ht="29.25" customHeight="1" x14ac:dyDescent="0.25">
      <c r="A110" s="36">
        <v>98</v>
      </c>
      <c r="B110" s="35" t="s">
        <v>186</v>
      </c>
      <c r="C110" s="45" t="s">
        <v>43</v>
      </c>
      <c r="D110" s="23" t="s">
        <v>187</v>
      </c>
      <c r="E110" s="27">
        <v>46</v>
      </c>
      <c r="F110" s="25">
        <v>8.57</v>
      </c>
      <c r="G110" s="26">
        <f t="shared" si="1"/>
        <v>394.22</v>
      </c>
    </row>
    <row r="111" spans="1:7" ht="29.25" customHeight="1" x14ac:dyDescent="0.25">
      <c r="A111" s="36">
        <v>99</v>
      </c>
      <c r="B111" s="21" t="s">
        <v>188</v>
      </c>
      <c r="C111" s="45" t="s">
        <v>43</v>
      </c>
      <c r="D111" s="23" t="s">
        <v>184</v>
      </c>
      <c r="E111" s="27">
        <v>92</v>
      </c>
      <c r="F111" s="25">
        <v>7.95</v>
      </c>
      <c r="G111" s="26">
        <f t="shared" si="1"/>
        <v>731.4</v>
      </c>
    </row>
    <row r="112" spans="1:7" ht="29.25" customHeight="1" x14ac:dyDescent="0.25">
      <c r="A112" s="36">
        <v>100</v>
      </c>
      <c r="B112" s="21" t="s">
        <v>189</v>
      </c>
      <c r="C112" s="45" t="s">
        <v>43</v>
      </c>
      <c r="D112" s="23" t="s">
        <v>184</v>
      </c>
      <c r="E112" s="27">
        <v>230</v>
      </c>
      <c r="F112" s="25">
        <v>8.6999999999999993</v>
      </c>
      <c r="G112" s="26">
        <f t="shared" si="1"/>
        <v>2000.9999999999998</v>
      </c>
    </row>
    <row r="113" spans="1:7" ht="29.25" customHeight="1" x14ac:dyDescent="0.25">
      <c r="A113" s="36">
        <v>101</v>
      </c>
      <c r="B113" s="35" t="s">
        <v>190</v>
      </c>
      <c r="C113" s="45" t="s">
        <v>43</v>
      </c>
      <c r="D113" s="23" t="s">
        <v>187</v>
      </c>
      <c r="E113" s="27">
        <v>0</v>
      </c>
      <c r="F113" s="25"/>
      <c r="G113" s="26">
        <f t="shared" si="1"/>
        <v>0</v>
      </c>
    </row>
    <row r="114" spans="1:7" ht="29.25" customHeight="1" x14ac:dyDescent="0.25">
      <c r="A114" s="36">
        <v>102</v>
      </c>
      <c r="B114" s="35" t="s">
        <v>191</v>
      </c>
      <c r="C114" s="45" t="s">
        <v>192</v>
      </c>
      <c r="D114" s="23" t="s">
        <v>187</v>
      </c>
      <c r="E114" s="27">
        <v>46</v>
      </c>
      <c r="F114" s="25">
        <v>8.6999999999999993</v>
      </c>
      <c r="G114" s="26">
        <f t="shared" si="1"/>
        <v>400.2</v>
      </c>
    </row>
    <row r="115" spans="1:7" ht="29.25" customHeight="1" x14ac:dyDescent="0.25">
      <c r="A115" s="36">
        <v>103</v>
      </c>
      <c r="B115" s="35" t="s">
        <v>193</v>
      </c>
      <c r="C115" s="45" t="s">
        <v>43</v>
      </c>
      <c r="D115" s="23" t="s">
        <v>57</v>
      </c>
      <c r="E115" s="27">
        <v>920</v>
      </c>
      <c r="F115" s="25">
        <v>7.08</v>
      </c>
      <c r="G115" s="26">
        <f t="shared" si="1"/>
        <v>6513.6</v>
      </c>
    </row>
    <row r="116" spans="1:7" ht="29.25" customHeight="1" x14ac:dyDescent="0.25">
      <c r="A116" s="36">
        <v>104</v>
      </c>
      <c r="B116" s="21" t="s">
        <v>194</v>
      </c>
      <c r="C116" s="45" t="s">
        <v>43</v>
      </c>
      <c r="D116" s="23" t="s">
        <v>57</v>
      </c>
      <c r="E116" s="27">
        <v>460</v>
      </c>
      <c r="F116" s="25">
        <v>6.26</v>
      </c>
      <c r="G116" s="26">
        <f t="shared" si="1"/>
        <v>2879.6</v>
      </c>
    </row>
    <row r="117" spans="1:7" ht="29.25" customHeight="1" x14ac:dyDescent="0.25">
      <c r="A117" s="36">
        <v>105</v>
      </c>
      <c r="B117" s="21" t="s">
        <v>195</v>
      </c>
      <c r="C117" s="45" t="s">
        <v>43</v>
      </c>
      <c r="D117" s="23" t="s">
        <v>57</v>
      </c>
      <c r="E117" s="27">
        <v>0</v>
      </c>
      <c r="F117" s="25"/>
      <c r="G117" s="26">
        <f t="shared" si="1"/>
        <v>0</v>
      </c>
    </row>
    <row r="118" spans="1:7" ht="29.25" customHeight="1" x14ac:dyDescent="0.25">
      <c r="A118" s="36">
        <v>106</v>
      </c>
      <c r="B118" s="21" t="s">
        <v>196</v>
      </c>
      <c r="C118" s="45" t="s">
        <v>192</v>
      </c>
      <c r="D118" s="23" t="s">
        <v>187</v>
      </c>
      <c r="E118" s="27">
        <v>92</v>
      </c>
      <c r="F118" s="25">
        <v>8.6999999999999993</v>
      </c>
      <c r="G118" s="26">
        <f t="shared" si="1"/>
        <v>800.4</v>
      </c>
    </row>
    <row r="119" spans="1:7" ht="29.25" customHeight="1" x14ac:dyDescent="0.25">
      <c r="A119" s="36">
        <v>107</v>
      </c>
      <c r="B119" s="46" t="s">
        <v>197</v>
      </c>
      <c r="C119" s="45" t="s">
        <v>43</v>
      </c>
      <c r="D119" s="23" t="s">
        <v>57</v>
      </c>
      <c r="E119" s="27"/>
      <c r="F119" s="25"/>
      <c r="G119" s="26">
        <f t="shared" si="1"/>
        <v>0</v>
      </c>
    </row>
    <row r="120" spans="1:7" ht="29.25" customHeight="1" x14ac:dyDescent="0.25">
      <c r="A120" s="36">
        <v>108</v>
      </c>
      <c r="B120" s="21" t="s">
        <v>198</v>
      </c>
      <c r="C120" s="45" t="s">
        <v>43</v>
      </c>
      <c r="D120" s="23" t="s">
        <v>187</v>
      </c>
      <c r="E120" s="27"/>
      <c r="F120" s="25"/>
      <c r="G120" s="26">
        <f t="shared" si="1"/>
        <v>0</v>
      </c>
    </row>
    <row r="121" spans="1:7" ht="29.25" customHeight="1" x14ac:dyDescent="0.25">
      <c r="A121" s="36">
        <v>109</v>
      </c>
      <c r="B121" s="21" t="s">
        <v>199</v>
      </c>
      <c r="C121" s="45" t="s">
        <v>192</v>
      </c>
      <c r="D121" s="23" t="s">
        <v>187</v>
      </c>
      <c r="E121" s="27">
        <v>92</v>
      </c>
      <c r="F121" s="25">
        <v>8.6999999999999993</v>
      </c>
      <c r="G121" s="26">
        <f t="shared" si="1"/>
        <v>800.4</v>
      </c>
    </row>
    <row r="122" spans="1:7" ht="29.25" customHeight="1" x14ac:dyDescent="0.25">
      <c r="A122" s="36">
        <v>110</v>
      </c>
      <c r="B122" s="21" t="s">
        <v>200</v>
      </c>
      <c r="C122" s="45" t="s">
        <v>201</v>
      </c>
      <c r="D122" s="23" t="s">
        <v>202</v>
      </c>
      <c r="E122" s="27">
        <v>69</v>
      </c>
      <c r="F122" s="25">
        <v>28.62</v>
      </c>
      <c r="G122" s="26">
        <f t="shared" si="1"/>
        <v>1974.78</v>
      </c>
    </row>
    <row r="123" spans="1:7" ht="29.25" customHeight="1" x14ac:dyDescent="0.25">
      <c r="A123" s="36">
        <v>111</v>
      </c>
      <c r="B123" s="21" t="s">
        <v>203</v>
      </c>
      <c r="C123" s="45" t="s">
        <v>43</v>
      </c>
      <c r="D123" s="23" t="s">
        <v>184</v>
      </c>
      <c r="E123" s="27">
        <v>1725</v>
      </c>
      <c r="F123" s="25">
        <v>7.95</v>
      </c>
      <c r="G123" s="26">
        <f t="shared" si="1"/>
        <v>13713.75</v>
      </c>
    </row>
    <row r="124" spans="1:7" ht="29.25" customHeight="1" x14ac:dyDescent="0.25">
      <c r="A124" s="36" t="s">
        <v>204</v>
      </c>
      <c r="B124" s="21" t="s">
        <v>205</v>
      </c>
      <c r="C124" s="47" t="s">
        <v>43</v>
      </c>
      <c r="D124" s="48" t="s">
        <v>184</v>
      </c>
      <c r="E124" s="27">
        <v>0</v>
      </c>
      <c r="F124" s="25"/>
      <c r="G124" s="26">
        <f t="shared" si="1"/>
        <v>0</v>
      </c>
    </row>
    <row r="125" spans="1:7" ht="29.25" customHeight="1" x14ac:dyDescent="0.25">
      <c r="A125" s="36" t="s">
        <v>206</v>
      </c>
      <c r="B125" s="35" t="s">
        <v>207</v>
      </c>
      <c r="C125" s="47" t="s">
        <v>43</v>
      </c>
      <c r="D125" s="48" t="s">
        <v>184</v>
      </c>
      <c r="E125" s="27">
        <v>0</v>
      </c>
      <c r="F125" s="25"/>
      <c r="G125" s="26">
        <f t="shared" si="1"/>
        <v>0</v>
      </c>
    </row>
    <row r="126" spans="1:7" ht="29.25" customHeight="1" x14ac:dyDescent="0.25">
      <c r="A126" s="36">
        <v>113</v>
      </c>
      <c r="B126" s="35" t="s">
        <v>208</v>
      </c>
      <c r="C126" s="45" t="s">
        <v>43</v>
      </c>
      <c r="D126" s="23" t="s">
        <v>184</v>
      </c>
      <c r="E126" s="49">
        <v>0</v>
      </c>
      <c r="F126" s="50"/>
      <c r="G126" s="26">
        <f t="shared" si="1"/>
        <v>0</v>
      </c>
    </row>
    <row r="127" spans="1:7" ht="29.25" customHeight="1" x14ac:dyDescent="0.25">
      <c r="A127" s="51">
        <v>114</v>
      </c>
      <c r="B127" s="35" t="s">
        <v>209</v>
      </c>
      <c r="C127" s="45" t="s">
        <v>43</v>
      </c>
      <c r="D127" s="23" t="s">
        <v>202</v>
      </c>
      <c r="E127" s="49">
        <v>230</v>
      </c>
      <c r="F127" s="50">
        <v>7.08</v>
      </c>
      <c r="G127" s="26">
        <f t="shared" si="1"/>
        <v>1628.4</v>
      </c>
    </row>
    <row r="128" spans="1:7" ht="29.25" customHeight="1" x14ac:dyDescent="0.25">
      <c r="A128" s="36">
        <v>115</v>
      </c>
      <c r="B128" s="21" t="s">
        <v>210</v>
      </c>
      <c r="C128" s="45" t="s">
        <v>211</v>
      </c>
      <c r="D128" s="23" t="s">
        <v>159</v>
      </c>
      <c r="E128" s="49">
        <v>1840</v>
      </c>
      <c r="F128" s="50">
        <v>3.58</v>
      </c>
      <c r="G128" s="26">
        <f t="shared" si="1"/>
        <v>6587.2</v>
      </c>
    </row>
    <row r="129" spans="1:9" ht="29.25" customHeight="1" x14ac:dyDescent="0.25">
      <c r="A129" s="36">
        <v>116</v>
      </c>
      <c r="B129" s="21" t="s">
        <v>212</v>
      </c>
      <c r="C129" s="52" t="s">
        <v>213</v>
      </c>
      <c r="D129" s="23" t="s">
        <v>159</v>
      </c>
      <c r="E129" s="49">
        <v>920</v>
      </c>
      <c r="F129" s="50">
        <v>7.95</v>
      </c>
      <c r="G129" s="26">
        <f t="shared" si="1"/>
        <v>7314</v>
      </c>
    </row>
    <row r="130" spans="1:9" ht="29.25" customHeight="1" x14ac:dyDescent="0.25">
      <c r="A130" s="36">
        <v>117</v>
      </c>
      <c r="B130" s="21" t="s">
        <v>214</v>
      </c>
      <c r="C130" s="45" t="s">
        <v>43</v>
      </c>
      <c r="D130" s="23" t="s">
        <v>159</v>
      </c>
      <c r="E130" s="49">
        <v>0</v>
      </c>
      <c r="F130" s="50"/>
      <c r="G130" s="26">
        <f t="shared" si="1"/>
        <v>0</v>
      </c>
    </row>
    <row r="131" spans="1:9" ht="29.25" customHeight="1" x14ac:dyDescent="0.25">
      <c r="A131" s="36">
        <v>118</v>
      </c>
      <c r="B131" s="21" t="s">
        <v>215</v>
      </c>
      <c r="C131" s="45" t="s">
        <v>43</v>
      </c>
      <c r="D131" s="23" t="s">
        <v>184</v>
      </c>
      <c r="E131" s="49">
        <v>1095</v>
      </c>
      <c r="F131" s="50">
        <v>7.95</v>
      </c>
      <c r="G131" s="26">
        <f t="shared" si="1"/>
        <v>8705.25</v>
      </c>
    </row>
    <row r="132" spans="1:9" ht="29.25" customHeight="1" x14ac:dyDescent="0.25">
      <c r="A132" s="36">
        <v>119</v>
      </c>
      <c r="B132" s="35" t="s">
        <v>216</v>
      </c>
      <c r="C132" s="45" t="s">
        <v>43</v>
      </c>
      <c r="D132" s="23" t="s">
        <v>48</v>
      </c>
      <c r="E132" s="49">
        <v>0</v>
      </c>
      <c r="F132" s="50"/>
      <c r="G132" s="26">
        <f t="shared" si="1"/>
        <v>0</v>
      </c>
    </row>
    <row r="133" spans="1:9" ht="29.25" customHeight="1" x14ac:dyDescent="0.25">
      <c r="A133" s="36">
        <v>120</v>
      </c>
      <c r="B133" s="35" t="s">
        <v>217</v>
      </c>
      <c r="C133" s="45" t="s">
        <v>43</v>
      </c>
      <c r="D133" s="23" t="s">
        <v>187</v>
      </c>
      <c r="E133" s="49">
        <v>0</v>
      </c>
      <c r="F133" s="50"/>
      <c r="G133" s="26">
        <f t="shared" si="1"/>
        <v>0</v>
      </c>
    </row>
    <row r="134" spans="1:9" ht="29.25" customHeight="1" x14ac:dyDescent="0.25">
      <c r="A134" s="36">
        <v>121</v>
      </c>
      <c r="B134" s="21" t="s">
        <v>218</v>
      </c>
      <c r="C134" s="32" t="s">
        <v>43</v>
      </c>
      <c r="D134" s="23" t="s">
        <v>48</v>
      </c>
      <c r="E134" s="49">
        <v>0</v>
      </c>
      <c r="F134" s="50"/>
      <c r="G134" s="26">
        <f t="shared" si="1"/>
        <v>0</v>
      </c>
    </row>
    <row r="135" spans="1:9" ht="29.25" customHeight="1" x14ac:dyDescent="0.25">
      <c r="A135" s="36">
        <v>122</v>
      </c>
      <c r="B135" s="21" t="s">
        <v>219</v>
      </c>
      <c r="C135" s="32" t="s">
        <v>43</v>
      </c>
      <c r="D135" s="23" t="s">
        <v>187</v>
      </c>
      <c r="E135" s="49">
        <v>0</v>
      </c>
      <c r="F135" s="50"/>
      <c r="G135" s="26">
        <f t="shared" si="1"/>
        <v>0</v>
      </c>
    </row>
    <row r="136" spans="1:9" ht="29.25" customHeight="1" x14ac:dyDescent="0.25">
      <c r="A136" s="36">
        <v>123</v>
      </c>
      <c r="B136" s="21" t="s">
        <v>220</v>
      </c>
      <c r="C136" s="32" t="s">
        <v>221</v>
      </c>
      <c r="D136" s="23" t="s">
        <v>222</v>
      </c>
      <c r="E136" s="49"/>
      <c r="F136" s="50"/>
      <c r="G136" s="26">
        <f t="shared" ref="G136:G140" si="2">F136*E136</f>
        <v>0</v>
      </c>
    </row>
    <row r="137" spans="1:9" ht="29.25" customHeight="1" x14ac:dyDescent="0.25">
      <c r="A137" s="36">
        <v>124</v>
      </c>
      <c r="B137" s="35" t="s">
        <v>223</v>
      </c>
      <c r="C137" s="32" t="s">
        <v>221</v>
      </c>
      <c r="D137" s="23" t="s">
        <v>222</v>
      </c>
      <c r="E137" s="49">
        <v>14</v>
      </c>
      <c r="F137" s="50">
        <v>68.25</v>
      </c>
      <c r="G137" s="26">
        <f t="shared" si="2"/>
        <v>955.5</v>
      </c>
    </row>
    <row r="138" spans="1:9" ht="29.25" customHeight="1" x14ac:dyDescent="0.25">
      <c r="A138" s="36">
        <v>125</v>
      </c>
      <c r="B138" s="35" t="s">
        <v>224</v>
      </c>
      <c r="C138" s="32" t="s">
        <v>221</v>
      </c>
      <c r="D138" s="23" t="s">
        <v>222</v>
      </c>
      <c r="E138" s="49">
        <v>0</v>
      </c>
      <c r="F138" s="50"/>
      <c r="G138" s="26">
        <f t="shared" si="2"/>
        <v>0</v>
      </c>
    </row>
    <row r="139" spans="1:9" ht="27.75" customHeight="1" x14ac:dyDescent="0.25">
      <c r="A139" s="40">
        <v>126</v>
      </c>
      <c r="B139" s="53" t="s">
        <v>225</v>
      </c>
      <c r="C139" s="54" t="s">
        <v>226</v>
      </c>
      <c r="D139" s="23" t="s">
        <v>222</v>
      </c>
      <c r="E139" s="49">
        <v>0</v>
      </c>
      <c r="F139" s="50"/>
      <c r="G139" s="26">
        <f t="shared" si="2"/>
        <v>0</v>
      </c>
    </row>
    <row r="140" spans="1:9" ht="27.75" customHeight="1" x14ac:dyDescent="0.25">
      <c r="A140" s="36">
        <v>127</v>
      </c>
      <c r="B140" s="21" t="s">
        <v>227</v>
      </c>
      <c r="C140" s="32" t="s">
        <v>43</v>
      </c>
      <c r="D140" s="23" t="s">
        <v>184</v>
      </c>
      <c r="E140" s="49">
        <v>6486</v>
      </c>
      <c r="F140" s="50">
        <v>7.95</v>
      </c>
      <c r="G140" s="26">
        <f t="shared" si="2"/>
        <v>51563.700000000004</v>
      </c>
    </row>
    <row r="141" spans="1:9" s="60" customFormat="1" ht="17.25" customHeight="1" x14ac:dyDescent="0.25">
      <c r="A141" s="117" t="s">
        <v>228</v>
      </c>
      <c r="B141" s="117"/>
      <c r="C141" s="55"/>
      <c r="D141" s="56"/>
      <c r="E141" s="57"/>
      <c r="F141" s="58"/>
      <c r="G141" s="59">
        <f>SUM(G8:G140)</f>
        <v>684841.89999999991</v>
      </c>
    </row>
    <row r="142" spans="1:9" ht="26.25" customHeight="1" x14ac:dyDescent="0.2">
      <c r="A142" s="118" t="s">
        <v>229</v>
      </c>
      <c r="B142" s="119"/>
      <c r="C142" s="119"/>
      <c r="D142" s="119"/>
      <c r="E142" s="119"/>
      <c r="F142" s="119"/>
      <c r="G142" s="119"/>
      <c r="H142" s="61"/>
      <c r="I142" s="62"/>
    </row>
    <row r="143" spans="1:9" ht="13.5" thickBot="1" x14ac:dyDescent="0.25">
      <c r="A143" s="63"/>
      <c r="B143" s="64"/>
      <c r="C143" s="64"/>
      <c r="D143" s="64"/>
      <c r="E143" s="64"/>
      <c r="F143" s="64"/>
      <c r="G143" s="64"/>
      <c r="I143" s="62"/>
    </row>
    <row r="144" spans="1:9" ht="15.75" customHeight="1" thickTop="1" x14ac:dyDescent="0.2">
      <c r="B144" s="66" t="s">
        <v>230</v>
      </c>
      <c r="C144" s="120"/>
      <c r="D144" s="120"/>
      <c r="E144" s="120"/>
      <c r="F144" s="121"/>
      <c r="I144" s="62"/>
    </row>
    <row r="145" spans="2:9" ht="15.75" customHeight="1" x14ac:dyDescent="0.2">
      <c r="B145" s="68" t="s">
        <v>231</v>
      </c>
      <c r="C145" s="122" t="s">
        <v>232</v>
      </c>
      <c r="D145" s="122"/>
      <c r="E145" s="122"/>
      <c r="F145" s="123"/>
      <c r="I145" s="62"/>
    </row>
    <row r="146" spans="2:9" ht="32.25" customHeight="1" x14ac:dyDescent="0.2">
      <c r="B146" s="124"/>
      <c r="C146" s="125"/>
      <c r="D146" s="20" t="s">
        <v>233</v>
      </c>
      <c r="E146" s="20" t="s">
        <v>234</v>
      </c>
      <c r="F146" s="69" t="s">
        <v>235</v>
      </c>
    </row>
    <row r="147" spans="2:9" ht="15.75" customHeight="1" x14ac:dyDescent="0.2">
      <c r="B147" s="124"/>
      <c r="C147" s="125"/>
      <c r="D147" s="20" t="s">
        <v>236</v>
      </c>
      <c r="E147" s="20" t="s">
        <v>237</v>
      </c>
      <c r="F147" s="69" t="s">
        <v>237</v>
      </c>
    </row>
    <row r="148" spans="2:9" ht="16.5" thickBot="1" x14ac:dyDescent="0.25">
      <c r="B148" s="70"/>
      <c r="C148" s="71" t="s">
        <v>238</v>
      </c>
      <c r="D148" s="72">
        <f>SUM(F171)</f>
        <v>0</v>
      </c>
      <c r="E148" s="73">
        <f>IF(C145="áno",D148*0.2,0)</f>
        <v>0</v>
      </c>
      <c r="F148" s="74">
        <f>D148+E148</f>
        <v>0</v>
      </c>
    </row>
    <row r="149" spans="2:9" ht="15.75" customHeight="1" thickTop="1" x14ac:dyDescent="0.25">
      <c r="B149" s="75"/>
      <c r="C149" s="75"/>
      <c r="D149" s="75"/>
      <c r="E149" s="75"/>
      <c r="F149" s="75"/>
    </row>
    <row r="150" spans="2:9" ht="15.75" x14ac:dyDescent="0.25">
      <c r="B150" s="76" t="s">
        <v>230</v>
      </c>
      <c r="C150" s="109"/>
      <c r="D150" s="110"/>
      <c r="E150" s="77"/>
      <c r="F150" s="77"/>
    </row>
    <row r="151" spans="2:9" ht="15.75" x14ac:dyDescent="0.25">
      <c r="B151" s="78" t="s">
        <v>239</v>
      </c>
      <c r="C151" s="99"/>
      <c r="D151" s="100"/>
      <c r="E151" s="77"/>
      <c r="F151" s="77"/>
    </row>
    <row r="152" spans="2:9" ht="15.75" customHeight="1" x14ac:dyDescent="0.25">
      <c r="B152" s="76" t="s">
        <v>240</v>
      </c>
      <c r="C152" s="109"/>
      <c r="D152" s="110"/>
      <c r="E152" s="77"/>
      <c r="F152" s="77"/>
    </row>
    <row r="153" spans="2:9" ht="15.75" customHeight="1" x14ac:dyDescent="0.25">
      <c r="B153" s="79" t="s">
        <v>241</v>
      </c>
      <c r="C153" s="99"/>
      <c r="D153" s="100"/>
      <c r="E153" s="77"/>
      <c r="F153" s="77"/>
    </row>
    <row r="154" spans="2:9" ht="15.75" customHeight="1" x14ac:dyDescent="0.25">
      <c r="B154" s="79" t="s">
        <v>242</v>
      </c>
      <c r="C154" s="99"/>
      <c r="D154" s="100"/>
      <c r="E154" s="77"/>
      <c r="F154" s="77"/>
    </row>
    <row r="155" spans="2:9" ht="15.75" customHeight="1" x14ac:dyDescent="0.25">
      <c r="B155" s="79" t="s">
        <v>243</v>
      </c>
      <c r="C155" s="99"/>
      <c r="D155" s="100"/>
      <c r="E155" s="77"/>
      <c r="F155" s="77"/>
    </row>
    <row r="156" spans="2:9" ht="15.75" customHeight="1" x14ac:dyDescent="0.25">
      <c r="B156" s="79" t="s">
        <v>244</v>
      </c>
      <c r="C156" s="99"/>
      <c r="D156" s="100"/>
      <c r="E156" s="77"/>
      <c r="F156" s="77"/>
    </row>
    <row r="157" spans="2:9" ht="15.75" customHeight="1" x14ac:dyDescent="0.25">
      <c r="B157" s="79" t="s">
        <v>245</v>
      </c>
      <c r="C157" s="99"/>
      <c r="D157" s="100"/>
      <c r="E157" s="77"/>
      <c r="F157" s="77"/>
    </row>
    <row r="158" spans="2:9" ht="15.75" customHeight="1" x14ac:dyDescent="0.25">
      <c r="B158" s="79" t="s">
        <v>246</v>
      </c>
      <c r="C158" s="99"/>
      <c r="D158" s="100"/>
      <c r="E158" s="77"/>
      <c r="F158" s="77"/>
    </row>
    <row r="159" spans="2:9" ht="15.75" customHeight="1" x14ac:dyDescent="0.25">
      <c r="B159" s="79" t="s">
        <v>247</v>
      </c>
      <c r="C159" s="99"/>
      <c r="D159" s="100"/>
      <c r="E159" s="77"/>
      <c r="F159" s="77"/>
    </row>
    <row r="160" spans="2:9" ht="15.75" customHeight="1" x14ac:dyDescent="0.25">
      <c r="B160" s="76" t="s">
        <v>248</v>
      </c>
      <c r="C160" s="99"/>
      <c r="D160" s="100"/>
      <c r="E160" s="77"/>
      <c r="F160" s="77"/>
    </row>
    <row r="161" spans="2:7" ht="15.75" x14ac:dyDescent="0.25">
      <c r="B161" s="76" t="s">
        <v>249</v>
      </c>
      <c r="C161" s="109"/>
      <c r="D161" s="110"/>
      <c r="E161" s="77"/>
      <c r="F161" s="77"/>
    </row>
    <row r="162" spans="2:7" ht="15" x14ac:dyDescent="0.25">
      <c r="B162"/>
      <c r="C162"/>
      <c r="D162"/>
      <c r="E162"/>
      <c r="F162"/>
    </row>
    <row r="163" spans="2:7" ht="15" x14ac:dyDescent="0.25">
      <c r="B163"/>
      <c r="C163"/>
      <c r="D163"/>
      <c r="E163" s="80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/>
      <c r="D165"/>
      <c r="E165"/>
      <c r="F165"/>
    </row>
    <row r="166" spans="2:7" ht="27.75" customHeight="1" x14ac:dyDescent="0.25">
      <c r="B166"/>
      <c r="C166" s="111" t="s">
        <v>250</v>
      </c>
      <c r="D166" s="112"/>
      <c r="E166" s="81" t="s">
        <v>251</v>
      </c>
      <c r="F166" s="81" t="s">
        <v>252</v>
      </c>
      <c r="G166" s="81" t="s">
        <v>253</v>
      </c>
    </row>
    <row r="167" spans="2:7" ht="27.75" customHeight="1" x14ac:dyDescent="0.25">
      <c r="B167"/>
      <c r="C167" s="113" t="s">
        <v>254</v>
      </c>
      <c r="D167" s="114"/>
      <c r="E167" s="96">
        <f>SUBTOTAL(9,G8,G9,G10,G11,G12,G13,G14,G15,G18,G19,G20,G21,G22,G23,G24,G26,G29,G30,G31,G32,G33,G36,G37,G38,G39,G40,G42,G43,G44,G45,G46,G47,G48,G49,G50,G51,G52,G53,G56,G57,G59,G61,G63,G64,G66,G68,G76,G79,G82,G83,G84,G87,G89,G90,G92,G93,G96,G98,G100,G103,G105,G106,G107,G108,G109,G111,G112,G116,G117,G120,G118,G121,G122,G123,G124,G128,G129,G130,G131,G134,G135,G136,G139,G140)</f>
        <v>531497.83000000007</v>
      </c>
      <c r="F167" s="101"/>
      <c r="G167" s="82">
        <f>ROUND(F167/E167,3)</f>
        <v>0</v>
      </c>
    </row>
    <row r="168" spans="2:7" ht="27.75" customHeight="1" x14ac:dyDescent="0.25">
      <c r="B168"/>
      <c r="C168" s="115" t="s">
        <v>255</v>
      </c>
      <c r="D168" s="116"/>
      <c r="E168" s="96">
        <f>SUBTOTAL(9,G41,G54,G55,G58,G60,G62,G65,G67,G69,G70,G71,G72,G73,G74,G75,G77,G80,G85,G86,G91,G94,G97,G99,G101,G104,G110,G113,G114,G115,G125,G126,G127,G132,G133,G137,G138)</f>
        <v>153344.07000000004</v>
      </c>
      <c r="F168" s="101"/>
      <c r="G168" s="82">
        <f t="shared" ref="G168:G170" si="3">ROUND(F168/E168,3)</f>
        <v>0</v>
      </c>
    </row>
    <row r="169" spans="2:7" ht="27.75" customHeight="1" x14ac:dyDescent="0.25">
      <c r="B169"/>
      <c r="C169" s="103" t="s">
        <v>256</v>
      </c>
      <c r="D169" s="104"/>
      <c r="E169" s="96">
        <f>SUBTOTAL(9,G16,G17,G25,G27,G28,G34,G35,G78,G81,G88,G95,G102)</f>
        <v>0</v>
      </c>
      <c r="F169" s="101"/>
      <c r="G169" s="82" t="e">
        <f t="shared" si="3"/>
        <v>#DIV/0!</v>
      </c>
    </row>
    <row r="170" spans="2:7" ht="27.75" customHeight="1" x14ac:dyDescent="0.25">
      <c r="B170"/>
      <c r="C170" s="105" t="s">
        <v>257</v>
      </c>
      <c r="D170" s="106"/>
      <c r="E170" s="96">
        <f>SUBTOTAL(9,G119)</f>
        <v>0</v>
      </c>
      <c r="F170" s="101"/>
      <c r="G170" s="82" t="e">
        <f t="shared" si="3"/>
        <v>#DIV/0!</v>
      </c>
    </row>
    <row r="171" spans="2:7" ht="27.75" customHeight="1" x14ac:dyDescent="0.25">
      <c r="B171"/>
      <c r="C171" s="107" t="s">
        <v>228</v>
      </c>
      <c r="D171" s="108"/>
      <c r="E171" s="97">
        <f>SUM(E167:E170)</f>
        <v>684841.90000000014</v>
      </c>
      <c r="F171" s="97">
        <f>SUM(F167:F170)</f>
        <v>0</v>
      </c>
      <c r="G171" s="83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  <c r="D174"/>
      <c r="E174"/>
      <c r="F174"/>
    </row>
    <row r="175" spans="2:7" ht="15" x14ac:dyDescent="0.25">
      <c r="B175"/>
      <c r="C175"/>
    </row>
  </sheetData>
  <sheetProtection algorithmName="SHA-512" hashValue="uF4H1rzkYaACcndJpq4hvCKiF++/ypoGDCC5iIQ8XoXaHOe21U4O5VNfYAlDcjwrybB4vVrUJwN/Gc4dwGCgmA==" saltValue="aHfAs5bdrMMc6EhKlHmmJQ==" spinCount="100000" sheet="1" objects="1" scenarios="1"/>
  <protectedRanges>
    <protectedRange sqref="C144:F145" name="Rozsah1"/>
    <protectedRange sqref="C150:D161" name="Rozsah2"/>
    <protectedRange sqref="F167:F170" name="Rozsah3"/>
  </protectedRanges>
  <mergeCells count="15">
    <mergeCell ref="A141:B141"/>
    <mergeCell ref="A142:G142"/>
    <mergeCell ref="C144:F144"/>
    <mergeCell ref="C145:F145"/>
    <mergeCell ref="B146:B147"/>
    <mergeCell ref="C146:C147"/>
    <mergeCell ref="C169:D169"/>
    <mergeCell ref="C170:D170"/>
    <mergeCell ref="C171:D171"/>
    <mergeCell ref="C150:D150"/>
    <mergeCell ref="C152:D152"/>
    <mergeCell ref="C161:D161"/>
    <mergeCell ref="C166:D166"/>
    <mergeCell ref="C167:D167"/>
    <mergeCell ref="C168:D168"/>
  </mergeCells>
  <pageMargins left="0.7" right="0.7" top="0.75" bottom="0.75" header="0.3" footer="0.3"/>
  <pageSetup scale="4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75"/>
  <sheetViews>
    <sheetView zoomScaleNormal="100" workbookViewId="0">
      <selection activeCell="E171" sqref="E171"/>
    </sheetView>
  </sheetViews>
  <sheetFormatPr defaultRowHeight="12.75" x14ac:dyDescent="0.2"/>
  <cols>
    <col min="1" max="1" width="4.85546875" style="1" customWidth="1"/>
    <col min="2" max="2" width="69.7109375" style="1" customWidth="1"/>
    <col min="3" max="3" width="48.7109375" style="1" customWidth="1"/>
    <col min="4" max="4" width="13.42578125" style="3" customWidth="1"/>
    <col min="5" max="5" width="14.5703125" style="1" customWidth="1"/>
    <col min="6" max="6" width="15.7109375" style="1" customWidth="1"/>
    <col min="7" max="7" width="18.7109375" style="1" customWidth="1"/>
    <col min="8" max="8" width="17" style="1" customWidth="1"/>
    <col min="9" max="253" width="9.140625" style="1"/>
    <col min="254" max="254" width="10.42578125" style="1" customWidth="1"/>
    <col min="255" max="255" width="57.7109375" style="1" customWidth="1"/>
    <col min="256" max="256" width="46.140625" style="1" customWidth="1"/>
    <col min="257" max="257" width="14" style="1" customWidth="1"/>
    <col min="258" max="258" width="9.140625" style="1"/>
    <col min="259" max="259" width="8.85546875" style="1" customWidth="1"/>
    <col min="260" max="260" width="11.140625" style="1" customWidth="1"/>
    <col min="261" max="261" width="10.7109375" style="1" customWidth="1"/>
    <col min="262" max="509" width="9.140625" style="1"/>
    <col min="510" max="510" width="10.42578125" style="1" customWidth="1"/>
    <col min="511" max="511" width="57.7109375" style="1" customWidth="1"/>
    <col min="512" max="512" width="46.140625" style="1" customWidth="1"/>
    <col min="513" max="513" width="14" style="1" customWidth="1"/>
    <col min="514" max="514" width="9.140625" style="1"/>
    <col min="515" max="515" width="8.85546875" style="1" customWidth="1"/>
    <col min="516" max="516" width="11.140625" style="1" customWidth="1"/>
    <col min="517" max="517" width="10.7109375" style="1" customWidth="1"/>
    <col min="518" max="765" width="9.140625" style="1"/>
    <col min="766" max="766" width="10.42578125" style="1" customWidth="1"/>
    <col min="767" max="767" width="57.7109375" style="1" customWidth="1"/>
    <col min="768" max="768" width="46.140625" style="1" customWidth="1"/>
    <col min="769" max="769" width="14" style="1" customWidth="1"/>
    <col min="770" max="770" width="9.140625" style="1"/>
    <col min="771" max="771" width="8.85546875" style="1" customWidth="1"/>
    <col min="772" max="772" width="11.140625" style="1" customWidth="1"/>
    <col min="773" max="773" width="10.7109375" style="1" customWidth="1"/>
    <col min="774" max="1021" width="9.140625" style="1"/>
    <col min="1022" max="1022" width="10.42578125" style="1" customWidth="1"/>
    <col min="1023" max="1023" width="57.7109375" style="1" customWidth="1"/>
    <col min="1024" max="1024" width="46.140625" style="1" customWidth="1"/>
    <col min="1025" max="1025" width="14" style="1" customWidth="1"/>
    <col min="1026" max="1026" width="9.140625" style="1"/>
    <col min="1027" max="1027" width="8.85546875" style="1" customWidth="1"/>
    <col min="1028" max="1028" width="11.140625" style="1" customWidth="1"/>
    <col min="1029" max="1029" width="10.7109375" style="1" customWidth="1"/>
    <col min="1030" max="1277" width="9.140625" style="1"/>
    <col min="1278" max="1278" width="10.42578125" style="1" customWidth="1"/>
    <col min="1279" max="1279" width="57.7109375" style="1" customWidth="1"/>
    <col min="1280" max="1280" width="46.140625" style="1" customWidth="1"/>
    <col min="1281" max="1281" width="14" style="1" customWidth="1"/>
    <col min="1282" max="1282" width="9.140625" style="1"/>
    <col min="1283" max="1283" width="8.85546875" style="1" customWidth="1"/>
    <col min="1284" max="1284" width="11.140625" style="1" customWidth="1"/>
    <col min="1285" max="1285" width="10.7109375" style="1" customWidth="1"/>
    <col min="1286" max="1533" width="9.140625" style="1"/>
    <col min="1534" max="1534" width="10.42578125" style="1" customWidth="1"/>
    <col min="1535" max="1535" width="57.7109375" style="1" customWidth="1"/>
    <col min="1536" max="1536" width="46.140625" style="1" customWidth="1"/>
    <col min="1537" max="1537" width="14" style="1" customWidth="1"/>
    <col min="1538" max="1538" width="9.140625" style="1"/>
    <col min="1539" max="1539" width="8.85546875" style="1" customWidth="1"/>
    <col min="1540" max="1540" width="11.140625" style="1" customWidth="1"/>
    <col min="1541" max="1541" width="10.7109375" style="1" customWidth="1"/>
    <col min="1542" max="1789" width="9.140625" style="1"/>
    <col min="1790" max="1790" width="10.42578125" style="1" customWidth="1"/>
    <col min="1791" max="1791" width="57.7109375" style="1" customWidth="1"/>
    <col min="1792" max="1792" width="46.140625" style="1" customWidth="1"/>
    <col min="1793" max="1793" width="14" style="1" customWidth="1"/>
    <col min="1794" max="1794" width="9.140625" style="1"/>
    <col min="1795" max="1795" width="8.85546875" style="1" customWidth="1"/>
    <col min="1796" max="1796" width="11.140625" style="1" customWidth="1"/>
    <col min="1797" max="1797" width="10.7109375" style="1" customWidth="1"/>
    <col min="1798" max="2045" width="9.140625" style="1"/>
    <col min="2046" max="2046" width="10.42578125" style="1" customWidth="1"/>
    <col min="2047" max="2047" width="57.7109375" style="1" customWidth="1"/>
    <col min="2048" max="2048" width="46.140625" style="1" customWidth="1"/>
    <col min="2049" max="2049" width="14" style="1" customWidth="1"/>
    <col min="2050" max="2050" width="9.140625" style="1"/>
    <col min="2051" max="2051" width="8.85546875" style="1" customWidth="1"/>
    <col min="2052" max="2052" width="11.140625" style="1" customWidth="1"/>
    <col min="2053" max="2053" width="10.7109375" style="1" customWidth="1"/>
    <col min="2054" max="2301" width="9.140625" style="1"/>
    <col min="2302" max="2302" width="10.42578125" style="1" customWidth="1"/>
    <col min="2303" max="2303" width="57.7109375" style="1" customWidth="1"/>
    <col min="2304" max="2304" width="46.140625" style="1" customWidth="1"/>
    <col min="2305" max="2305" width="14" style="1" customWidth="1"/>
    <col min="2306" max="2306" width="9.140625" style="1"/>
    <col min="2307" max="2307" width="8.85546875" style="1" customWidth="1"/>
    <col min="2308" max="2308" width="11.140625" style="1" customWidth="1"/>
    <col min="2309" max="2309" width="10.7109375" style="1" customWidth="1"/>
    <col min="2310" max="2557" width="9.140625" style="1"/>
    <col min="2558" max="2558" width="10.42578125" style="1" customWidth="1"/>
    <col min="2559" max="2559" width="57.7109375" style="1" customWidth="1"/>
    <col min="2560" max="2560" width="46.140625" style="1" customWidth="1"/>
    <col min="2561" max="2561" width="14" style="1" customWidth="1"/>
    <col min="2562" max="2562" width="9.140625" style="1"/>
    <col min="2563" max="2563" width="8.85546875" style="1" customWidth="1"/>
    <col min="2564" max="2564" width="11.140625" style="1" customWidth="1"/>
    <col min="2565" max="2565" width="10.7109375" style="1" customWidth="1"/>
    <col min="2566" max="2813" width="9.140625" style="1"/>
    <col min="2814" max="2814" width="10.42578125" style="1" customWidth="1"/>
    <col min="2815" max="2815" width="57.7109375" style="1" customWidth="1"/>
    <col min="2816" max="2816" width="46.140625" style="1" customWidth="1"/>
    <col min="2817" max="2817" width="14" style="1" customWidth="1"/>
    <col min="2818" max="2818" width="9.140625" style="1"/>
    <col min="2819" max="2819" width="8.85546875" style="1" customWidth="1"/>
    <col min="2820" max="2820" width="11.140625" style="1" customWidth="1"/>
    <col min="2821" max="2821" width="10.7109375" style="1" customWidth="1"/>
    <col min="2822" max="3069" width="9.140625" style="1"/>
    <col min="3070" max="3070" width="10.42578125" style="1" customWidth="1"/>
    <col min="3071" max="3071" width="57.7109375" style="1" customWidth="1"/>
    <col min="3072" max="3072" width="46.140625" style="1" customWidth="1"/>
    <col min="3073" max="3073" width="14" style="1" customWidth="1"/>
    <col min="3074" max="3074" width="9.140625" style="1"/>
    <col min="3075" max="3075" width="8.85546875" style="1" customWidth="1"/>
    <col min="3076" max="3076" width="11.140625" style="1" customWidth="1"/>
    <col min="3077" max="3077" width="10.7109375" style="1" customWidth="1"/>
    <col min="3078" max="3325" width="9.140625" style="1"/>
    <col min="3326" max="3326" width="10.42578125" style="1" customWidth="1"/>
    <col min="3327" max="3327" width="57.7109375" style="1" customWidth="1"/>
    <col min="3328" max="3328" width="46.140625" style="1" customWidth="1"/>
    <col min="3329" max="3329" width="14" style="1" customWidth="1"/>
    <col min="3330" max="3330" width="9.140625" style="1"/>
    <col min="3331" max="3331" width="8.85546875" style="1" customWidth="1"/>
    <col min="3332" max="3332" width="11.140625" style="1" customWidth="1"/>
    <col min="3333" max="3333" width="10.7109375" style="1" customWidth="1"/>
    <col min="3334" max="3581" width="9.140625" style="1"/>
    <col min="3582" max="3582" width="10.42578125" style="1" customWidth="1"/>
    <col min="3583" max="3583" width="57.7109375" style="1" customWidth="1"/>
    <col min="3584" max="3584" width="46.140625" style="1" customWidth="1"/>
    <col min="3585" max="3585" width="14" style="1" customWidth="1"/>
    <col min="3586" max="3586" width="9.140625" style="1"/>
    <col min="3587" max="3587" width="8.85546875" style="1" customWidth="1"/>
    <col min="3588" max="3588" width="11.140625" style="1" customWidth="1"/>
    <col min="3589" max="3589" width="10.7109375" style="1" customWidth="1"/>
    <col min="3590" max="3837" width="9.140625" style="1"/>
    <col min="3838" max="3838" width="10.42578125" style="1" customWidth="1"/>
    <col min="3839" max="3839" width="57.7109375" style="1" customWidth="1"/>
    <col min="3840" max="3840" width="46.140625" style="1" customWidth="1"/>
    <col min="3841" max="3841" width="14" style="1" customWidth="1"/>
    <col min="3842" max="3842" width="9.140625" style="1"/>
    <col min="3843" max="3843" width="8.85546875" style="1" customWidth="1"/>
    <col min="3844" max="3844" width="11.140625" style="1" customWidth="1"/>
    <col min="3845" max="3845" width="10.7109375" style="1" customWidth="1"/>
    <col min="3846" max="4093" width="9.140625" style="1"/>
    <col min="4094" max="4094" width="10.42578125" style="1" customWidth="1"/>
    <col min="4095" max="4095" width="57.7109375" style="1" customWidth="1"/>
    <col min="4096" max="4096" width="46.140625" style="1" customWidth="1"/>
    <col min="4097" max="4097" width="14" style="1" customWidth="1"/>
    <col min="4098" max="4098" width="9.140625" style="1"/>
    <col min="4099" max="4099" width="8.85546875" style="1" customWidth="1"/>
    <col min="4100" max="4100" width="11.140625" style="1" customWidth="1"/>
    <col min="4101" max="4101" width="10.7109375" style="1" customWidth="1"/>
    <col min="4102" max="4349" width="9.140625" style="1"/>
    <col min="4350" max="4350" width="10.42578125" style="1" customWidth="1"/>
    <col min="4351" max="4351" width="57.7109375" style="1" customWidth="1"/>
    <col min="4352" max="4352" width="46.140625" style="1" customWidth="1"/>
    <col min="4353" max="4353" width="14" style="1" customWidth="1"/>
    <col min="4354" max="4354" width="9.140625" style="1"/>
    <col min="4355" max="4355" width="8.85546875" style="1" customWidth="1"/>
    <col min="4356" max="4356" width="11.140625" style="1" customWidth="1"/>
    <col min="4357" max="4357" width="10.7109375" style="1" customWidth="1"/>
    <col min="4358" max="4605" width="9.140625" style="1"/>
    <col min="4606" max="4606" width="10.42578125" style="1" customWidth="1"/>
    <col min="4607" max="4607" width="57.7109375" style="1" customWidth="1"/>
    <col min="4608" max="4608" width="46.140625" style="1" customWidth="1"/>
    <col min="4609" max="4609" width="14" style="1" customWidth="1"/>
    <col min="4610" max="4610" width="9.140625" style="1"/>
    <col min="4611" max="4611" width="8.85546875" style="1" customWidth="1"/>
    <col min="4612" max="4612" width="11.140625" style="1" customWidth="1"/>
    <col min="4613" max="4613" width="10.7109375" style="1" customWidth="1"/>
    <col min="4614" max="4861" width="9.140625" style="1"/>
    <col min="4862" max="4862" width="10.42578125" style="1" customWidth="1"/>
    <col min="4863" max="4863" width="57.7109375" style="1" customWidth="1"/>
    <col min="4864" max="4864" width="46.140625" style="1" customWidth="1"/>
    <col min="4865" max="4865" width="14" style="1" customWidth="1"/>
    <col min="4866" max="4866" width="9.140625" style="1"/>
    <col min="4867" max="4867" width="8.85546875" style="1" customWidth="1"/>
    <col min="4868" max="4868" width="11.140625" style="1" customWidth="1"/>
    <col min="4869" max="4869" width="10.7109375" style="1" customWidth="1"/>
    <col min="4870" max="5117" width="9.140625" style="1"/>
    <col min="5118" max="5118" width="10.42578125" style="1" customWidth="1"/>
    <col min="5119" max="5119" width="57.7109375" style="1" customWidth="1"/>
    <col min="5120" max="5120" width="46.140625" style="1" customWidth="1"/>
    <col min="5121" max="5121" width="14" style="1" customWidth="1"/>
    <col min="5122" max="5122" width="9.140625" style="1"/>
    <col min="5123" max="5123" width="8.85546875" style="1" customWidth="1"/>
    <col min="5124" max="5124" width="11.140625" style="1" customWidth="1"/>
    <col min="5125" max="5125" width="10.7109375" style="1" customWidth="1"/>
    <col min="5126" max="5373" width="9.140625" style="1"/>
    <col min="5374" max="5374" width="10.42578125" style="1" customWidth="1"/>
    <col min="5375" max="5375" width="57.7109375" style="1" customWidth="1"/>
    <col min="5376" max="5376" width="46.140625" style="1" customWidth="1"/>
    <col min="5377" max="5377" width="14" style="1" customWidth="1"/>
    <col min="5378" max="5378" width="9.140625" style="1"/>
    <col min="5379" max="5379" width="8.85546875" style="1" customWidth="1"/>
    <col min="5380" max="5380" width="11.140625" style="1" customWidth="1"/>
    <col min="5381" max="5381" width="10.7109375" style="1" customWidth="1"/>
    <col min="5382" max="5629" width="9.140625" style="1"/>
    <col min="5630" max="5630" width="10.42578125" style="1" customWidth="1"/>
    <col min="5631" max="5631" width="57.7109375" style="1" customWidth="1"/>
    <col min="5632" max="5632" width="46.140625" style="1" customWidth="1"/>
    <col min="5633" max="5633" width="14" style="1" customWidth="1"/>
    <col min="5634" max="5634" width="9.140625" style="1"/>
    <col min="5635" max="5635" width="8.85546875" style="1" customWidth="1"/>
    <col min="5636" max="5636" width="11.140625" style="1" customWidth="1"/>
    <col min="5637" max="5637" width="10.7109375" style="1" customWidth="1"/>
    <col min="5638" max="5885" width="9.140625" style="1"/>
    <col min="5886" max="5886" width="10.42578125" style="1" customWidth="1"/>
    <col min="5887" max="5887" width="57.7109375" style="1" customWidth="1"/>
    <col min="5888" max="5888" width="46.140625" style="1" customWidth="1"/>
    <col min="5889" max="5889" width="14" style="1" customWidth="1"/>
    <col min="5890" max="5890" width="9.140625" style="1"/>
    <col min="5891" max="5891" width="8.85546875" style="1" customWidth="1"/>
    <col min="5892" max="5892" width="11.140625" style="1" customWidth="1"/>
    <col min="5893" max="5893" width="10.7109375" style="1" customWidth="1"/>
    <col min="5894" max="6141" width="9.140625" style="1"/>
    <col min="6142" max="6142" width="10.42578125" style="1" customWidth="1"/>
    <col min="6143" max="6143" width="57.7109375" style="1" customWidth="1"/>
    <col min="6144" max="6144" width="46.140625" style="1" customWidth="1"/>
    <col min="6145" max="6145" width="14" style="1" customWidth="1"/>
    <col min="6146" max="6146" width="9.140625" style="1"/>
    <col min="6147" max="6147" width="8.85546875" style="1" customWidth="1"/>
    <col min="6148" max="6148" width="11.140625" style="1" customWidth="1"/>
    <col min="6149" max="6149" width="10.7109375" style="1" customWidth="1"/>
    <col min="6150" max="6397" width="9.140625" style="1"/>
    <col min="6398" max="6398" width="10.42578125" style="1" customWidth="1"/>
    <col min="6399" max="6399" width="57.7109375" style="1" customWidth="1"/>
    <col min="6400" max="6400" width="46.140625" style="1" customWidth="1"/>
    <col min="6401" max="6401" width="14" style="1" customWidth="1"/>
    <col min="6402" max="6402" width="9.140625" style="1"/>
    <col min="6403" max="6403" width="8.85546875" style="1" customWidth="1"/>
    <col min="6404" max="6404" width="11.140625" style="1" customWidth="1"/>
    <col min="6405" max="6405" width="10.7109375" style="1" customWidth="1"/>
    <col min="6406" max="6653" width="9.140625" style="1"/>
    <col min="6654" max="6654" width="10.42578125" style="1" customWidth="1"/>
    <col min="6655" max="6655" width="57.7109375" style="1" customWidth="1"/>
    <col min="6656" max="6656" width="46.140625" style="1" customWidth="1"/>
    <col min="6657" max="6657" width="14" style="1" customWidth="1"/>
    <col min="6658" max="6658" width="9.140625" style="1"/>
    <col min="6659" max="6659" width="8.85546875" style="1" customWidth="1"/>
    <col min="6660" max="6660" width="11.140625" style="1" customWidth="1"/>
    <col min="6661" max="6661" width="10.7109375" style="1" customWidth="1"/>
    <col min="6662" max="6909" width="9.140625" style="1"/>
    <col min="6910" max="6910" width="10.42578125" style="1" customWidth="1"/>
    <col min="6911" max="6911" width="57.7109375" style="1" customWidth="1"/>
    <col min="6912" max="6912" width="46.140625" style="1" customWidth="1"/>
    <col min="6913" max="6913" width="14" style="1" customWidth="1"/>
    <col min="6914" max="6914" width="9.140625" style="1"/>
    <col min="6915" max="6915" width="8.85546875" style="1" customWidth="1"/>
    <col min="6916" max="6916" width="11.140625" style="1" customWidth="1"/>
    <col min="6917" max="6917" width="10.7109375" style="1" customWidth="1"/>
    <col min="6918" max="7165" width="9.140625" style="1"/>
    <col min="7166" max="7166" width="10.42578125" style="1" customWidth="1"/>
    <col min="7167" max="7167" width="57.7109375" style="1" customWidth="1"/>
    <col min="7168" max="7168" width="46.140625" style="1" customWidth="1"/>
    <col min="7169" max="7169" width="14" style="1" customWidth="1"/>
    <col min="7170" max="7170" width="9.140625" style="1"/>
    <col min="7171" max="7171" width="8.85546875" style="1" customWidth="1"/>
    <col min="7172" max="7172" width="11.140625" style="1" customWidth="1"/>
    <col min="7173" max="7173" width="10.7109375" style="1" customWidth="1"/>
    <col min="7174" max="7421" width="9.140625" style="1"/>
    <col min="7422" max="7422" width="10.42578125" style="1" customWidth="1"/>
    <col min="7423" max="7423" width="57.7109375" style="1" customWidth="1"/>
    <col min="7424" max="7424" width="46.140625" style="1" customWidth="1"/>
    <col min="7425" max="7425" width="14" style="1" customWidth="1"/>
    <col min="7426" max="7426" width="9.140625" style="1"/>
    <col min="7427" max="7427" width="8.85546875" style="1" customWidth="1"/>
    <col min="7428" max="7428" width="11.140625" style="1" customWidth="1"/>
    <col min="7429" max="7429" width="10.7109375" style="1" customWidth="1"/>
    <col min="7430" max="7677" width="9.140625" style="1"/>
    <col min="7678" max="7678" width="10.42578125" style="1" customWidth="1"/>
    <col min="7679" max="7679" width="57.7109375" style="1" customWidth="1"/>
    <col min="7680" max="7680" width="46.140625" style="1" customWidth="1"/>
    <col min="7681" max="7681" width="14" style="1" customWidth="1"/>
    <col min="7682" max="7682" width="9.140625" style="1"/>
    <col min="7683" max="7683" width="8.85546875" style="1" customWidth="1"/>
    <col min="7684" max="7684" width="11.140625" style="1" customWidth="1"/>
    <col min="7685" max="7685" width="10.7109375" style="1" customWidth="1"/>
    <col min="7686" max="7933" width="9.140625" style="1"/>
    <col min="7934" max="7934" width="10.42578125" style="1" customWidth="1"/>
    <col min="7935" max="7935" width="57.7109375" style="1" customWidth="1"/>
    <col min="7936" max="7936" width="46.140625" style="1" customWidth="1"/>
    <col min="7937" max="7937" width="14" style="1" customWidth="1"/>
    <col min="7938" max="7938" width="9.140625" style="1"/>
    <col min="7939" max="7939" width="8.85546875" style="1" customWidth="1"/>
    <col min="7940" max="7940" width="11.140625" style="1" customWidth="1"/>
    <col min="7941" max="7941" width="10.7109375" style="1" customWidth="1"/>
    <col min="7942" max="8189" width="9.140625" style="1"/>
    <col min="8190" max="8190" width="10.42578125" style="1" customWidth="1"/>
    <col min="8191" max="8191" width="57.7109375" style="1" customWidth="1"/>
    <col min="8192" max="8192" width="46.140625" style="1" customWidth="1"/>
    <col min="8193" max="8193" width="14" style="1" customWidth="1"/>
    <col min="8194" max="8194" width="9.140625" style="1"/>
    <col min="8195" max="8195" width="8.85546875" style="1" customWidth="1"/>
    <col min="8196" max="8196" width="11.140625" style="1" customWidth="1"/>
    <col min="8197" max="8197" width="10.7109375" style="1" customWidth="1"/>
    <col min="8198" max="8445" width="9.140625" style="1"/>
    <col min="8446" max="8446" width="10.42578125" style="1" customWidth="1"/>
    <col min="8447" max="8447" width="57.7109375" style="1" customWidth="1"/>
    <col min="8448" max="8448" width="46.140625" style="1" customWidth="1"/>
    <col min="8449" max="8449" width="14" style="1" customWidth="1"/>
    <col min="8450" max="8450" width="9.140625" style="1"/>
    <col min="8451" max="8451" width="8.85546875" style="1" customWidth="1"/>
    <col min="8452" max="8452" width="11.140625" style="1" customWidth="1"/>
    <col min="8453" max="8453" width="10.7109375" style="1" customWidth="1"/>
    <col min="8454" max="8701" width="9.140625" style="1"/>
    <col min="8702" max="8702" width="10.42578125" style="1" customWidth="1"/>
    <col min="8703" max="8703" width="57.7109375" style="1" customWidth="1"/>
    <col min="8704" max="8704" width="46.140625" style="1" customWidth="1"/>
    <col min="8705" max="8705" width="14" style="1" customWidth="1"/>
    <col min="8706" max="8706" width="9.140625" style="1"/>
    <col min="8707" max="8707" width="8.85546875" style="1" customWidth="1"/>
    <col min="8708" max="8708" width="11.140625" style="1" customWidth="1"/>
    <col min="8709" max="8709" width="10.7109375" style="1" customWidth="1"/>
    <col min="8710" max="8957" width="9.140625" style="1"/>
    <col min="8958" max="8958" width="10.42578125" style="1" customWidth="1"/>
    <col min="8959" max="8959" width="57.7109375" style="1" customWidth="1"/>
    <col min="8960" max="8960" width="46.140625" style="1" customWidth="1"/>
    <col min="8961" max="8961" width="14" style="1" customWidth="1"/>
    <col min="8962" max="8962" width="9.140625" style="1"/>
    <col min="8963" max="8963" width="8.85546875" style="1" customWidth="1"/>
    <col min="8964" max="8964" width="11.140625" style="1" customWidth="1"/>
    <col min="8965" max="8965" width="10.7109375" style="1" customWidth="1"/>
    <col min="8966" max="9213" width="9.140625" style="1"/>
    <col min="9214" max="9214" width="10.42578125" style="1" customWidth="1"/>
    <col min="9215" max="9215" width="57.7109375" style="1" customWidth="1"/>
    <col min="9216" max="9216" width="46.140625" style="1" customWidth="1"/>
    <col min="9217" max="9217" width="14" style="1" customWidth="1"/>
    <col min="9218" max="9218" width="9.140625" style="1"/>
    <col min="9219" max="9219" width="8.85546875" style="1" customWidth="1"/>
    <col min="9220" max="9220" width="11.140625" style="1" customWidth="1"/>
    <col min="9221" max="9221" width="10.7109375" style="1" customWidth="1"/>
    <col min="9222" max="9469" width="9.140625" style="1"/>
    <col min="9470" max="9470" width="10.42578125" style="1" customWidth="1"/>
    <col min="9471" max="9471" width="57.7109375" style="1" customWidth="1"/>
    <col min="9472" max="9472" width="46.140625" style="1" customWidth="1"/>
    <col min="9473" max="9473" width="14" style="1" customWidth="1"/>
    <col min="9474" max="9474" width="9.140625" style="1"/>
    <col min="9475" max="9475" width="8.85546875" style="1" customWidth="1"/>
    <col min="9476" max="9476" width="11.140625" style="1" customWidth="1"/>
    <col min="9477" max="9477" width="10.7109375" style="1" customWidth="1"/>
    <col min="9478" max="9725" width="9.140625" style="1"/>
    <col min="9726" max="9726" width="10.42578125" style="1" customWidth="1"/>
    <col min="9727" max="9727" width="57.7109375" style="1" customWidth="1"/>
    <col min="9728" max="9728" width="46.140625" style="1" customWidth="1"/>
    <col min="9729" max="9729" width="14" style="1" customWidth="1"/>
    <col min="9730" max="9730" width="9.140625" style="1"/>
    <col min="9731" max="9731" width="8.85546875" style="1" customWidth="1"/>
    <col min="9732" max="9732" width="11.140625" style="1" customWidth="1"/>
    <col min="9733" max="9733" width="10.7109375" style="1" customWidth="1"/>
    <col min="9734" max="9981" width="9.140625" style="1"/>
    <col min="9982" max="9982" width="10.42578125" style="1" customWidth="1"/>
    <col min="9983" max="9983" width="57.7109375" style="1" customWidth="1"/>
    <col min="9984" max="9984" width="46.140625" style="1" customWidth="1"/>
    <col min="9985" max="9985" width="14" style="1" customWidth="1"/>
    <col min="9986" max="9986" width="9.140625" style="1"/>
    <col min="9987" max="9987" width="8.85546875" style="1" customWidth="1"/>
    <col min="9988" max="9988" width="11.140625" style="1" customWidth="1"/>
    <col min="9989" max="9989" width="10.7109375" style="1" customWidth="1"/>
    <col min="9990" max="10237" width="9.140625" style="1"/>
    <col min="10238" max="10238" width="10.42578125" style="1" customWidth="1"/>
    <col min="10239" max="10239" width="57.7109375" style="1" customWidth="1"/>
    <col min="10240" max="10240" width="46.140625" style="1" customWidth="1"/>
    <col min="10241" max="10241" width="14" style="1" customWidth="1"/>
    <col min="10242" max="10242" width="9.140625" style="1"/>
    <col min="10243" max="10243" width="8.85546875" style="1" customWidth="1"/>
    <col min="10244" max="10244" width="11.140625" style="1" customWidth="1"/>
    <col min="10245" max="10245" width="10.7109375" style="1" customWidth="1"/>
    <col min="10246" max="10493" width="9.140625" style="1"/>
    <col min="10494" max="10494" width="10.42578125" style="1" customWidth="1"/>
    <col min="10495" max="10495" width="57.7109375" style="1" customWidth="1"/>
    <col min="10496" max="10496" width="46.140625" style="1" customWidth="1"/>
    <col min="10497" max="10497" width="14" style="1" customWidth="1"/>
    <col min="10498" max="10498" width="9.140625" style="1"/>
    <col min="10499" max="10499" width="8.85546875" style="1" customWidth="1"/>
    <col min="10500" max="10500" width="11.140625" style="1" customWidth="1"/>
    <col min="10501" max="10501" width="10.7109375" style="1" customWidth="1"/>
    <col min="10502" max="10749" width="9.140625" style="1"/>
    <col min="10750" max="10750" width="10.42578125" style="1" customWidth="1"/>
    <col min="10751" max="10751" width="57.7109375" style="1" customWidth="1"/>
    <col min="10752" max="10752" width="46.140625" style="1" customWidth="1"/>
    <col min="10753" max="10753" width="14" style="1" customWidth="1"/>
    <col min="10754" max="10754" width="9.140625" style="1"/>
    <col min="10755" max="10755" width="8.85546875" style="1" customWidth="1"/>
    <col min="10756" max="10756" width="11.140625" style="1" customWidth="1"/>
    <col min="10757" max="10757" width="10.7109375" style="1" customWidth="1"/>
    <col min="10758" max="11005" width="9.140625" style="1"/>
    <col min="11006" max="11006" width="10.42578125" style="1" customWidth="1"/>
    <col min="11007" max="11007" width="57.7109375" style="1" customWidth="1"/>
    <col min="11008" max="11008" width="46.140625" style="1" customWidth="1"/>
    <col min="11009" max="11009" width="14" style="1" customWidth="1"/>
    <col min="11010" max="11010" width="9.140625" style="1"/>
    <col min="11011" max="11011" width="8.85546875" style="1" customWidth="1"/>
    <col min="11012" max="11012" width="11.140625" style="1" customWidth="1"/>
    <col min="11013" max="11013" width="10.7109375" style="1" customWidth="1"/>
    <col min="11014" max="11261" width="9.140625" style="1"/>
    <col min="11262" max="11262" width="10.42578125" style="1" customWidth="1"/>
    <col min="11263" max="11263" width="57.7109375" style="1" customWidth="1"/>
    <col min="11264" max="11264" width="46.140625" style="1" customWidth="1"/>
    <col min="11265" max="11265" width="14" style="1" customWidth="1"/>
    <col min="11266" max="11266" width="9.140625" style="1"/>
    <col min="11267" max="11267" width="8.85546875" style="1" customWidth="1"/>
    <col min="11268" max="11268" width="11.140625" style="1" customWidth="1"/>
    <col min="11269" max="11269" width="10.7109375" style="1" customWidth="1"/>
    <col min="11270" max="11517" width="9.140625" style="1"/>
    <col min="11518" max="11518" width="10.42578125" style="1" customWidth="1"/>
    <col min="11519" max="11519" width="57.7109375" style="1" customWidth="1"/>
    <col min="11520" max="11520" width="46.140625" style="1" customWidth="1"/>
    <col min="11521" max="11521" width="14" style="1" customWidth="1"/>
    <col min="11522" max="11522" width="9.140625" style="1"/>
    <col min="11523" max="11523" width="8.85546875" style="1" customWidth="1"/>
    <col min="11524" max="11524" width="11.140625" style="1" customWidth="1"/>
    <col min="11525" max="11525" width="10.7109375" style="1" customWidth="1"/>
    <col min="11526" max="11773" width="9.140625" style="1"/>
    <col min="11774" max="11774" width="10.42578125" style="1" customWidth="1"/>
    <col min="11775" max="11775" width="57.7109375" style="1" customWidth="1"/>
    <col min="11776" max="11776" width="46.140625" style="1" customWidth="1"/>
    <col min="11777" max="11777" width="14" style="1" customWidth="1"/>
    <col min="11778" max="11778" width="9.140625" style="1"/>
    <col min="11779" max="11779" width="8.85546875" style="1" customWidth="1"/>
    <col min="11780" max="11780" width="11.140625" style="1" customWidth="1"/>
    <col min="11781" max="11781" width="10.7109375" style="1" customWidth="1"/>
    <col min="11782" max="12029" width="9.140625" style="1"/>
    <col min="12030" max="12030" width="10.42578125" style="1" customWidth="1"/>
    <col min="12031" max="12031" width="57.7109375" style="1" customWidth="1"/>
    <col min="12032" max="12032" width="46.140625" style="1" customWidth="1"/>
    <col min="12033" max="12033" width="14" style="1" customWidth="1"/>
    <col min="12034" max="12034" width="9.140625" style="1"/>
    <col min="12035" max="12035" width="8.85546875" style="1" customWidth="1"/>
    <col min="12036" max="12036" width="11.140625" style="1" customWidth="1"/>
    <col min="12037" max="12037" width="10.7109375" style="1" customWidth="1"/>
    <col min="12038" max="12285" width="9.140625" style="1"/>
    <col min="12286" max="12286" width="10.42578125" style="1" customWidth="1"/>
    <col min="12287" max="12287" width="57.7109375" style="1" customWidth="1"/>
    <col min="12288" max="12288" width="46.140625" style="1" customWidth="1"/>
    <col min="12289" max="12289" width="14" style="1" customWidth="1"/>
    <col min="12290" max="12290" width="9.140625" style="1"/>
    <col min="12291" max="12291" width="8.85546875" style="1" customWidth="1"/>
    <col min="12292" max="12292" width="11.140625" style="1" customWidth="1"/>
    <col min="12293" max="12293" width="10.7109375" style="1" customWidth="1"/>
    <col min="12294" max="12541" width="9.140625" style="1"/>
    <col min="12542" max="12542" width="10.42578125" style="1" customWidth="1"/>
    <col min="12543" max="12543" width="57.7109375" style="1" customWidth="1"/>
    <col min="12544" max="12544" width="46.140625" style="1" customWidth="1"/>
    <col min="12545" max="12545" width="14" style="1" customWidth="1"/>
    <col min="12546" max="12546" width="9.140625" style="1"/>
    <col min="12547" max="12547" width="8.85546875" style="1" customWidth="1"/>
    <col min="12548" max="12548" width="11.140625" style="1" customWidth="1"/>
    <col min="12549" max="12549" width="10.7109375" style="1" customWidth="1"/>
    <col min="12550" max="12797" width="9.140625" style="1"/>
    <col min="12798" max="12798" width="10.42578125" style="1" customWidth="1"/>
    <col min="12799" max="12799" width="57.7109375" style="1" customWidth="1"/>
    <col min="12800" max="12800" width="46.140625" style="1" customWidth="1"/>
    <col min="12801" max="12801" width="14" style="1" customWidth="1"/>
    <col min="12802" max="12802" width="9.140625" style="1"/>
    <col min="12803" max="12803" width="8.85546875" style="1" customWidth="1"/>
    <col min="12804" max="12804" width="11.140625" style="1" customWidth="1"/>
    <col min="12805" max="12805" width="10.7109375" style="1" customWidth="1"/>
    <col min="12806" max="13053" width="9.140625" style="1"/>
    <col min="13054" max="13054" width="10.42578125" style="1" customWidth="1"/>
    <col min="13055" max="13055" width="57.7109375" style="1" customWidth="1"/>
    <col min="13056" max="13056" width="46.140625" style="1" customWidth="1"/>
    <col min="13057" max="13057" width="14" style="1" customWidth="1"/>
    <col min="13058" max="13058" width="9.140625" style="1"/>
    <col min="13059" max="13059" width="8.85546875" style="1" customWidth="1"/>
    <col min="13060" max="13060" width="11.140625" style="1" customWidth="1"/>
    <col min="13061" max="13061" width="10.7109375" style="1" customWidth="1"/>
    <col min="13062" max="13309" width="9.140625" style="1"/>
    <col min="13310" max="13310" width="10.42578125" style="1" customWidth="1"/>
    <col min="13311" max="13311" width="57.7109375" style="1" customWidth="1"/>
    <col min="13312" max="13312" width="46.140625" style="1" customWidth="1"/>
    <col min="13313" max="13313" width="14" style="1" customWidth="1"/>
    <col min="13314" max="13314" width="9.140625" style="1"/>
    <col min="13315" max="13315" width="8.85546875" style="1" customWidth="1"/>
    <col min="13316" max="13316" width="11.140625" style="1" customWidth="1"/>
    <col min="13317" max="13317" width="10.7109375" style="1" customWidth="1"/>
    <col min="13318" max="13565" width="9.140625" style="1"/>
    <col min="13566" max="13566" width="10.42578125" style="1" customWidth="1"/>
    <col min="13567" max="13567" width="57.7109375" style="1" customWidth="1"/>
    <col min="13568" max="13568" width="46.140625" style="1" customWidth="1"/>
    <col min="13569" max="13569" width="14" style="1" customWidth="1"/>
    <col min="13570" max="13570" width="9.140625" style="1"/>
    <col min="13571" max="13571" width="8.85546875" style="1" customWidth="1"/>
    <col min="13572" max="13572" width="11.140625" style="1" customWidth="1"/>
    <col min="13573" max="13573" width="10.7109375" style="1" customWidth="1"/>
    <col min="13574" max="13821" width="9.140625" style="1"/>
    <col min="13822" max="13822" width="10.42578125" style="1" customWidth="1"/>
    <col min="13823" max="13823" width="57.7109375" style="1" customWidth="1"/>
    <col min="13824" max="13824" width="46.140625" style="1" customWidth="1"/>
    <col min="13825" max="13825" width="14" style="1" customWidth="1"/>
    <col min="13826" max="13826" width="9.140625" style="1"/>
    <col min="13827" max="13827" width="8.85546875" style="1" customWidth="1"/>
    <col min="13828" max="13828" width="11.140625" style="1" customWidth="1"/>
    <col min="13829" max="13829" width="10.7109375" style="1" customWidth="1"/>
    <col min="13830" max="14077" width="9.140625" style="1"/>
    <col min="14078" max="14078" width="10.42578125" style="1" customWidth="1"/>
    <col min="14079" max="14079" width="57.7109375" style="1" customWidth="1"/>
    <col min="14080" max="14080" width="46.140625" style="1" customWidth="1"/>
    <col min="14081" max="14081" width="14" style="1" customWidth="1"/>
    <col min="14082" max="14082" width="9.140625" style="1"/>
    <col min="14083" max="14083" width="8.85546875" style="1" customWidth="1"/>
    <col min="14084" max="14084" width="11.140625" style="1" customWidth="1"/>
    <col min="14085" max="14085" width="10.7109375" style="1" customWidth="1"/>
    <col min="14086" max="14333" width="9.140625" style="1"/>
    <col min="14334" max="14334" width="10.42578125" style="1" customWidth="1"/>
    <col min="14335" max="14335" width="57.7109375" style="1" customWidth="1"/>
    <col min="14336" max="14336" width="46.140625" style="1" customWidth="1"/>
    <col min="14337" max="14337" width="14" style="1" customWidth="1"/>
    <col min="14338" max="14338" width="9.140625" style="1"/>
    <col min="14339" max="14339" width="8.85546875" style="1" customWidth="1"/>
    <col min="14340" max="14340" width="11.140625" style="1" customWidth="1"/>
    <col min="14341" max="14341" width="10.7109375" style="1" customWidth="1"/>
    <col min="14342" max="14589" width="9.140625" style="1"/>
    <col min="14590" max="14590" width="10.42578125" style="1" customWidth="1"/>
    <col min="14591" max="14591" width="57.7109375" style="1" customWidth="1"/>
    <col min="14592" max="14592" width="46.140625" style="1" customWidth="1"/>
    <col min="14593" max="14593" width="14" style="1" customWidth="1"/>
    <col min="14594" max="14594" width="9.140625" style="1"/>
    <col min="14595" max="14595" width="8.85546875" style="1" customWidth="1"/>
    <col min="14596" max="14596" width="11.140625" style="1" customWidth="1"/>
    <col min="14597" max="14597" width="10.7109375" style="1" customWidth="1"/>
    <col min="14598" max="14845" width="9.140625" style="1"/>
    <col min="14846" max="14846" width="10.42578125" style="1" customWidth="1"/>
    <col min="14847" max="14847" width="57.7109375" style="1" customWidth="1"/>
    <col min="14848" max="14848" width="46.140625" style="1" customWidth="1"/>
    <col min="14849" max="14849" width="14" style="1" customWidth="1"/>
    <col min="14850" max="14850" width="9.140625" style="1"/>
    <col min="14851" max="14851" width="8.85546875" style="1" customWidth="1"/>
    <col min="14852" max="14852" width="11.140625" style="1" customWidth="1"/>
    <col min="14853" max="14853" width="10.7109375" style="1" customWidth="1"/>
    <col min="14854" max="15101" width="9.140625" style="1"/>
    <col min="15102" max="15102" width="10.42578125" style="1" customWidth="1"/>
    <col min="15103" max="15103" width="57.7109375" style="1" customWidth="1"/>
    <col min="15104" max="15104" width="46.140625" style="1" customWidth="1"/>
    <col min="15105" max="15105" width="14" style="1" customWidth="1"/>
    <col min="15106" max="15106" width="9.140625" style="1"/>
    <col min="15107" max="15107" width="8.85546875" style="1" customWidth="1"/>
    <col min="15108" max="15108" width="11.140625" style="1" customWidth="1"/>
    <col min="15109" max="15109" width="10.7109375" style="1" customWidth="1"/>
    <col min="15110" max="15357" width="9.140625" style="1"/>
    <col min="15358" max="15358" width="10.42578125" style="1" customWidth="1"/>
    <col min="15359" max="15359" width="57.7109375" style="1" customWidth="1"/>
    <col min="15360" max="15360" width="46.140625" style="1" customWidth="1"/>
    <col min="15361" max="15361" width="14" style="1" customWidth="1"/>
    <col min="15362" max="15362" width="9.140625" style="1"/>
    <col min="15363" max="15363" width="8.85546875" style="1" customWidth="1"/>
    <col min="15364" max="15364" width="11.140625" style="1" customWidth="1"/>
    <col min="15365" max="15365" width="10.7109375" style="1" customWidth="1"/>
    <col min="15366" max="15613" width="9.140625" style="1"/>
    <col min="15614" max="15614" width="10.42578125" style="1" customWidth="1"/>
    <col min="15615" max="15615" width="57.7109375" style="1" customWidth="1"/>
    <col min="15616" max="15616" width="46.140625" style="1" customWidth="1"/>
    <col min="15617" max="15617" width="14" style="1" customWidth="1"/>
    <col min="15618" max="15618" width="9.140625" style="1"/>
    <col min="15619" max="15619" width="8.85546875" style="1" customWidth="1"/>
    <col min="15620" max="15620" width="11.140625" style="1" customWidth="1"/>
    <col min="15621" max="15621" width="10.7109375" style="1" customWidth="1"/>
    <col min="15622" max="15869" width="9.140625" style="1"/>
    <col min="15870" max="15870" width="10.42578125" style="1" customWidth="1"/>
    <col min="15871" max="15871" width="57.7109375" style="1" customWidth="1"/>
    <col min="15872" max="15872" width="46.140625" style="1" customWidth="1"/>
    <col min="15873" max="15873" width="14" style="1" customWidth="1"/>
    <col min="15874" max="15874" width="9.140625" style="1"/>
    <col min="15875" max="15875" width="8.85546875" style="1" customWidth="1"/>
    <col min="15876" max="15876" width="11.140625" style="1" customWidth="1"/>
    <col min="15877" max="15877" width="10.7109375" style="1" customWidth="1"/>
    <col min="15878" max="16125" width="9.140625" style="1"/>
    <col min="16126" max="16126" width="10.42578125" style="1" customWidth="1"/>
    <col min="16127" max="16127" width="57.7109375" style="1" customWidth="1"/>
    <col min="16128" max="16128" width="46.140625" style="1" customWidth="1"/>
    <col min="16129" max="16129" width="14" style="1" customWidth="1"/>
    <col min="16130" max="16130" width="9.140625" style="1"/>
    <col min="16131" max="16131" width="8.85546875" style="1" customWidth="1"/>
    <col min="16132" max="16132" width="11.140625" style="1" customWidth="1"/>
    <col min="16133" max="16133" width="10.7109375" style="1" customWidth="1"/>
    <col min="16134" max="16384" width="9.140625" style="1"/>
  </cols>
  <sheetData>
    <row r="1" spans="1:7" s="4" customFormat="1" ht="18" x14ac:dyDescent="0.25">
      <c r="A1" s="98" t="s">
        <v>0</v>
      </c>
      <c r="D1" s="5"/>
      <c r="G1" s="6" t="s">
        <v>1</v>
      </c>
    </row>
    <row r="2" spans="1:7" s="4" customFormat="1" ht="7.5" customHeight="1" x14ac:dyDescent="0.25">
      <c r="D2" s="5"/>
    </row>
    <row r="3" spans="1:7" s="11" customFormat="1" ht="16.5" customHeight="1" x14ac:dyDescent="0.25">
      <c r="A3" s="8" t="s">
        <v>275</v>
      </c>
      <c r="B3" s="8"/>
      <c r="C3" s="8"/>
      <c r="D3" s="9"/>
      <c r="E3" s="8"/>
      <c r="F3" s="8"/>
      <c r="G3" s="8"/>
    </row>
    <row r="4" spans="1:7" s="4" customFormat="1" ht="18.75" customHeight="1" x14ac:dyDescent="0.25">
      <c r="A4" s="8" t="s">
        <v>281</v>
      </c>
      <c r="B4" s="8"/>
      <c r="C4" s="8"/>
      <c r="D4" s="12"/>
      <c r="E4" s="8"/>
      <c r="F4" s="8"/>
      <c r="G4" s="8"/>
    </row>
    <row r="5" spans="1:7" s="4" customFormat="1" ht="18.75" customHeight="1" x14ac:dyDescent="0.25">
      <c r="A5" s="8" t="s">
        <v>276</v>
      </c>
      <c r="B5" s="8"/>
      <c r="C5" s="8"/>
      <c r="D5" s="12"/>
      <c r="E5" s="8"/>
      <c r="F5" s="8"/>
      <c r="G5" s="8"/>
    </row>
    <row r="6" spans="1:7" s="11" customFormat="1" ht="18" customHeight="1" x14ac:dyDescent="0.25">
      <c r="A6" s="13" t="s">
        <v>2</v>
      </c>
      <c r="B6" s="8"/>
      <c r="C6" s="8"/>
      <c r="D6" s="9"/>
      <c r="E6" s="8"/>
      <c r="F6" s="8"/>
      <c r="G6" s="8"/>
    </row>
    <row r="7" spans="1:7" s="19" customFormat="1" ht="94.5" x14ac:dyDescent="0.2">
      <c r="A7" s="14" t="s">
        <v>3</v>
      </c>
      <c r="B7" s="15" t="s">
        <v>4</v>
      </c>
      <c r="C7" s="15" t="s">
        <v>5</v>
      </c>
      <c r="D7" s="16" t="s">
        <v>6</v>
      </c>
      <c r="E7" s="17" t="s">
        <v>7</v>
      </c>
      <c r="F7" s="17" t="s">
        <v>8</v>
      </c>
      <c r="G7" s="18" t="s">
        <v>9</v>
      </c>
    </row>
    <row r="8" spans="1:7" ht="28.5" customHeight="1" x14ac:dyDescent="0.25">
      <c r="A8" s="20">
        <v>1</v>
      </c>
      <c r="B8" s="21" t="s">
        <v>10</v>
      </c>
      <c r="C8" s="22" t="s">
        <v>11</v>
      </c>
      <c r="D8" s="23" t="s">
        <v>12</v>
      </c>
      <c r="E8" s="24">
        <v>83</v>
      </c>
      <c r="F8" s="25">
        <v>41.15</v>
      </c>
      <c r="G8" s="26">
        <f t="shared" ref="G8:G71" si="0">F8*E8</f>
        <v>3415.45</v>
      </c>
    </row>
    <row r="9" spans="1:7" ht="28.5" customHeight="1" x14ac:dyDescent="0.25">
      <c r="A9" s="20">
        <v>2</v>
      </c>
      <c r="B9" s="21" t="s">
        <v>13</v>
      </c>
      <c r="C9" s="22" t="s">
        <v>14</v>
      </c>
      <c r="D9" s="23" t="s">
        <v>12</v>
      </c>
      <c r="E9" s="27">
        <v>0</v>
      </c>
      <c r="F9" s="25"/>
      <c r="G9" s="26">
        <f t="shared" si="0"/>
        <v>0</v>
      </c>
    </row>
    <row r="10" spans="1:7" ht="28.5" customHeight="1" x14ac:dyDescent="0.25">
      <c r="A10" s="20">
        <v>3</v>
      </c>
      <c r="B10" s="21" t="s">
        <v>15</v>
      </c>
      <c r="C10" s="22" t="s">
        <v>16</v>
      </c>
      <c r="D10" s="23" t="s">
        <v>12</v>
      </c>
      <c r="E10" s="27">
        <v>0</v>
      </c>
      <c r="F10" s="25"/>
      <c r="G10" s="26">
        <f t="shared" si="0"/>
        <v>0</v>
      </c>
    </row>
    <row r="11" spans="1:7" ht="28.5" customHeight="1" x14ac:dyDescent="0.25">
      <c r="A11" s="20">
        <v>4</v>
      </c>
      <c r="B11" s="21" t="s">
        <v>17</v>
      </c>
      <c r="C11" s="22" t="s">
        <v>18</v>
      </c>
      <c r="D11" s="23" t="s">
        <v>12</v>
      </c>
      <c r="E11" s="27">
        <v>0</v>
      </c>
      <c r="F11" s="25"/>
      <c r="G11" s="26">
        <f t="shared" si="0"/>
        <v>0</v>
      </c>
    </row>
    <row r="12" spans="1:7" ht="28.5" customHeight="1" x14ac:dyDescent="0.25">
      <c r="A12" s="20">
        <v>5</v>
      </c>
      <c r="B12" s="21" t="s">
        <v>19</v>
      </c>
      <c r="C12" s="22" t="s">
        <v>20</v>
      </c>
      <c r="D12" s="23" t="s">
        <v>12</v>
      </c>
      <c r="E12" s="27">
        <v>0</v>
      </c>
      <c r="F12" s="25"/>
      <c r="G12" s="26">
        <f t="shared" si="0"/>
        <v>0</v>
      </c>
    </row>
    <row r="13" spans="1:7" ht="28.5" customHeight="1" x14ac:dyDescent="0.25">
      <c r="A13" s="20">
        <v>6</v>
      </c>
      <c r="B13" s="21" t="s">
        <v>21</v>
      </c>
      <c r="C13" s="22" t="s">
        <v>22</v>
      </c>
      <c r="D13" s="23" t="s">
        <v>12</v>
      </c>
      <c r="E13" s="27">
        <v>0</v>
      </c>
      <c r="F13" s="25"/>
      <c r="G13" s="26">
        <f t="shared" si="0"/>
        <v>0</v>
      </c>
    </row>
    <row r="14" spans="1:7" ht="28.5" customHeight="1" x14ac:dyDescent="0.25">
      <c r="A14" s="20">
        <v>7</v>
      </c>
      <c r="B14" s="21" t="s">
        <v>23</v>
      </c>
      <c r="C14" s="22" t="s">
        <v>24</v>
      </c>
      <c r="D14" s="23" t="s">
        <v>25</v>
      </c>
      <c r="E14" s="27">
        <v>0</v>
      </c>
      <c r="F14" s="25"/>
      <c r="G14" s="26">
        <f t="shared" si="0"/>
        <v>0</v>
      </c>
    </row>
    <row r="15" spans="1:7" ht="28.5" customHeight="1" x14ac:dyDescent="0.25">
      <c r="A15" s="20">
        <v>8</v>
      </c>
      <c r="B15" s="21" t="s">
        <v>26</v>
      </c>
      <c r="C15" s="28" t="s">
        <v>27</v>
      </c>
      <c r="D15" s="23" t="s">
        <v>12</v>
      </c>
      <c r="E15" s="27">
        <v>0</v>
      </c>
      <c r="F15" s="25"/>
      <c r="G15" s="26">
        <f t="shared" si="0"/>
        <v>0</v>
      </c>
    </row>
    <row r="16" spans="1:7" ht="28.5" customHeight="1" x14ac:dyDescent="0.25">
      <c r="A16" s="20" t="s">
        <v>28</v>
      </c>
      <c r="B16" s="29" t="s">
        <v>29</v>
      </c>
      <c r="C16" s="28" t="s">
        <v>30</v>
      </c>
      <c r="D16" s="23" t="s">
        <v>12</v>
      </c>
      <c r="E16" s="27">
        <v>0</v>
      </c>
      <c r="F16" s="25"/>
      <c r="G16" s="26">
        <f t="shared" si="0"/>
        <v>0</v>
      </c>
    </row>
    <row r="17" spans="1:7" ht="28.5" customHeight="1" x14ac:dyDescent="0.25">
      <c r="A17" s="20" t="s">
        <v>31</v>
      </c>
      <c r="B17" s="29" t="s">
        <v>29</v>
      </c>
      <c r="C17" s="28" t="s">
        <v>32</v>
      </c>
      <c r="D17" s="23" t="s">
        <v>12</v>
      </c>
      <c r="E17" s="27">
        <v>0</v>
      </c>
      <c r="F17" s="25"/>
      <c r="G17" s="26">
        <f t="shared" si="0"/>
        <v>0</v>
      </c>
    </row>
    <row r="18" spans="1:7" ht="28.5" customHeight="1" x14ac:dyDescent="0.25">
      <c r="A18" s="20" t="s">
        <v>33</v>
      </c>
      <c r="B18" s="21" t="s">
        <v>34</v>
      </c>
      <c r="C18" s="28" t="s">
        <v>30</v>
      </c>
      <c r="D18" s="23" t="s">
        <v>12</v>
      </c>
      <c r="E18" s="27">
        <v>0</v>
      </c>
      <c r="F18" s="25"/>
      <c r="G18" s="26">
        <f t="shared" si="0"/>
        <v>0</v>
      </c>
    </row>
    <row r="19" spans="1:7" ht="28.5" customHeight="1" x14ac:dyDescent="0.25">
      <c r="A19" s="20" t="s">
        <v>35</v>
      </c>
      <c r="B19" s="21" t="s">
        <v>34</v>
      </c>
      <c r="C19" s="28" t="s">
        <v>32</v>
      </c>
      <c r="D19" s="23" t="s">
        <v>12</v>
      </c>
      <c r="E19" s="27">
        <v>0</v>
      </c>
      <c r="F19" s="25"/>
      <c r="G19" s="26">
        <f t="shared" si="0"/>
        <v>0</v>
      </c>
    </row>
    <row r="20" spans="1:7" ht="28.5" customHeight="1" x14ac:dyDescent="0.25">
      <c r="A20" s="20">
        <v>11</v>
      </c>
      <c r="B20" s="21" t="s">
        <v>36</v>
      </c>
      <c r="C20" s="28" t="s">
        <v>37</v>
      </c>
      <c r="D20" s="23" t="s">
        <v>25</v>
      </c>
      <c r="E20" s="27">
        <v>0</v>
      </c>
      <c r="F20" s="25"/>
      <c r="G20" s="26">
        <f t="shared" si="0"/>
        <v>0</v>
      </c>
    </row>
    <row r="21" spans="1:7" ht="28.5" customHeight="1" x14ac:dyDescent="0.25">
      <c r="A21" s="20">
        <v>12</v>
      </c>
      <c r="B21" s="21" t="s">
        <v>38</v>
      </c>
      <c r="C21" s="22" t="s">
        <v>39</v>
      </c>
      <c r="D21" s="23" t="s">
        <v>25</v>
      </c>
      <c r="E21" s="27">
        <v>0</v>
      </c>
      <c r="F21" s="25"/>
      <c r="G21" s="26">
        <f t="shared" si="0"/>
        <v>0</v>
      </c>
    </row>
    <row r="22" spans="1:7" ht="28.5" customHeight="1" x14ac:dyDescent="0.25">
      <c r="A22" s="20">
        <v>13</v>
      </c>
      <c r="B22" s="21" t="s">
        <v>40</v>
      </c>
      <c r="C22" s="22" t="s">
        <v>41</v>
      </c>
      <c r="D22" s="23" t="s">
        <v>25</v>
      </c>
      <c r="E22" s="27">
        <v>0</v>
      </c>
      <c r="F22" s="25"/>
      <c r="G22" s="26">
        <f t="shared" si="0"/>
        <v>0</v>
      </c>
    </row>
    <row r="23" spans="1:7" ht="28.5" customHeight="1" x14ac:dyDescent="0.25">
      <c r="A23" s="20">
        <v>14</v>
      </c>
      <c r="B23" s="21" t="s">
        <v>42</v>
      </c>
      <c r="C23" s="22" t="s">
        <v>43</v>
      </c>
      <c r="D23" s="23" t="s">
        <v>44</v>
      </c>
      <c r="E23" s="27">
        <v>322</v>
      </c>
      <c r="F23" s="25">
        <v>8.6999999999999993</v>
      </c>
      <c r="G23" s="26">
        <f t="shared" si="0"/>
        <v>2801.3999999999996</v>
      </c>
    </row>
    <row r="24" spans="1:7" ht="28.5" customHeight="1" x14ac:dyDescent="0.25">
      <c r="A24" s="20">
        <v>15</v>
      </c>
      <c r="B24" s="21" t="s">
        <v>45</v>
      </c>
      <c r="C24" s="22" t="s">
        <v>43</v>
      </c>
      <c r="D24" s="23" t="s">
        <v>44</v>
      </c>
      <c r="E24" s="27">
        <v>322</v>
      </c>
      <c r="F24" s="25">
        <v>8.6999999999999993</v>
      </c>
      <c r="G24" s="26">
        <f t="shared" si="0"/>
        <v>2801.3999999999996</v>
      </c>
    </row>
    <row r="25" spans="1:7" ht="28.5" customHeight="1" x14ac:dyDescent="0.25">
      <c r="A25" s="20">
        <v>16</v>
      </c>
      <c r="B25" s="30" t="s">
        <v>46</v>
      </c>
      <c r="C25" s="22" t="s">
        <v>47</v>
      </c>
      <c r="D25" s="23" t="s">
        <v>48</v>
      </c>
      <c r="E25" s="27">
        <v>0</v>
      </c>
      <c r="F25" s="25"/>
      <c r="G25" s="26">
        <f t="shared" si="0"/>
        <v>0</v>
      </c>
    </row>
    <row r="26" spans="1:7" ht="28.5" customHeight="1" x14ac:dyDescent="0.25">
      <c r="A26" s="31">
        <v>17</v>
      </c>
      <c r="B26" s="21" t="s">
        <v>49</v>
      </c>
      <c r="C26" s="32" t="s">
        <v>50</v>
      </c>
      <c r="D26" s="23" t="s">
        <v>25</v>
      </c>
      <c r="E26" s="27">
        <v>0</v>
      </c>
      <c r="F26" s="25"/>
      <c r="G26" s="26">
        <f t="shared" si="0"/>
        <v>0</v>
      </c>
    </row>
    <row r="27" spans="1:7" ht="28.5" customHeight="1" x14ac:dyDescent="0.25">
      <c r="A27" s="31">
        <v>18</v>
      </c>
      <c r="B27" s="29" t="s">
        <v>51</v>
      </c>
      <c r="C27" s="32" t="s">
        <v>52</v>
      </c>
      <c r="D27" s="23" t="s">
        <v>48</v>
      </c>
      <c r="E27" s="27">
        <v>0</v>
      </c>
      <c r="F27" s="25"/>
      <c r="G27" s="26">
        <f t="shared" si="0"/>
        <v>0</v>
      </c>
    </row>
    <row r="28" spans="1:7" ht="28.5" customHeight="1" x14ac:dyDescent="0.25">
      <c r="A28" s="31">
        <v>19</v>
      </c>
      <c r="B28" s="29" t="s">
        <v>53</v>
      </c>
      <c r="C28" s="33" t="s">
        <v>54</v>
      </c>
      <c r="D28" s="23" t="s">
        <v>48</v>
      </c>
      <c r="E28" s="27">
        <v>0</v>
      </c>
      <c r="F28" s="25"/>
      <c r="G28" s="26">
        <f t="shared" si="0"/>
        <v>0</v>
      </c>
    </row>
    <row r="29" spans="1:7" ht="28.5" customHeight="1" x14ac:dyDescent="0.25">
      <c r="A29" s="31">
        <v>20</v>
      </c>
      <c r="B29" s="21" t="s">
        <v>55</v>
      </c>
      <c r="C29" s="32" t="s">
        <v>56</v>
      </c>
      <c r="D29" s="23" t="s">
        <v>57</v>
      </c>
      <c r="E29" s="27">
        <v>1342</v>
      </c>
      <c r="F29" s="25">
        <v>7.91</v>
      </c>
      <c r="G29" s="26">
        <f t="shared" si="0"/>
        <v>10615.22</v>
      </c>
    </row>
    <row r="30" spans="1:7" ht="28.5" customHeight="1" x14ac:dyDescent="0.25">
      <c r="A30" s="31">
        <v>21</v>
      </c>
      <c r="B30" s="21" t="s">
        <v>58</v>
      </c>
      <c r="C30" s="32" t="s">
        <v>56</v>
      </c>
      <c r="D30" s="23" t="s">
        <v>57</v>
      </c>
      <c r="E30" s="27">
        <v>1932</v>
      </c>
      <c r="F30" s="25">
        <v>8.56</v>
      </c>
      <c r="G30" s="26">
        <f t="shared" si="0"/>
        <v>16537.920000000002</v>
      </c>
    </row>
    <row r="31" spans="1:7" ht="28.5" customHeight="1" x14ac:dyDescent="0.25">
      <c r="A31" s="20">
        <v>22</v>
      </c>
      <c r="B31" s="34" t="s">
        <v>59</v>
      </c>
      <c r="C31" s="32" t="s">
        <v>56</v>
      </c>
      <c r="D31" s="23" t="s">
        <v>57</v>
      </c>
      <c r="E31" s="27">
        <v>1342</v>
      </c>
      <c r="F31" s="25">
        <v>4.32</v>
      </c>
      <c r="G31" s="26">
        <f t="shared" si="0"/>
        <v>5797.4400000000005</v>
      </c>
    </row>
    <row r="32" spans="1:7" ht="28.5" customHeight="1" x14ac:dyDescent="0.25">
      <c r="A32" s="31">
        <v>23</v>
      </c>
      <c r="B32" s="21" t="s">
        <v>60</v>
      </c>
      <c r="C32" s="32" t="s">
        <v>56</v>
      </c>
      <c r="D32" s="23" t="s">
        <v>57</v>
      </c>
      <c r="E32" s="27">
        <v>0</v>
      </c>
      <c r="F32" s="25"/>
      <c r="G32" s="26">
        <f t="shared" si="0"/>
        <v>0</v>
      </c>
    </row>
    <row r="33" spans="1:7" ht="28.5" customHeight="1" x14ac:dyDescent="0.25">
      <c r="A33" s="31">
        <v>24</v>
      </c>
      <c r="B33" s="21" t="s">
        <v>61</v>
      </c>
      <c r="C33" s="33" t="s">
        <v>37</v>
      </c>
      <c r="D33" s="23" t="s">
        <v>25</v>
      </c>
      <c r="E33" s="27">
        <v>0</v>
      </c>
      <c r="F33" s="25"/>
      <c r="G33" s="26">
        <f t="shared" si="0"/>
        <v>0</v>
      </c>
    </row>
    <row r="34" spans="1:7" ht="28.5" customHeight="1" x14ac:dyDescent="0.25">
      <c r="A34" s="31">
        <v>25</v>
      </c>
      <c r="B34" s="29" t="s">
        <v>62</v>
      </c>
      <c r="C34" s="32" t="s">
        <v>52</v>
      </c>
      <c r="D34" s="23" t="s">
        <v>48</v>
      </c>
      <c r="E34" s="27">
        <v>0</v>
      </c>
      <c r="F34" s="25"/>
      <c r="G34" s="26">
        <f t="shared" si="0"/>
        <v>0</v>
      </c>
    </row>
    <row r="35" spans="1:7" ht="28.5" customHeight="1" x14ac:dyDescent="0.25">
      <c r="A35" s="31">
        <v>26</v>
      </c>
      <c r="B35" s="29" t="s">
        <v>63</v>
      </c>
      <c r="C35" s="32" t="s">
        <v>52</v>
      </c>
      <c r="D35" s="23" t="s">
        <v>48</v>
      </c>
      <c r="E35" s="27">
        <v>0</v>
      </c>
      <c r="F35" s="25"/>
      <c r="G35" s="26">
        <f t="shared" si="0"/>
        <v>0</v>
      </c>
    </row>
    <row r="36" spans="1:7" ht="28.5" customHeight="1" x14ac:dyDescent="0.25">
      <c r="A36" s="31">
        <v>27</v>
      </c>
      <c r="B36" s="21" t="s">
        <v>64</v>
      </c>
      <c r="C36" s="33" t="s">
        <v>65</v>
      </c>
      <c r="D36" s="23" t="s">
        <v>25</v>
      </c>
      <c r="E36" s="27">
        <v>949</v>
      </c>
      <c r="F36" s="25">
        <v>7.79</v>
      </c>
      <c r="G36" s="26">
        <f t="shared" si="0"/>
        <v>7392.71</v>
      </c>
    </row>
    <row r="37" spans="1:7" ht="28.5" customHeight="1" x14ac:dyDescent="0.25">
      <c r="A37" s="31">
        <v>28</v>
      </c>
      <c r="B37" s="21" t="s">
        <v>66</v>
      </c>
      <c r="C37" s="33" t="s">
        <v>67</v>
      </c>
      <c r="D37" s="23" t="s">
        <v>68</v>
      </c>
      <c r="E37" s="27">
        <v>0</v>
      </c>
      <c r="F37" s="25"/>
      <c r="G37" s="26">
        <f t="shared" si="0"/>
        <v>0</v>
      </c>
    </row>
    <row r="38" spans="1:7" ht="28.5" customHeight="1" x14ac:dyDescent="0.25">
      <c r="A38" s="31">
        <v>29</v>
      </c>
      <c r="B38" s="21" t="s">
        <v>69</v>
      </c>
      <c r="C38" s="33" t="s">
        <v>70</v>
      </c>
      <c r="D38" s="23" t="s">
        <v>68</v>
      </c>
      <c r="E38" s="27">
        <v>0</v>
      </c>
      <c r="F38" s="25"/>
      <c r="G38" s="26">
        <f t="shared" si="0"/>
        <v>0</v>
      </c>
    </row>
    <row r="39" spans="1:7" ht="28.5" customHeight="1" x14ac:dyDescent="0.25">
      <c r="A39" s="31">
        <v>30</v>
      </c>
      <c r="B39" s="21" t="s">
        <v>71</v>
      </c>
      <c r="C39" s="33" t="s">
        <v>72</v>
      </c>
      <c r="D39" s="23" t="s">
        <v>25</v>
      </c>
      <c r="E39" s="27">
        <v>0</v>
      </c>
      <c r="F39" s="25"/>
      <c r="G39" s="26">
        <f t="shared" si="0"/>
        <v>0</v>
      </c>
    </row>
    <row r="40" spans="1:7" ht="28.5" customHeight="1" x14ac:dyDescent="0.25">
      <c r="A40" s="20" t="s">
        <v>73</v>
      </c>
      <c r="B40" s="21" t="s">
        <v>74</v>
      </c>
      <c r="C40" s="28" t="s">
        <v>75</v>
      </c>
      <c r="D40" s="23" t="s">
        <v>68</v>
      </c>
      <c r="E40" s="27">
        <v>0</v>
      </c>
      <c r="F40" s="25"/>
      <c r="G40" s="26">
        <f t="shared" si="0"/>
        <v>0</v>
      </c>
    </row>
    <row r="41" spans="1:7" ht="28.5" customHeight="1" x14ac:dyDescent="0.25">
      <c r="A41" s="20" t="s">
        <v>76</v>
      </c>
      <c r="B41" s="35" t="s">
        <v>74</v>
      </c>
      <c r="C41" s="28" t="s">
        <v>77</v>
      </c>
      <c r="D41" s="23" t="s">
        <v>68</v>
      </c>
      <c r="E41" s="27">
        <v>0</v>
      </c>
      <c r="F41" s="25"/>
      <c r="G41" s="26">
        <f t="shared" si="0"/>
        <v>0</v>
      </c>
    </row>
    <row r="42" spans="1:7" ht="28.5" customHeight="1" x14ac:dyDescent="0.25">
      <c r="A42" s="20">
        <v>32</v>
      </c>
      <c r="B42" s="21" t="s">
        <v>78</v>
      </c>
      <c r="C42" s="28" t="s">
        <v>79</v>
      </c>
      <c r="D42" s="23" t="s">
        <v>12</v>
      </c>
      <c r="E42" s="27">
        <v>0</v>
      </c>
      <c r="F42" s="25"/>
      <c r="G42" s="26">
        <f t="shared" si="0"/>
        <v>0</v>
      </c>
    </row>
    <row r="43" spans="1:7" ht="28.5" customHeight="1" x14ac:dyDescent="0.25">
      <c r="A43" s="20">
        <v>33</v>
      </c>
      <c r="B43" s="21" t="s">
        <v>80</v>
      </c>
      <c r="C43" s="28" t="s">
        <v>81</v>
      </c>
      <c r="D43" s="23" t="s">
        <v>12</v>
      </c>
      <c r="E43" s="27">
        <v>0</v>
      </c>
      <c r="F43" s="25"/>
      <c r="G43" s="26">
        <f t="shared" si="0"/>
        <v>0</v>
      </c>
    </row>
    <row r="44" spans="1:7" ht="28.5" customHeight="1" x14ac:dyDescent="0.25">
      <c r="A44" s="20">
        <v>34</v>
      </c>
      <c r="B44" s="21" t="s">
        <v>82</v>
      </c>
      <c r="C44" s="28" t="s">
        <v>81</v>
      </c>
      <c r="D44" s="23" t="s">
        <v>12</v>
      </c>
      <c r="E44" s="27">
        <v>0</v>
      </c>
      <c r="F44" s="25"/>
      <c r="G44" s="26">
        <f t="shared" si="0"/>
        <v>0</v>
      </c>
    </row>
    <row r="45" spans="1:7" ht="28.5" customHeight="1" x14ac:dyDescent="0.25">
      <c r="A45" s="20">
        <v>35</v>
      </c>
      <c r="B45" s="21" t="s">
        <v>83</v>
      </c>
      <c r="C45" s="28" t="s">
        <v>81</v>
      </c>
      <c r="D45" s="23" t="s">
        <v>12</v>
      </c>
      <c r="E45" s="27">
        <v>1435</v>
      </c>
      <c r="F45" s="25">
        <v>5.49</v>
      </c>
      <c r="G45" s="26">
        <f t="shared" si="0"/>
        <v>7878.1500000000005</v>
      </c>
    </row>
    <row r="46" spans="1:7" ht="28.5" customHeight="1" x14ac:dyDescent="0.25">
      <c r="A46" s="20">
        <v>36</v>
      </c>
      <c r="B46" s="21" t="s">
        <v>84</v>
      </c>
      <c r="C46" s="28" t="s">
        <v>85</v>
      </c>
      <c r="D46" s="23" t="s">
        <v>12</v>
      </c>
      <c r="E46" s="27">
        <v>0</v>
      </c>
      <c r="F46" s="25"/>
      <c r="G46" s="26">
        <f t="shared" si="0"/>
        <v>0</v>
      </c>
    </row>
    <row r="47" spans="1:7" ht="48" customHeight="1" x14ac:dyDescent="0.25">
      <c r="A47" s="20">
        <v>37</v>
      </c>
      <c r="B47" s="21" t="s">
        <v>86</v>
      </c>
      <c r="C47" s="28" t="s">
        <v>87</v>
      </c>
      <c r="D47" s="23" t="s">
        <v>88</v>
      </c>
      <c r="E47" s="27">
        <v>0</v>
      </c>
      <c r="F47" s="25"/>
      <c r="G47" s="26">
        <f t="shared" si="0"/>
        <v>0</v>
      </c>
    </row>
    <row r="48" spans="1:7" ht="28.5" customHeight="1" x14ac:dyDescent="0.25">
      <c r="A48" s="20">
        <v>38</v>
      </c>
      <c r="B48" s="21" t="s">
        <v>89</v>
      </c>
      <c r="C48" s="28" t="s">
        <v>90</v>
      </c>
      <c r="D48" s="23" t="s">
        <v>88</v>
      </c>
      <c r="E48" s="27">
        <v>0</v>
      </c>
      <c r="F48" s="25"/>
      <c r="G48" s="26">
        <f t="shared" si="0"/>
        <v>0</v>
      </c>
    </row>
    <row r="49" spans="1:7" ht="28.5" customHeight="1" x14ac:dyDescent="0.25">
      <c r="A49" s="20">
        <v>39</v>
      </c>
      <c r="B49" s="21" t="s">
        <v>91</v>
      </c>
      <c r="C49" s="28" t="s">
        <v>92</v>
      </c>
      <c r="D49" s="23" t="s">
        <v>88</v>
      </c>
      <c r="E49" s="27">
        <v>0</v>
      </c>
      <c r="F49" s="25"/>
      <c r="G49" s="26">
        <f t="shared" si="0"/>
        <v>0</v>
      </c>
    </row>
    <row r="50" spans="1:7" ht="28.5" customHeight="1" x14ac:dyDescent="0.25">
      <c r="A50" s="20">
        <v>40</v>
      </c>
      <c r="B50" s="21" t="s">
        <v>93</v>
      </c>
      <c r="C50" s="22" t="s">
        <v>43</v>
      </c>
      <c r="D50" s="23" t="s">
        <v>44</v>
      </c>
      <c r="E50" s="27">
        <v>0</v>
      </c>
      <c r="F50" s="25"/>
      <c r="G50" s="26">
        <f t="shared" si="0"/>
        <v>0</v>
      </c>
    </row>
    <row r="51" spans="1:7" ht="28.5" customHeight="1" x14ac:dyDescent="0.25">
      <c r="A51" s="20">
        <v>41</v>
      </c>
      <c r="B51" s="21" t="s">
        <v>94</v>
      </c>
      <c r="C51" s="22" t="s">
        <v>43</v>
      </c>
      <c r="D51" s="23" t="s">
        <v>44</v>
      </c>
      <c r="E51" s="27">
        <v>322</v>
      </c>
      <c r="F51" s="25">
        <v>8.6999999999999993</v>
      </c>
      <c r="G51" s="26">
        <f t="shared" si="0"/>
        <v>2801.3999999999996</v>
      </c>
    </row>
    <row r="52" spans="1:7" ht="28.5" customHeight="1" x14ac:dyDescent="0.25">
      <c r="A52" s="20">
        <v>42</v>
      </c>
      <c r="B52" s="21" t="s">
        <v>95</v>
      </c>
      <c r="C52" s="22" t="s">
        <v>43</v>
      </c>
      <c r="D52" s="23" t="s">
        <v>44</v>
      </c>
      <c r="E52" s="27">
        <v>0</v>
      </c>
      <c r="F52" s="25"/>
      <c r="G52" s="26">
        <f t="shared" si="0"/>
        <v>0</v>
      </c>
    </row>
    <row r="53" spans="1:7" ht="28.5" customHeight="1" x14ac:dyDescent="0.25">
      <c r="A53" s="20" t="s">
        <v>96</v>
      </c>
      <c r="B53" s="21" t="s">
        <v>97</v>
      </c>
      <c r="C53" s="28" t="s">
        <v>98</v>
      </c>
      <c r="D53" s="23" t="s">
        <v>99</v>
      </c>
      <c r="E53" s="27">
        <v>0</v>
      </c>
      <c r="F53" s="25"/>
      <c r="G53" s="26">
        <f t="shared" si="0"/>
        <v>0</v>
      </c>
    </row>
    <row r="54" spans="1:7" ht="28.5" customHeight="1" x14ac:dyDescent="0.25">
      <c r="A54" s="20" t="s">
        <v>100</v>
      </c>
      <c r="B54" s="35" t="s">
        <v>101</v>
      </c>
      <c r="C54" s="28" t="s">
        <v>98</v>
      </c>
      <c r="D54" s="23" t="s">
        <v>99</v>
      </c>
      <c r="E54" s="27">
        <v>0</v>
      </c>
      <c r="F54" s="25"/>
      <c r="G54" s="26">
        <f t="shared" si="0"/>
        <v>0</v>
      </c>
    </row>
    <row r="55" spans="1:7" ht="28.5" customHeight="1" x14ac:dyDescent="0.25">
      <c r="A55" s="20">
        <v>44</v>
      </c>
      <c r="B55" s="35" t="s">
        <v>102</v>
      </c>
      <c r="C55" s="28" t="s">
        <v>98</v>
      </c>
      <c r="D55" s="23" t="s">
        <v>99</v>
      </c>
      <c r="E55" s="27">
        <v>0</v>
      </c>
      <c r="F55" s="25"/>
      <c r="G55" s="26">
        <f t="shared" si="0"/>
        <v>0</v>
      </c>
    </row>
    <row r="56" spans="1:7" ht="28.5" customHeight="1" x14ac:dyDescent="0.25">
      <c r="A56" s="20">
        <v>45</v>
      </c>
      <c r="B56" s="21" t="s">
        <v>103</v>
      </c>
      <c r="C56" s="28" t="s">
        <v>98</v>
      </c>
      <c r="D56" s="23" t="s">
        <v>68</v>
      </c>
      <c r="E56" s="27">
        <v>0</v>
      </c>
      <c r="F56" s="25"/>
      <c r="G56" s="26">
        <f t="shared" si="0"/>
        <v>0</v>
      </c>
    </row>
    <row r="57" spans="1:7" ht="28.5" customHeight="1" x14ac:dyDescent="0.25">
      <c r="A57" s="20" t="s">
        <v>104</v>
      </c>
      <c r="B57" s="21" t="s">
        <v>105</v>
      </c>
      <c r="C57" s="28" t="s">
        <v>98</v>
      </c>
      <c r="D57" s="23" t="s">
        <v>99</v>
      </c>
      <c r="E57" s="27">
        <v>0</v>
      </c>
      <c r="F57" s="25"/>
      <c r="G57" s="26">
        <f t="shared" si="0"/>
        <v>0</v>
      </c>
    </row>
    <row r="58" spans="1:7" ht="28.5" customHeight="1" x14ac:dyDescent="0.25">
      <c r="A58" s="20" t="s">
        <v>106</v>
      </c>
      <c r="B58" s="35" t="s">
        <v>107</v>
      </c>
      <c r="C58" s="28" t="s">
        <v>98</v>
      </c>
      <c r="D58" s="23" t="s">
        <v>99</v>
      </c>
      <c r="E58" s="27">
        <v>0</v>
      </c>
      <c r="F58" s="25"/>
      <c r="G58" s="26">
        <f t="shared" si="0"/>
        <v>0</v>
      </c>
    </row>
    <row r="59" spans="1:7" ht="28.5" customHeight="1" x14ac:dyDescent="0.25">
      <c r="A59" s="20" t="s">
        <v>108</v>
      </c>
      <c r="B59" s="21" t="s">
        <v>109</v>
      </c>
      <c r="C59" s="28" t="s">
        <v>98</v>
      </c>
      <c r="D59" s="23" t="s">
        <v>99</v>
      </c>
      <c r="E59" s="27">
        <v>0</v>
      </c>
      <c r="F59" s="25"/>
      <c r="G59" s="26">
        <f t="shared" si="0"/>
        <v>0</v>
      </c>
    </row>
    <row r="60" spans="1:7" ht="28.5" customHeight="1" x14ac:dyDescent="0.25">
      <c r="A60" s="20" t="s">
        <v>110</v>
      </c>
      <c r="B60" s="35" t="s">
        <v>111</v>
      </c>
      <c r="C60" s="28" t="s">
        <v>98</v>
      </c>
      <c r="D60" s="23" t="s">
        <v>99</v>
      </c>
      <c r="E60" s="27">
        <v>0</v>
      </c>
      <c r="F60" s="25"/>
      <c r="G60" s="26">
        <f t="shared" si="0"/>
        <v>0</v>
      </c>
    </row>
    <row r="61" spans="1:7" ht="28.5" customHeight="1" x14ac:dyDescent="0.25">
      <c r="A61" s="20" t="s">
        <v>112</v>
      </c>
      <c r="B61" s="21" t="s">
        <v>113</v>
      </c>
      <c r="C61" s="28" t="s">
        <v>98</v>
      </c>
      <c r="D61" s="23" t="s">
        <v>99</v>
      </c>
      <c r="E61" s="27">
        <v>0</v>
      </c>
      <c r="F61" s="25"/>
      <c r="G61" s="26">
        <f t="shared" si="0"/>
        <v>0</v>
      </c>
    </row>
    <row r="62" spans="1:7" ht="28.5" customHeight="1" x14ac:dyDescent="0.25">
      <c r="A62" s="20" t="s">
        <v>114</v>
      </c>
      <c r="B62" s="35" t="s">
        <v>115</v>
      </c>
      <c r="C62" s="28" t="s">
        <v>98</v>
      </c>
      <c r="D62" s="23" t="s">
        <v>99</v>
      </c>
      <c r="E62" s="27">
        <v>0</v>
      </c>
      <c r="F62" s="25"/>
      <c r="G62" s="26">
        <f t="shared" si="0"/>
        <v>0</v>
      </c>
    </row>
    <row r="63" spans="1:7" ht="28.5" customHeight="1" x14ac:dyDescent="0.25">
      <c r="A63" s="20">
        <v>49</v>
      </c>
      <c r="B63" s="21" t="s">
        <v>116</v>
      </c>
      <c r="C63" s="28" t="s">
        <v>98</v>
      </c>
      <c r="D63" s="23" t="s">
        <v>68</v>
      </c>
      <c r="E63" s="27">
        <v>0</v>
      </c>
      <c r="F63" s="25"/>
      <c r="G63" s="26">
        <f t="shared" si="0"/>
        <v>0</v>
      </c>
    </row>
    <row r="64" spans="1:7" ht="28.5" customHeight="1" x14ac:dyDescent="0.25">
      <c r="A64" s="20" t="s">
        <v>117</v>
      </c>
      <c r="B64" s="21" t="s">
        <v>118</v>
      </c>
      <c r="C64" s="28" t="s">
        <v>81</v>
      </c>
      <c r="D64" s="23" t="s">
        <v>99</v>
      </c>
      <c r="E64" s="27">
        <v>0</v>
      </c>
      <c r="F64" s="25"/>
      <c r="G64" s="26">
        <f t="shared" si="0"/>
        <v>0</v>
      </c>
    </row>
    <row r="65" spans="1:7" ht="28.5" customHeight="1" x14ac:dyDescent="0.25">
      <c r="A65" s="20" t="s">
        <v>119</v>
      </c>
      <c r="B65" s="35" t="s">
        <v>120</v>
      </c>
      <c r="C65" s="28" t="s">
        <v>81</v>
      </c>
      <c r="D65" s="23" t="s">
        <v>99</v>
      </c>
      <c r="E65" s="27">
        <v>0</v>
      </c>
      <c r="F65" s="25"/>
      <c r="G65" s="26">
        <f t="shared" si="0"/>
        <v>0</v>
      </c>
    </row>
    <row r="66" spans="1:7" ht="28.5" customHeight="1" x14ac:dyDescent="0.25">
      <c r="A66" s="20" t="s">
        <v>121</v>
      </c>
      <c r="B66" s="21" t="s">
        <v>122</v>
      </c>
      <c r="C66" s="28" t="s">
        <v>81</v>
      </c>
      <c r="D66" s="23" t="s">
        <v>99</v>
      </c>
      <c r="E66" s="27">
        <v>0</v>
      </c>
      <c r="F66" s="25"/>
      <c r="G66" s="26">
        <f t="shared" si="0"/>
        <v>0</v>
      </c>
    </row>
    <row r="67" spans="1:7" ht="28.5" customHeight="1" x14ac:dyDescent="0.25">
      <c r="A67" s="20" t="s">
        <v>123</v>
      </c>
      <c r="B67" s="35" t="s">
        <v>124</v>
      </c>
      <c r="C67" s="28" t="s">
        <v>81</v>
      </c>
      <c r="D67" s="23" t="s">
        <v>99</v>
      </c>
      <c r="E67" s="27">
        <v>759</v>
      </c>
      <c r="F67" s="25">
        <v>8.74</v>
      </c>
      <c r="G67" s="26">
        <f t="shared" si="0"/>
        <v>6633.66</v>
      </c>
    </row>
    <row r="68" spans="1:7" ht="28.5" customHeight="1" x14ac:dyDescent="0.25">
      <c r="A68" s="20" t="s">
        <v>125</v>
      </c>
      <c r="B68" s="21" t="s">
        <v>126</v>
      </c>
      <c r="C68" s="28" t="s">
        <v>81</v>
      </c>
      <c r="D68" s="23" t="s">
        <v>99</v>
      </c>
      <c r="E68" s="27">
        <v>0</v>
      </c>
      <c r="F68" s="25"/>
      <c r="G68" s="26">
        <f t="shared" si="0"/>
        <v>0</v>
      </c>
    </row>
    <row r="69" spans="1:7" ht="28.5" customHeight="1" x14ac:dyDescent="0.25">
      <c r="A69" s="20" t="s">
        <v>127</v>
      </c>
      <c r="B69" s="35" t="s">
        <v>128</v>
      </c>
      <c r="C69" s="28" t="s">
        <v>81</v>
      </c>
      <c r="D69" s="23" t="s">
        <v>99</v>
      </c>
      <c r="E69" s="27">
        <v>0</v>
      </c>
      <c r="F69" s="25"/>
      <c r="G69" s="26">
        <f t="shared" si="0"/>
        <v>0</v>
      </c>
    </row>
    <row r="70" spans="1:7" ht="28.5" customHeight="1" x14ac:dyDescent="0.25">
      <c r="A70" s="20">
        <v>53</v>
      </c>
      <c r="B70" s="35" t="s">
        <v>129</v>
      </c>
      <c r="C70" s="28" t="s">
        <v>81</v>
      </c>
      <c r="D70" s="23" t="s">
        <v>99</v>
      </c>
      <c r="E70" s="27">
        <v>595</v>
      </c>
      <c r="F70" s="25">
        <v>8.76</v>
      </c>
      <c r="G70" s="26">
        <f t="shared" si="0"/>
        <v>5212.2</v>
      </c>
    </row>
    <row r="71" spans="1:7" ht="28.5" customHeight="1" x14ac:dyDescent="0.25">
      <c r="A71" s="20">
        <v>54</v>
      </c>
      <c r="B71" s="35" t="s">
        <v>130</v>
      </c>
      <c r="C71" s="28" t="s">
        <v>81</v>
      </c>
      <c r="D71" s="23" t="s">
        <v>99</v>
      </c>
      <c r="E71" s="27">
        <v>3201</v>
      </c>
      <c r="F71" s="25">
        <v>10.95</v>
      </c>
      <c r="G71" s="26">
        <f t="shared" si="0"/>
        <v>35050.949999999997</v>
      </c>
    </row>
    <row r="72" spans="1:7" ht="28.5" customHeight="1" x14ac:dyDescent="0.25">
      <c r="A72" s="20">
        <v>55</v>
      </c>
      <c r="B72" s="35" t="s">
        <v>131</v>
      </c>
      <c r="C72" s="28" t="s">
        <v>81</v>
      </c>
      <c r="D72" s="23" t="s">
        <v>99</v>
      </c>
      <c r="E72" s="27">
        <v>82</v>
      </c>
      <c r="F72" s="25">
        <v>15.32</v>
      </c>
      <c r="G72" s="26">
        <f t="shared" ref="G72:G135" si="1">F72*E72</f>
        <v>1256.24</v>
      </c>
    </row>
    <row r="73" spans="1:7" ht="28.5" customHeight="1" x14ac:dyDescent="0.25">
      <c r="A73" s="20">
        <v>56</v>
      </c>
      <c r="B73" s="35" t="s">
        <v>132</v>
      </c>
      <c r="C73" s="28" t="s">
        <v>81</v>
      </c>
      <c r="D73" s="23" t="s">
        <v>99</v>
      </c>
      <c r="E73" s="27">
        <v>0</v>
      </c>
      <c r="F73" s="25"/>
      <c r="G73" s="26">
        <f t="shared" si="1"/>
        <v>0</v>
      </c>
    </row>
    <row r="74" spans="1:7" ht="28.5" customHeight="1" x14ac:dyDescent="0.25">
      <c r="A74" s="20">
        <v>57</v>
      </c>
      <c r="B74" s="35" t="s">
        <v>133</v>
      </c>
      <c r="C74" s="28" t="s">
        <v>81</v>
      </c>
      <c r="D74" s="23" t="s">
        <v>99</v>
      </c>
      <c r="E74" s="27">
        <v>0</v>
      </c>
      <c r="F74" s="25"/>
      <c r="G74" s="26">
        <f t="shared" si="1"/>
        <v>0</v>
      </c>
    </row>
    <row r="75" spans="1:7" ht="28.5" customHeight="1" x14ac:dyDescent="0.25">
      <c r="A75" s="20">
        <v>58</v>
      </c>
      <c r="B75" s="35" t="s">
        <v>134</v>
      </c>
      <c r="C75" s="28" t="s">
        <v>81</v>
      </c>
      <c r="D75" s="23" t="s">
        <v>99</v>
      </c>
      <c r="E75" s="27">
        <v>0</v>
      </c>
      <c r="F75" s="25"/>
      <c r="G75" s="26">
        <f t="shared" si="1"/>
        <v>0</v>
      </c>
    </row>
    <row r="76" spans="1:7" ht="28.5" customHeight="1" x14ac:dyDescent="0.25">
      <c r="A76" s="36">
        <v>69</v>
      </c>
      <c r="B76" s="21" t="s">
        <v>135</v>
      </c>
      <c r="C76" s="28" t="s">
        <v>136</v>
      </c>
      <c r="D76" s="23" t="s">
        <v>68</v>
      </c>
      <c r="E76" s="27">
        <v>0</v>
      </c>
      <c r="F76" s="25"/>
      <c r="G76" s="26">
        <f t="shared" si="1"/>
        <v>0</v>
      </c>
    </row>
    <row r="77" spans="1:7" ht="28.5" customHeight="1" x14ac:dyDescent="0.25">
      <c r="A77" s="36">
        <v>70</v>
      </c>
      <c r="B77" s="37" t="s">
        <v>137</v>
      </c>
      <c r="C77" s="28" t="s">
        <v>136</v>
      </c>
      <c r="D77" s="23" t="s">
        <v>68</v>
      </c>
      <c r="E77" s="27">
        <v>0</v>
      </c>
      <c r="F77" s="25"/>
      <c r="G77" s="26">
        <f t="shared" si="1"/>
        <v>0</v>
      </c>
    </row>
    <row r="78" spans="1:7" ht="28.5" customHeight="1" x14ac:dyDescent="0.25">
      <c r="A78" s="36">
        <v>71</v>
      </c>
      <c r="B78" s="38" t="s">
        <v>138</v>
      </c>
      <c r="C78" s="22" t="s">
        <v>52</v>
      </c>
      <c r="D78" s="23" t="s">
        <v>48</v>
      </c>
      <c r="E78" s="27">
        <v>0</v>
      </c>
      <c r="F78" s="25"/>
      <c r="G78" s="26">
        <f t="shared" si="1"/>
        <v>0</v>
      </c>
    </row>
    <row r="79" spans="1:7" ht="28.5" customHeight="1" x14ac:dyDescent="0.25">
      <c r="A79" s="36" t="s">
        <v>139</v>
      </c>
      <c r="B79" s="39" t="s">
        <v>140</v>
      </c>
      <c r="C79" s="28" t="s">
        <v>141</v>
      </c>
      <c r="D79" s="23" t="s">
        <v>68</v>
      </c>
      <c r="E79" s="27">
        <v>0</v>
      </c>
      <c r="F79" s="25"/>
      <c r="G79" s="26">
        <f t="shared" si="1"/>
        <v>0</v>
      </c>
    </row>
    <row r="80" spans="1:7" ht="28.5" customHeight="1" x14ac:dyDescent="0.25">
      <c r="A80" s="36" t="s">
        <v>142</v>
      </c>
      <c r="B80" s="37" t="s">
        <v>140</v>
      </c>
      <c r="C80" s="28" t="s">
        <v>143</v>
      </c>
      <c r="D80" s="23" t="s">
        <v>68</v>
      </c>
      <c r="E80" s="27">
        <v>0</v>
      </c>
      <c r="F80" s="25"/>
      <c r="G80" s="26">
        <f t="shared" si="1"/>
        <v>0</v>
      </c>
    </row>
    <row r="81" spans="1:7" ht="28.5" customHeight="1" x14ac:dyDescent="0.25">
      <c r="A81" s="36">
        <v>73</v>
      </c>
      <c r="B81" s="38" t="s">
        <v>144</v>
      </c>
      <c r="C81" s="28" t="s">
        <v>141</v>
      </c>
      <c r="D81" s="23" t="s">
        <v>44</v>
      </c>
      <c r="E81" s="27">
        <v>0</v>
      </c>
      <c r="F81" s="25"/>
      <c r="G81" s="26">
        <f t="shared" si="1"/>
        <v>0</v>
      </c>
    </row>
    <row r="82" spans="1:7" ht="28.5" customHeight="1" x14ac:dyDescent="0.25">
      <c r="A82" s="36">
        <v>74</v>
      </c>
      <c r="B82" s="39" t="s">
        <v>145</v>
      </c>
      <c r="C82" s="22" t="s">
        <v>43</v>
      </c>
      <c r="D82" s="23" t="s">
        <v>44</v>
      </c>
      <c r="E82" s="27">
        <v>0</v>
      </c>
      <c r="F82" s="25"/>
      <c r="G82" s="26">
        <f t="shared" si="1"/>
        <v>0</v>
      </c>
    </row>
    <row r="83" spans="1:7" ht="28.5" customHeight="1" x14ac:dyDescent="0.25">
      <c r="A83" s="36">
        <v>75</v>
      </c>
      <c r="B83" s="39" t="s">
        <v>146</v>
      </c>
      <c r="C83" s="22" t="s">
        <v>43</v>
      </c>
      <c r="D83" s="23" t="s">
        <v>44</v>
      </c>
      <c r="E83" s="27">
        <v>0</v>
      </c>
      <c r="F83" s="25"/>
      <c r="G83" s="26">
        <f t="shared" si="1"/>
        <v>0</v>
      </c>
    </row>
    <row r="84" spans="1:7" ht="28.5" customHeight="1" x14ac:dyDescent="0.25">
      <c r="A84" s="36" t="s">
        <v>147</v>
      </c>
      <c r="B84" s="39" t="s">
        <v>148</v>
      </c>
      <c r="C84" s="22" t="s">
        <v>149</v>
      </c>
      <c r="D84" s="23" t="s">
        <v>99</v>
      </c>
      <c r="E84" s="27">
        <v>0</v>
      </c>
      <c r="F84" s="25"/>
      <c r="G84" s="26">
        <f t="shared" si="1"/>
        <v>0</v>
      </c>
    </row>
    <row r="85" spans="1:7" ht="28.5" customHeight="1" x14ac:dyDescent="0.25">
      <c r="A85" s="36" t="s">
        <v>150</v>
      </c>
      <c r="B85" s="37" t="s">
        <v>151</v>
      </c>
      <c r="C85" s="22" t="s">
        <v>149</v>
      </c>
      <c r="D85" s="23" t="s">
        <v>99</v>
      </c>
      <c r="E85" s="27">
        <v>0</v>
      </c>
      <c r="F85" s="25"/>
      <c r="G85" s="26">
        <f t="shared" si="1"/>
        <v>0</v>
      </c>
    </row>
    <row r="86" spans="1:7" ht="28.5" customHeight="1" x14ac:dyDescent="0.25">
      <c r="A86" s="36">
        <v>77</v>
      </c>
      <c r="B86" s="37" t="s">
        <v>152</v>
      </c>
      <c r="C86" s="22" t="s">
        <v>149</v>
      </c>
      <c r="D86" s="23" t="s">
        <v>99</v>
      </c>
      <c r="E86" s="27">
        <v>0</v>
      </c>
      <c r="F86" s="25"/>
      <c r="G86" s="26">
        <f t="shared" si="1"/>
        <v>0</v>
      </c>
    </row>
    <row r="87" spans="1:7" ht="28.5" customHeight="1" x14ac:dyDescent="0.25">
      <c r="A87" s="36">
        <v>78</v>
      </c>
      <c r="B87" s="39" t="s">
        <v>153</v>
      </c>
      <c r="C87" s="22" t="s">
        <v>43</v>
      </c>
      <c r="D87" s="23" t="s">
        <v>68</v>
      </c>
      <c r="E87" s="27">
        <v>0</v>
      </c>
      <c r="F87" s="25"/>
      <c r="G87" s="26">
        <f t="shared" si="1"/>
        <v>0</v>
      </c>
    </row>
    <row r="88" spans="1:7" ht="28.5" customHeight="1" x14ac:dyDescent="0.25">
      <c r="A88" s="36">
        <v>79</v>
      </c>
      <c r="B88" s="38" t="s">
        <v>154</v>
      </c>
      <c r="C88" s="22" t="s">
        <v>43</v>
      </c>
      <c r="D88" s="23" t="s">
        <v>44</v>
      </c>
      <c r="E88" s="27">
        <v>0</v>
      </c>
      <c r="F88" s="25"/>
      <c r="G88" s="26">
        <f t="shared" si="1"/>
        <v>0</v>
      </c>
    </row>
    <row r="89" spans="1:7" ht="28.5" customHeight="1" x14ac:dyDescent="0.25">
      <c r="A89" s="36">
        <v>80</v>
      </c>
      <c r="B89" s="39" t="s">
        <v>155</v>
      </c>
      <c r="C89" s="22" t="s">
        <v>43</v>
      </c>
      <c r="D89" s="23" t="s">
        <v>44</v>
      </c>
      <c r="E89" s="27">
        <v>0</v>
      </c>
      <c r="F89" s="25"/>
      <c r="G89" s="26">
        <f t="shared" si="1"/>
        <v>0</v>
      </c>
    </row>
    <row r="90" spans="1:7" ht="28.5" customHeight="1" x14ac:dyDescent="0.25">
      <c r="A90" s="36">
        <v>81</v>
      </c>
      <c r="B90" s="39" t="s">
        <v>156</v>
      </c>
      <c r="C90" s="22" t="s">
        <v>43</v>
      </c>
      <c r="D90" s="23" t="s">
        <v>44</v>
      </c>
      <c r="E90" s="27">
        <v>0</v>
      </c>
      <c r="F90" s="25"/>
      <c r="G90" s="26">
        <f t="shared" si="1"/>
        <v>0</v>
      </c>
    </row>
    <row r="91" spans="1:7" ht="28.5" customHeight="1" x14ac:dyDescent="0.25">
      <c r="A91" s="36">
        <v>82</v>
      </c>
      <c r="B91" s="37" t="s">
        <v>157</v>
      </c>
      <c r="C91" s="28" t="s">
        <v>158</v>
      </c>
      <c r="D91" s="23" t="s">
        <v>159</v>
      </c>
      <c r="E91" s="27">
        <v>0</v>
      </c>
      <c r="F91" s="25"/>
      <c r="G91" s="26">
        <f t="shared" si="1"/>
        <v>0</v>
      </c>
    </row>
    <row r="92" spans="1:7" ht="28.5" customHeight="1" x14ac:dyDescent="0.25">
      <c r="A92" s="36">
        <v>83</v>
      </c>
      <c r="B92" s="39" t="s">
        <v>160</v>
      </c>
      <c r="C92" s="22" t="s">
        <v>24</v>
      </c>
      <c r="D92" s="23" t="s">
        <v>25</v>
      </c>
      <c r="E92" s="27">
        <v>0</v>
      </c>
      <c r="F92" s="25"/>
      <c r="G92" s="26">
        <f t="shared" si="1"/>
        <v>0</v>
      </c>
    </row>
    <row r="93" spans="1:7" ht="28.5" customHeight="1" x14ac:dyDescent="0.25">
      <c r="A93" s="36">
        <v>84</v>
      </c>
      <c r="B93" s="21" t="s">
        <v>161</v>
      </c>
      <c r="C93" s="22" t="s">
        <v>43</v>
      </c>
      <c r="D93" s="23" t="s">
        <v>44</v>
      </c>
      <c r="E93" s="27">
        <v>4026</v>
      </c>
      <c r="F93" s="25">
        <v>7.95</v>
      </c>
      <c r="G93" s="26">
        <f t="shared" si="1"/>
        <v>32006.7</v>
      </c>
    </row>
    <row r="94" spans="1:7" ht="28.5" customHeight="1" x14ac:dyDescent="0.25">
      <c r="A94" s="36">
        <v>85</v>
      </c>
      <c r="B94" s="35" t="s">
        <v>162</v>
      </c>
      <c r="C94" s="22" t="s">
        <v>43</v>
      </c>
      <c r="D94" s="23" t="s">
        <v>44</v>
      </c>
      <c r="E94" s="27">
        <v>1074</v>
      </c>
      <c r="F94" s="25">
        <v>9.8000000000000007</v>
      </c>
      <c r="G94" s="26">
        <f t="shared" si="1"/>
        <v>10525.2</v>
      </c>
    </row>
    <row r="95" spans="1:7" ht="28.5" customHeight="1" x14ac:dyDescent="0.25">
      <c r="A95" s="36">
        <v>86</v>
      </c>
      <c r="B95" s="29" t="s">
        <v>163</v>
      </c>
      <c r="C95" s="22" t="s">
        <v>43</v>
      </c>
      <c r="D95" s="23" t="s">
        <v>44</v>
      </c>
      <c r="E95" s="27">
        <v>0</v>
      </c>
      <c r="F95" s="25"/>
      <c r="G95" s="26">
        <f t="shared" si="1"/>
        <v>0</v>
      </c>
    </row>
    <row r="96" spans="1:7" ht="28.5" customHeight="1" x14ac:dyDescent="0.25">
      <c r="A96" s="36" t="s">
        <v>164</v>
      </c>
      <c r="B96" s="21" t="s">
        <v>165</v>
      </c>
      <c r="C96" s="22" t="s">
        <v>43</v>
      </c>
      <c r="D96" s="23" t="s">
        <v>44</v>
      </c>
      <c r="E96" s="27">
        <v>0</v>
      </c>
      <c r="F96" s="25"/>
      <c r="G96" s="26">
        <f t="shared" si="1"/>
        <v>0</v>
      </c>
    </row>
    <row r="97" spans="1:7" ht="28.5" customHeight="1" x14ac:dyDescent="0.25">
      <c r="A97" s="36" t="s">
        <v>166</v>
      </c>
      <c r="B97" s="35" t="s">
        <v>167</v>
      </c>
      <c r="C97" s="22" t="s">
        <v>43</v>
      </c>
      <c r="D97" s="23" t="s">
        <v>44</v>
      </c>
      <c r="E97" s="27">
        <v>0</v>
      </c>
      <c r="F97" s="25"/>
      <c r="G97" s="26">
        <f t="shared" si="1"/>
        <v>0</v>
      </c>
    </row>
    <row r="98" spans="1:7" ht="28.5" customHeight="1" x14ac:dyDescent="0.25">
      <c r="A98" s="36" t="s">
        <v>168</v>
      </c>
      <c r="B98" s="21" t="s">
        <v>169</v>
      </c>
      <c r="C98" s="22" t="s">
        <v>43</v>
      </c>
      <c r="D98" s="23" t="s">
        <v>44</v>
      </c>
      <c r="E98" s="27">
        <v>0</v>
      </c>
      <c r="F98" s="25"/>
      <c r="G98" s="26">
        <f t="shared" si="1"/>
        <v>0</v>
      </c>
    </row>
    <row r="99" spans="1:7" ht="28.5" customHeight="1" x14ac:dyDescent="0.25">
      <c r="A99" s="36" t="s">
        <v>170</v>
      </c>
      <c r="B99" s="35" t="s">
        <v>171</v>
      </c>
      <c r="C99" s="22" t="s">
        <v>43</v>
      </c>
      <c r="D99" s="23" t="s">
        <v>44</v>
      </c>
      <c r="E99" s="27">
        <v>0</v>
      </c>
      <c r="F99" s="25"/>
      <c r="G99" s="26">
        <f t="shared" si="1"/>
        <v>0</v>
      </c>
    </row>
    <row r="100" spans="1:7" ht="28.5" customHeight="1" x14ac:dyDescent="0.25">
      <c r="A100" s="36" t="s">
        <v>172</v>
      </c>
      <c r="B100" s="21" t="s">
        <v>173</v>
      </c>
      <c r="C100" s="22" t="s">
        <v>43</v>
      </c>
      <c r="D100" s="23" t="s">
        <v>44</v>
      </c>
      <c r="E100" s="27">
        <v>0</v>
      </c>
      <c r="F100" s="25"/>
      <c r="G100" s="26">
        <f t="shared" si="1"/>
        <v>0</v>
      </c>
    </row>
    <row r="101" spans="1:7" ht="28.5" customHeight="1" x14ac:dyDescent="0.25">
      <c r="A101" s="36" t="s">
        <v>174</v>
      </c>
      <c r="B101" s="35" t="s">
        <v>175</v>
      </c>
      <c r="C101" s="22" t="s">
        <v>43</v>
      </c>
      <c r="D101" s="23" t="s">
        <v>44</v>
      </c>
      <c r="E101" s="27">
        <v>0</v>
      </c>
      <c r="F101" s="25"/>
      <c r="G101" s="26">
        <f t="shared" si="1"/>
        <v>0</v>
      </c>
    </row>
    <row r="102" spans="1:7" ht="28.5" customHeight="1" x14ac:dyDescent="0.25">
      <c r="A102" s="40">
        <v>90</v>
      </c>
      <c r="B102" s="30" t="s">
        <v>176</v>
      </c>
      <c r="C102" s="22" t="s">
        <v>177</v>
      </c>
      <c r="D102" s="23" t="s">
        <v>48</v>
      </c>
      <c r="E102" s="27">
        <v>0</v>
      </c>
      <c r="F102" s="25"/>
      <c r="G102" s="26">
        <f t="shared" si="1"/>
        <v>0</v>
      </c>
    </row>
    <row r="103" spans="1:7" ht="28.5" customHeight="1" x14ac:dyDescent="0.25">
      <c r="A103" s="40">
        <v>91</v>
      </c>
      <c r="B103" s="21" t="s">
        <v>178</v>
      </c>
      <c r="C103" s="22" t="s">
        <v>43</v>
      </c>
      <c r="D103" s="23" t="s">
        <v>44</v>
      </c>
      <c r="E103" s="27">
        <v>4026</v>
      </c>
      <c r="F103" s="25">
        <v>7.95</v>
      </c>
      <c r="G103" s="26">
        <f t="shared" si="1"/>
        <v>32006.7</v>
      </c>
    </row>
    <row r="104" spans="1:7" ht="29.25" customHeight="1" x14ac:dyDescent="0.25">
      <c r="A104" s="40">
        <v>92</v>
      </c>
      <c r="B104" s="35" t="s">
        <v>179</v>
      </c>
      <c r="C104" s="22" t="s">
        <v>43</v>
      </c>
      <c r="D104" s="23" t="s">
        <v>44</v>
      </c>
      <c r="E104" s="27">
        <v>4026</v>
      </c>
      <c r="F104" s="25">
        <v>9.8000000000000007</v>
      </c>
      <c r="G104" s="26">
        <f t="shared" si="1"/>
        <v>39454.800000000003</v>
      </c>
    </row>
    <row r="105" spans="1:7" ht="29.25" customHeight="1" x14ac:dyDescent="0.25">
      <c r="A105" s="40">
        <v>93</v>
      </c>
      <c r="B105" s="21" t="s">
        <v>180</v>
      </c>
      <c r="C105" s="22" t="s">
        <v>43</v>
      </c>
      <c r="D105" s="23" t="s">
        <v>44</v>
      </c>
      <c r="E105" s="27">
        <v>0</v>
      </c>
      <c r="F105" s="25"/>
      <c r="G105" s="26">
        <f t="shared" si="1"/>
        <v>0</v>
      </c>
    </row>
    <row r="106" spans="1:7" ht="29.25" customHeight="1" x14ac:dyDescent="0.25">
      <c r="A106" s="40">
        <v>94</v>
      </c>
      <c r="B106" s="21" t="s">
        <v>181</v>
      </c>
      <c r="C106" s="22" t="s">
        <v>43</v>
      </c>
      <c r="D106" s="23" t="s">
        <v>44</v>
      </c>
      <c r="E106" s="27">
        <v>0</v>
      </c>
      <c r="F106" s="25"/>
      <c r="G106" s="26">
        <f t="shared" si="1"/>
        <v>0</v>
      </c>
    </row>
    <row r="107" spans="1:7" ht="29.25" customHeight="1" x14ac:dyDescent="0.25">
      <c r="A107" s="41">
        <v>95</v>
      </c>
      <c r="B107" s="42" t="s">
        <v>182</v>
      </c>
      <c r="C107" s="43" t="s">
        <v>43</v>
      </c>
      <c r="D107" s="44" t="s">
        <v>44</v>
      </c>
      <c r="E107" s="27">
        <v>0</v>
      </c>
      <c r="F107" s="25"/>
      <c r="G107" s="26">
        <f t="shared" si="1"/>
        <v>0</v>
      </c>
    </row>
    <row r="108" spans="1:7" ht="29.25" customHeight="1" x14ac:dyDescent="0.25">
      <c r="A108" s="36">
        <v>96</v>
      </c>
      <c r="B108" s="21" t="s">
        <v>183</v>
      </c>
      <c r="C108" s="45" t="s">
        <v>43</v>
      </c>
      <c r="D108" s="23" t="s">
        <v>184</v>
      </c>
      <c r="E108" s="27">
        <v>483</v>
      </c>
      <c r="F108" s="25">
        <v>8.6999999999999993</v>
      </c>
      <c r="G108" s="26">
        <f t="shared" si="1"/>
        <v>4202.0999999999995</v>
      </c>
    </row>
    <row r="109" spans="1:7" ht="29.25" customHeight="1" x14ac:dyDescent="0.25">
      <c r="A109" s="36">
        <v>97</v>
      </c>
      <c r="B109" s="21" t="s">
        <v>185</v>
      </c>
      <c r="C109" s="45" t="s">
        <v>43</v>
      </c>
      <c r="D109" s="23" t="s">
        <v>184</v>
      </c>
      <c r="E109" s="27">
        <v>3489</v>
      </c>
      <c r="F109" s="25">
        <v>8.6999999999999993</v>
      </c>
      <c r="G109" s="26">
        <f t="shared" si="1"/>
        <v>30354.3</v>
      </c>
    </row>
    <row r="110" spans="1:7" ht="29.25" customHeight="1" x14ac:dyDescent="0.25">
      <c r="A110" s="36">
        <v>98</v>
      </c>
      <c r="B110" s="35" t="s">
        <v>186</v>
      </c>
      <c r="C110" s="45" t="s">
        <v>43</v>
      </c>
      <c r="D110" s="23" t="s">
        <v>187</v>
      </c>
      <c r="E110" s="27">
        <v>537</v>
      </c>
      <c r="F110" s="25">
        <v>8.57</v>
      </c>
      <c r="G110" s="26">
        <f t="shared" si="1"/>
        <v>4602.09</v>
      </c>
    </row>
    <row r="111" spans="1:7" ht="29.25" customHeight="1" x14ac:dyDescent="0.25">
      <c r="A111" s="36">
        <v>99</v>
      </c>
      <c r="B111" s="21" t="s">
        <v>188</v>
      </c>
      <c r="C111" s="45" t="s">
        <v>43</v>
      </c>
      <c r="D111" s="23" t="s">
        <v>184</v>
      </c>
      <c r="E111" s="27">
        <v>161</v>
      </c>
      <c r="F111" s="25">
        <v>7.95</v>
      </c>
      <c r="G111" s="26">
        <f t="shared" si="1"/>
        <v>1279.95</v>
      </c>
    </row>
    <row r="112" spans="1:7" ht="29.25" customHeight="1" x14ac:dyDescent="0.25">
      <c r="A112" s="36">
        <v>100</v>
      </c>
      <c r="B112" s="21" t="s">
        <v>189</v>
      </c>
      <c r="C112" s="45" t="s">
        <v>43</v>
      </c>
      <c r="D112" s="23" t="s">
        <v>184</v>
      </c>
      <c r="E112" s="27">
        <v>0</v>
      </c>
      <c r="F112" s="25"/>
      <c r="G112" s="26">
        <f t="shared" si="1"/>
        <v>0</v>
      </c>
    </row>
    <row r="113" spans="1:7" ht="29.25" customHeight="1" x14ac:dyDescent="0.25">
      <c r="A113" s="36">
        <v>101</v>
      </c>
      <c r="B113" s="35" t="s">
        <v>190</v>
      </c>
      <c r="C113" s="45" t="s">
        <v>43</v>
      </c>
      <c r="D113" s="23" t="s">
        <v>187</v>
      </c>
      <c r="E113" s="27">
        <v>752</v>
      </c>
      <c r="F113" s="25">
        <v>5.04</v>
      </c>
      <c r="G113" s="26">
        <f t="shared" si="1"/>
        <v>3790.08</v>
      </c>
    </row>
    <row r="114" spans="1:7" ht="29.25" customHeight="1" x14ac:dyDescent="0.25">
      <c r="A114" s="36">
        <v>102</v>
      </c>
      <c r="B114" s="35" t="s">
        <v>191</v>
      </c>
      <c r="C114" s="45" t="s">
        <v>192</v>
      </c>
      <c r="D114" s="23" t="s">
        <v>187</v>
      </c>
      <c r="E114" s="27">
        <v>0</v>
      </c>
      <c r="F114" s="25"/>
      <c r="G114" s="26">
        <f t="shared" si="1"/>
        <v>0</v>
      </c>
    </row>
    <row r="115" spans="1:7" ht="29.25" customHeight="1" x14ac:dyDescent="0.25">
      <c r="A115" s="36">
        <v>103</v>
      </c>
      <c r="B115" s="35" t="s">
        <v>193</v>
      </c>
      <c r="C115" s="45" t="s">
        <v>43</v>
      </c>
      <c r="D115" s="23" t="s">
        <v>57</v>
      </c>
      <c r="E115" s="27">
        <v>2228</v>
      </c>
      <c r="F115" s="25">
        <v>6.9</v>
      </c>
      <c r="G115" s="26">
        <f t="shared" si="1"/>
        <v>15373.2</v>
      </c>
    </row>
    <row r="116" spans="1:7" ht="29.25" customHeight="1" x14ac:dyDescent="0.25">
      <c r="A116" s="36">
        <v>104</v>
      </c>
      <c r="B116" s="21" t="s">
        <v>194</v>
      </c>
      <c r="C116" s="45" t="s">
        <v>43</v>
      </c>
      <c r="D116" s="23" t="s">
        <v>57</v>
      </c>
      <c r="E116" s="27">
        <v>1718</v>
      </c>
      <c r="F116" s="25">
        <v>5.72</v>
      </c>
      <c r="G116" s="26">
        <f t="shared" si="1"/>
        <v>9826.9599999999991</v>
      </c>
    </row>
    <row r="117" spans="1:7" ht="29.25" customHeight="1" x14ac:dyDescent="0.25">
      <c r="A117" s="36">
        <v>105</v>
      </c>
      <c r="B117" s="21" t="s">
        <v>195</v>
      </c>
      <c r="C117" s="45" t="s">
        <v>43</v>
      </c>
      <c r="D117" s="23" t="s">
        <v>57</v>
      </c>
      <c r="E117" s="27">
        <v>0</v>
      </c>
      <c r="F117" s="25"/>
      <c r="G117" s="26">
        <f t="shared" si="1"/>
        <v>0</v>
      </c>
    </row>
    <row r="118" spans="1:7" ht="29.25" customHeight="1" x14ac:dyDescent="0.25">
      <c r="A118" s="36">
        <v>106</v>
      </c>
      <c r="B118" s="21" t="s">
        <v>196</v>
      </c>
      <c r="C118" s="45" t="s">
        <v>192</v>
      </c>
      <c r="D118" s="23" t="s">
        <v>187</v>
      </c>
      <c r="E118" s="27">
        <v>0</v>
      </c>
      <c r="F118" s="25"/>
      <c r="G118" s="26">
        <f t="shared" si="1"/>
        <v>0</v>
      </c>
    </row>
    <row r="119" spans="1:7" ht="29.25" customHeight="1" x14ac:dyDescent="0.25">
      <c r="A119" s="36">
        <v>107</v>
      </c>
      <c r="B119" s="46" t="s">
        <v>197</v>
      </c>
      <c r="C119" s="45" t="s">
        <v>43</v>
      </c>
      <c r="D119" s="23" t="s">
        <v>57</v>
      </c>
      <c r="E119" s="27">
        <v>0</v>
      </c>
      <c r="F119" s="25"/>
      <c r="G119" s="26">
        <f t="shared" si="1"/>
        <v>0</v>
      </c>
    </row>
    <row r="120" spans="1:7" ht="29.25" customHeight="1" x14ac:dyDescent="0.25">
      <c r="A120" s="36">
        <v>108</v>
      </c>
      <c r="B120" s="21" t="s">
        <v>198</v>
      </c>
      <c r="C120" s="45" t="s">
        <v>43</v>
      </c>
      <c r="D120" s="23" t="s">
        <v>187</v>
      </c>
      <c r="E120" s="27">
        <v>107</v>
      </c>
      <c r="F120" s="25">
        <v>8.32</v>
      </c>
      <c r="G120" s="26">
        <f t="shared" si="1"/>
        <v>890.24</v>
      </c>
    </row>
    <row r="121" spans="1:7" ht="29.25" customHeight="1" x14ac:dyDescent="0.25">
      <c r="A121" s="36">
        <v>109</v>
      </c>
      <c r="B121" s="21" t="s">
        <v>199</v>
      </c>
      <c r="C121" s="45" t="s">
        <v>192</v>
      </c>
      <c r="D121" s="23" t="s">
        <v>187</v>
      </c>
      <c r="E121" s="27">
        <v>0</v>
      </c>
      <c r="F121" s="25"/>
      <c r="G121" s="26">
        <f t="shared" si="1"/>
        <v>0</v>
      </c>
    </row>
    <row r="122" spans="1:7" ht="29.25" customHeight="1" x14ac:dyDescent="0.25">
      <c r="A122" s="36">
        <v>110</v>
      </c>
      <c r="B122" s="21" t="s">
        <v>200</v>
      </c>
      <c r="C122" s="45" t="s">
        <v>201</v>
      </c>
      <c r="D122" s="23" t="s">
        <v>202</v>
      </c>
      <c r="E122" s="27">
        <v>0</v>
      </c>
      <c r="F122" s="25"/>
      <c r="G122" s="26">
        <f t="shared" si="1"/>
        <v>0</v>
      </c>
    </row>
    <row r="123" spans="1:7" ht="29.25" customHeight="1" x14ac:dyDescent="0.25">
      <c r="A123" s="36">
        <v>111</v>
      </c>
      <c r="B123" s="21" t="s">
        <v>203</v>
      </c>
      <c r="C123" s="45" t="s">
        <v>43</v>
      </c>
      <c r="D123" s="23" t="s">
        <v>184</v>
      </c>
      <c r="E123" s="27">
        <v>0</v>
      </c>
      <c r="F123" s="25"/>
      <c r="G123" s="26">
        <f t="shared" si="1"/>
        <v>0</v>
      </c>
    </row>
    <row r="124" spans="1:7" ht="29.25" customHeight="1" x14ac:dyDescent="0.25">
      <c r="A124" s="36" t="s">
        <v>204</v>
      </c>
      <c r="B124" s="21" t="s">
        <v>205</v>
      </c>
      <c r="C124" s="47" t="s">
        <v>43</v>
      </c>
      <c r="D124" s="48" t="s">
        <v>184</v>
      </c>
      <c r="E124" s="27">
        <v>0</v>
      </c>
      <c r="F124" s="25"/>
      <c r="G124" s="26">
        <f t="shared" si="1"/>
        <v>0</v>
      </c>
    </row>
    <row r="125" spans="1:7" ht="29.25" customHeight="1" x14ac:dyDescent="0.25">
      <c r="A125" s="36" t="s">
        <v>206</v>
      </c>
      <c r="B125" s="35" t="s">
        <v>207</v>
      </c>
      <c r="C125" s="47" t="s">
        <v>43</v>
      </c>
      <c r="D125" s="48" t="s">
        <v>184</v>
      </c>
      <c r="E125" s="27">
        <v>0</v>
      </c>
      <c r="F125" s="25"/>
      <c r="G125" s="26">
        <f t="shared" si="1"/>
        <v>0</v>
      </c>
    </row>
    <row r="126" spans="1:7" ht="29.25" customHeight="1" x14ac:dyDescent="0.25">
      <c r="A126" s="36">
        <v>113</v>
      </c>
      <c r="B126" s="35" t="s">
        <v>208</v>
      </c>
      <c r="C126" s="45" t="s">
        <v>43</v>
      </c>
      <c r="D126" s="23" t="s">
        <v>184</v>
      </c>
      <c r="E126" s="49">
        <v>0</v>
      </c>
      <c r="F126" s="50"/>
      <c r="G126" s="26">
        <f t="shared" si="1"/>
        <v>0</v>
      </c>
    </row>
    <row r="127" spans="1:7" ht="29.25" customHeight="1" x14ac:dyDescent="0.25">
      <c r="A127" s="51">
        <v>114</v>
      </c>
      <c r="B127" s="35" t="s">
        <v>209</v>
      </c>
      <c r="C127" s="45" t="s">
        <v>43</v>
      </c>
      <c r="D127" s="23" t="s">
        <v>202</v>
      </c>
      <c r="E127" s="49">
        <v>0</v>
      </c>
      <c r="F127" s="50"/>
      <c r="G127" s="26">
        <f t="shared" si="1"/>
        <v>0</v>
      </c>
    </row>
    <row r="128" spans="1:7" ht="29.25" customHeight="1" x14ac:dyDescent="0.25">
      <c r="A128" s="36">
        <v>115</v>
      </c>
      <c r="B128" s="21" t="s">
        <v>210</v>
      </c>
      <c r="C128" s="45" t="s">
        <v>211</v>
      </c>
      <c r="D128" s="23" t="s">
        <v>159</v>
      </c>
      <c r="E128" s="49">
        <v>17178</v>
      </c>
      <c r="F128" s="50">
        <v>3.58</v>
      </c>
      <c r="G128" s="26">
        <f t="shared" si="1"/>
        <v>61497.24</v>
      </c>
    </row>
    <row r="129" spans="1:9" ht="29.25" customHeight="1" x14ac:dyDescent="0.25">
      <c r="A129" s="36">
        <v>116</v>
      </c>
      <c r="B129" s="21" t="s">
        <v>212</v>
      </c>
      <c r="C129" s="52" t="s">
        <v>213</v>
      </c>
      <c r="D129" s="23" t="s">
        <v>159</v>
      </c>
      <c r="E129" s="49">
        <v>0</v>
      </c>
      <c r="F129" s="50"/>
      <c r="G129" s="26">
        <f t="shared" si="1"/>
        <v>0</v>
      </c>
    </row>
    <row r="130" spans="1:9" ht="29.25" customHeight="1" x14ac:dyDescent="0.25">
      <c r="A130" s="36">
        <v>117</v>
      </c>
      <c r="B130" s="21" t="s">
        <v>214</v>
      </c>
      <c r="C130" s="45" t="s">
        <v>43</v>
      </c>
      <c r="D130" s="23" t="s">
        <v>159</v>
      </c>
      <c r="E130" s="49">
        <v>9126</v>
      </c>
      <c r="F130" s="50">
        <v>0.27</v>
      </c>
      <c r="G130" s="26">
        <f t="shared" si="1"/>
        <v>2464.02</v>
      </c>
    </row>
    <row r="131" spans="1:9" ht="29.25" customHeight="1" x14ac:dyDescent="0.25">
      <c r="A131" s="36">
        <v>118</v>
      </c>
      <c r="B131" s="21" t="s">
        <v>215</v>
      </c>
      <c r="C131" s="45" t="s">
        <v>43</v>
      </c>
      <c r="D131" s="23" t="s">
        <v>184</v>
      </c>
      <c r="E131" s="49">
        <v>354</v>
      </c>
      <c r="F131" s="50">
        <v>7.95</v>
      </c>
      <c r="G131" s="26">
        <f t="shared" si="1"/>
        <v>2814.3</v>
      </c>
    </row>
    <row r="132" spans="1:9" ht="29.25" customHeight="1" x14ac:dyDescent="0.25">
      <c r="A132" s="36">
        <v>119</v>
      </c>
      <c r="B132" s="35" t="s">
        <v>216</v>
      </c>
      <c r="C132" s="45" t="s">
        <v>43</v>
      </c>
      <c r="D132" s="23" t="s">
        <v>48</v>
      </c>
      <c r="E132" s="49">
        <v>0</v>
      </c>
      <c r="F132" s="50"/>
      <c r="G132" s="26">
        <f t="shared" si="1"/>
        <v>0</v>
      </c>
    </row>
    <row r="133" spans="1:9" ht="29.25" customHeight="1" x14ac:dyDescent="0.25">
      <c r="A133" s="36">
        <v>120</v>
      </c>
      <c r="B133" s="35" t="s">
        <v>217</v>
      </c>
      <c r="C133" s="45" t="s">
        <v>43</v>
      </c>
      <c r="D133" s="23" t="s">
        <v>187</v>
      </c>
      <c r="E133" s="49">
        <v>0</v>
      </c>
      <c r="F133" s="50"/>
      <c r="G133" s="26">
        <f t="shared" si="1"/>
        <v>0</v>
      </c>
    </row>
    <row r="134" spans="1:9" ht="29.25" customHeight="1" x14ac:dyDescent="0.25">
      <c r="A134" s="36">
        <v>121</v>
      </c>
      <c r="B134" s="21" t="s">
        <v>218</v>
      </c>
      <c r="C134" s="32" t="s">
        <v>43</v>
      </c>
      <c r="D134" s="23" t="s">
        <v>48</v>
      </c>
      <c r="E134" s="49">
        <v>0</v>
      </c>
      <c r="F134" s="50"/>
      <c r="G134" s="26">
        <f t="shared" si="1"/>
        <v>0</v>
      </c>
    </row>
    <row r="135" spans="1:9" ht="29.25" customHeight="1" x14ac:dyDescent="0.25">
      <c r="A135" s="36">
        <v>122</v>
      </c>
      <c r="B135" s="21" t="s">
        <v>219</v>
      </c>
      <c r="C135" s="32" t="s">
        <v>43</v>
      </c>
      <c r="D135" s="23" t="s">
        <v>187</v>
      </c>
      <c r="E135" s="49">
        <v>0</v>
      </c>
      <c r="F135" s="50"/>
      <c r="G135" s="26">
        <f t="shared" si="1"/>
        <v>0</v>
      </c>
    </row>
    <row r="136" spans="1:9" ht="29.25" customHeight="1" x14ac:dyDescent="0.25">
      <c r="A136" s="36">
        <v>123</v>
      </c>
      <c r="B136" s="21" t="s">
        <v>220</v>
      </c>
      <c r="C136" s="32" t="s">
        <v>221</v>
      </c>
      <c r="D136" s="23" t="s">
        <v>222</v>
      </c>
      <c r="E136" s="49">
        <v>3</v>
      </c>
      <c r="F136" s="50">
        <v>779.1</v>
      </c>
      <c r="G136" s="26">
        <f t="shared" ref="G136:G140" si="2">F136*E136</f>
        <v>2337.3000000000002</v>
      </c>
    </row>
    <row r="137" spans="1:9" ht="29.25" customHeight="1" x14ac:dyDescent="0.25">
      <c r="A137" s="36">
        <v>124</v>
      </c>
      <c r="B137" s="35" t="s">
        <v>223</v>
      </c>
      <c r="C137" s="32" t="s">
        <v>221</v>
      </c>
      <c r="D137" s="23" t="s">
        <v>222</v>
      </c>
      <c r="E137" s="49">
        <v>81</v>
      </c>
      <c r="F137" s="50">
        <v>74.81</v>
      </c>
      <c r="G137" s="26">
        <f t="shared" si="2"/>
        <v>6059.6100000000006</v>
      </c>
    </row>
    <row r="138" spans="1:9" ht="29.25" customHeight="1" x14ac:dyDescent="0.25">
      <c r="A138" s="36">
        <v>125</v>
      </c>
      <c r="B138" s="35" t="s">
        <v>224</v>
      </c>
      <c r="C138" s="32" t="s">
        <v>221</v>
      </c>
      <c r="D138" s="23" t="s">
        <v>222</v>
      </c>
      <c r="E138" s="49">
        <v>242</v>
      </c>
      <c r="F138" s="50">
        <v>59.33</v>
      </c>
      <c r="G138" s="26">
        <f t="shared" si="2"/>
        <v>14357.859999999999</v>
      </c>
    </row>
    <row r="139" spans="1:9" ht="27.75" customHeight="1" x14ac:dyDescent="0.25">
      <c r="A139" s="40">
        <v>126</v>
      </c>
      <c r="B139" s="53" t="s">
        <v>225</v>
      </c>
      <c r="C139" s="54" t="s">
        <v>226</v>
      </c>
      <c r="D139" s="23" t="s">
        <v>222</v>
      </c>
      <c r="E139" s="49">
        <v>0</v>
      </c>
      <c r="F139" s="50"/>
      <c r="G139" s="26">
        <f t="shared" si="2"/>
        <v>0</v>
      </c>
    </row>
    <row r="140" spans="1:9" ht="27.75" customHeight="1" x14ac:dyDescent="0.25">
      <c r="A140" s="36">
        <v>127</v>
      </c>
      <c r="B140" s="21" t="s">
        <v>227</v>
      </c>
      <c r="C140" s="32" t="s">
        <v>43</v>
      </c>
      <c r="D140" s="23" t="s">
        <v>184</v>
      </c>
      <c r="E140" s="49">
        <v>671</v>
      </c>
      <c r="F140" s="50">
        <v>7.95</v>
      </c>
      <c r="G140" s="26">
        <f t="shared" si="2"/>
        <v>5334.45</v>
      </c>
    </row>
    <row r="141" spans="1:9" s="60" customFormat="1" ht="17.25" customHeight="1" x14ac:dyDescent="0.25">
      <c r="A141" s="117" t="s">
        <v>228</v>
      </c>
      <c r="B141" s="117"/>
      <c r="C141" s="55"/>
      <c r="D141" s="56"/>
      <c r="E141" s="84"/>
      <c r="F141" s="58"/>
      <c r="G141" s="59">
        <f>SUM(G8:G140)</f>
        <v>387371.24000000005</v>
      </c>
    </row>
    <row r="142" spans="1:9" ht="26.25" customHeight="1" x14ac:dyDescent="0.2">
      <c r="A142" s="118" t="s">
        <v>229</v>
      </c>
      <c r="B142" s="119"/>
      <c r="C142" s="119"/>
      <c r="D142" s="119"/>
      <c r="E142" s="119"/>
      <c r="F142" s="119"/>
      <c r="G142" s="119"/>
      <c r="H142" s="61"/>
      <c r="I142" s="62"/>
    </row>
    <row r="143" spans="1:9" ht="13.5" thickBot="1" x14ac:dyDescent="0.25">
      <c r="A143" s="63"/>
      <c r="B143" s="64"/>
      <c r="C143" s="64"/>
      <c r="D143" s="64"/>
      <c r="E143" s="64"/>
      <c r="F143" s="64"/>
      <c r="G143" s="64"/>
      <c r="I143" s="62"/>
    </row>
    <row r="144" spans="1:9" ht="15.75" customHeight="1" thickTop="1" x14ac:dyDescent="0.2">
      <c r="B144" s="66" t="s">
        <v>230</v>
      </c>
      <c r="C144" s="120"/>
      <c r="D144" s="120"/>
      <c r="E144" s="120"/>
      <c r="F144" s="121"/>
      <c r="I144" s="62"/>
    </row>
    <row r="145" spans="2:9" ht="15.75" customHeight="1" x14ac:dyDescent="0.2">
      <c r="B145" s="68" t="s">
        <v>231</v>
      </c>
      <c r="C145" s="122" t="s">
        <v>232</v>
      </c>
      <c r="D145" s="122"/>
      <c r="E145" s="122"/>
      <c r="F145" s="123"/>
      <c r="I145" s="62"/>
    </row>
    <row r="146" spans="2:9" ht="32.25" customHeight="1" x14ac:dyDescent="0.2">
      <c r="B146" s="124"/>
      <c r="C146" s="125"/>
      <c r="D146" s="20" t="s">
        <v>233</v>
      </c>
      <c r="E146" s="20" t="s">
        <v>234</v>
      </c>
      <c r="F146" s="69" t="s">
        <v>235</v>
      </c>
    </row>
    <row r="147" spans="2:9" ht="15.75" customHeight="1" x14ac:dyDescent="0.2">
      <c r="B147" s="124"/>
      <c r="C147" s="125"/>
      <c r="D147" s="20" t="s">
        <v>236</v>
      </c>
      <c r="E147" s="20" t="s">
        <v>237</v>
      </c>
      <c r="F147" s="69" t="s">
        <v>237</v>
      </c>
    </row>
    <row r="148" spans="2:9" ht="16.5" thickBot="1" x14ac:dyDescent="0.25">
      <c r="B148" s="70"/>
      <c r="C148" s="71" t="s">
        <v>238</v>
      </c>
      <c r="D148" s="72">
        <f>SUM(F171)</f>
        <v>0</v>
      </c>
      <c r="E148" s="73">
        <f>IF(C145="áno",D148*0.2,0)</f>
        <v>0</v>
      </c>
      <c r="F148" s="74">
        <f>D148+E148</f>
        <v>0</v>
      </c>
    </row>
    <row r="149" spans="2:9" ht="15.75" customHeight="1" thickTop="1" x14ac:dyDescent="0.25">
      <c r="B149" s="75"/>
      <c r="C149" s="75"/>
      <c r="D149" s="75"/>
      <c r="E149" s="75"/>
      <c r="F149" s="75"/>
    </row>
    <row r="150" spans="2:9" ht="15.75" x14ac:dyDescent="0.25">
      <c r="B150" s="76" t="s">
        <v>230</v>
      </c>
      <c r="C150" s="109"/>
      <c r="D150" s="110"/>
      <c r="E150" s="77"/>
      <c r="F150" s="77"/>
    </row>
    <row r="151" spans="2:9" ht="15.75" x14ac:dyDescent="0.25">
      <c r="B151" s="78" t="s">
        <v>239</v>
      </c>
      <c r="C151" s="99"/>
      <c r="D151" s="100"/>
      <c r="E151" s="77"/>
      <c r="F151" s="77"/>
    </row>
    <row r="152" spans="2:9" ht="15.75" customHeight="1" x14ac:dyDescent="0.25">
      <c r="B152" s="76" t="s">
        <v>240</v>
      </c>
      <c r="C152" s="109"/>
      <c r="D152" s="110"/>
      <c r="E152" s="77"/>
      <c r="F152" s="77"/>
    </row>
    <row r="153" spans="2:9" ht="15.75" customHeight="1" x14ac:dyDescent="0.25">
      <c r="B153" s="79" t="s">
        <v>241</v>
      </c>
      <c r="C153" s="99"/>
      <c r="D153" s="100"/>
      <c r="E153" s="77"/>
      <c r="F153" s="77"/>
    </row>
    <row r="154" spans="2:9" ht="15.75" customHeight="1" x14ac:dyDescent="0.25">
      <c r="B154" s="79" t="s">
        <v>242</v>
      </c>
      <c r="C154" s="99"/>
      <c r="D154" s="100"/>
      <c r="E154" s="77"/>
      <c r="F154" s="77"/>
    </row>
    <row r="155" spans="2:9" ht="15.75" customHeight="1" x14ac:dyDescent="0.25">
      <c r="B155" s="79" t="s">
        <v>243</v>
      </c>
      <c r="C155" s="99"/>
      <c r="D155" s="100"/>
      <c r="E155" s="77"/>
      <c r="F155" s="77"/>
    </row>
    <row r="156" spans="2:9" ht="15.75" customHeight="1" x14ac:dyDescent="0.25">
      <c r="B156" s="79" t="s">
        <v>244</v>
      </c>
      <c r="C156" s="99"/>
      <c r="D156" s="100"/>
      <c r="E156" s="77"/>
      <c r="F156" s="77"/>
    </row>
    <row r="157" spans="2:9" ht="15.75" customHeight="1" x14ac:dyDescent="0.25">
      <c r="B157" s="79" t="s">
        <v>245</v>
      </c>
      <c r="C157" s="99"/>
      <c r="D157" s="100"/>
      <c r="E157" s="77"/>
      <c r="F157" s="77"/>
    </row>
    <row r="158" spans="2:9" ht="15.75" customHeight="1" x14ac:dyDescent="0.25">
      <c r="B158" s="79" t="s">
        <v>246</v>
      </c>
      <c r="C158" s="99"/>
      <c r="D158" s="100"/>
      <c r="E158" s="77"/>
      <c r="F158" s="77"/>
    </row>
    <row r="159" spans="2:9" ht="15.75" customHeight="1" x14ac:dyDescent="0.25">
      <c r="B159" s="79" t="s">
        <v>247</v>
      </c>
      <c r="C159" s="99"/>
      <c r="D159" s="100"/>
      <c r="E159" s="77"/>
      <c r="F159" s="77"/>
    </row>
    <row r="160" spans="2:9" ht="15.75" customHeight="1" x14ac:dyDescent="0.25">
      <c r="B160" s="76" t="s">
        <v>248</v>
      </c>
      <c r="C160" s="99"/>
      <c r="D160" s="100"/>
      <c r="E160" s="77"/>
      <c r="F160" s="77"/>
    </row>
    <row r="161" spans="2:7" ht="15.75" x14ac:dyDescent="0.25">
      <c r="B161" s="76" t="s">
        <v>249</v>
      </c>
      <c r="C161" s="109"/>
      <c r="D161" s="110"/>
      <c r="E161" s="77"/>
      <c r="F161" s="77"/>
    </row>
    <row r="162" spans="2:7" ht="15" x14ac:dyDescent="0.25">
      <c r="B162"/>
      <c r="C162"/>
      <c r="D162"/>
      <c r="E162"/>
      <c r="F162"/>
    </row>
    <row r="163" spans="2:7" ht="15" x14ac:dyDescent="0.25">
      <c r="B163"/>
      <c r="C163"/>
      <c r="D163"/>
      <c r="E163" s="80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/>
      <c r="D165"/>
      <c r="E165"/>
      <c r="F165"/>
    </row>
    <row r="166" spans="2:7" ht="28.5" customHeight="1" x14ac:dyDescent="0.25">
      <c r="B166"/>
      <c r="C166" s="111" t="s">
        <v>250</v>
      </c>
      <c r="D166" s="112"/>
      <c r="E166" s="81" t="s">
        <v>251</v>
      </c>
      <c r="F166" s="81" t="s">
        <v>252</v>
      </c>
      <c r="G166" s="81" t="s">
        <v>253</v>
      </c>
    </row>
    <row r="167" spans="2:7" ht="28.5" customHeight="1" x14ac:dyDescent="0.25">
      <c r="B167"/>
      <c r="C167" s="113" t="s">
        <v>254</v>
      </c>
      <c r="D167" s="114"/>
      <c r="E167" s="96">
        <f>SUBTOTAL(9,G8,G9,G10,G11,G12,G13,G14,G15,G18,G19,G20,G21,G22,G23,G24,G26,G29,G30,G31,G32,G33,G36,G37,G38,G39,G40,G42,G43,G44,G45,G46,G47,G48,G49,G50,G51,G52,G53,G56,G57,G59,G61,G63,G64,G66,G68,G76,G79,G82,G83,G84,G87,G89,G90,G92,G93,G96,G98,G100,G103,G105,G106,G107,G108,G109,G111,G112,G116,G117,G120,G118,G121,G122,G123,G124,G128,G129,G130,G131,G134,G135,G136,G139,G140)</f>
        <v>245055.34999999998</v>
      </c>
      <c r="F167" s="101"/>
      <c r="G167" s="82">
        <f>ROUND(F167/E167,3)</f>
        <v>0</v>
      </c>
    </row>
    <row r="168" spans="2:7" ht="28.5" customHeight="1" x14ac:dyDescent="0.25">
      <c r="B168"/>
      <c r="C168" s="115" t="s">
        <v>255</v>
      </c>
      <c r="D168" s="116"/>
      <c r="E168" s="96">
        <f>SUBTOTAL(9,G41,G54,G55,G58,G60,G62,G65,G67,G69,G70,G71,G72,G73,G74,G75,G77,G80,G85,G86,G91,G94,G97,G99,G101,G104,G110,G113,G114,G115,G125,G126,G127,G132,G133,G137,G138)</f>
        <v>142315.88999999998</v>
      </c>
      <c r="F168" s="101"/>
      <c r="G168" s="82">
        <f t="shared" ref="G168:G170" si="3">ROUND(F168/E168,3)</f>
        <v>0</v>
      </c>
    </row>
    <row r="169" spans="2:7" ht="28.5" customHeight="1" x14ac:dyDescent="0.25">
      <c r="B169"/>
      <c r="C169" s="103" t="s">
        <v>256</v>
      </c>
      <c r="D169" s="104"/>
      <c r="E169" s="96">
        <f>SUBTOTAL(9,G16,G17,G25,G27,G28,G34,G35,G78,G81,G88,G95,G102)</f>
        <v>0</v>
      </c>
      <c r="F169" s="101"/>
      <c r="G169" s="82" t="e">
        <f t="shared" si="3"/>
        <v>#DIV/0!</v>
      </c>
    </row>
    <row r="170" spans="2:7" ht="28.5" customHeight="1" x14ac:dyDescent="0.25">
      <c r="B170"/>
      <c r="C170" s="105" t="s">
        <v>257</v>
      </c>
      <c r="D170" s="106"/>
      <c r="E170" s="96">
        <f>SUBTOTAL(9,G119)</f>
        <v>0</v>
      </c>
      <c r="F170" s="101"/>
      <c r="G170" s="82" t="e">
        <f t="shared" si="3"/>
        <v>#DIV/0!</v>
      </c>
    </row>
    <row r="171" spans="2:7" ht="28.5" customHeight="1" x14ac:dyDescent="0.25">
      <c r="B171"/>
      <c r="C171" s="107" t="s">
        <v>228</v>
      </c>
      <c r="D171" s="108"/>
      <c r="E171" s="97">
        <f>SUM(E167:E170)</f>
        <v>387371.24</v>
      </c>
      <c r="F171" s="97">
        <f>SUM(F167:F170)</f>
        <v>0</v>
      </c>
      <c r="G171" s="83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  <c r="D174"/>
      <c r="E174"/>
      <c r="F174"/>
    </row>
    <row r="175" spans="2:7" ht="15" x14ac:dyDescent="0.25">
      <c r="B175"/>
      <c r="C175"/>
    </row>
  </sheetData>
  <sheetProtection algorithmName="SHA-512" hashValue="gas1cpmPxvfJsDCaAbIclOMkV5XwPgMH9k/bxeYQus0KnZtDmaVw2ApI2spuUMGn48FPD1dLVHM24Fw+GLWjTg==" saltValue="1z3OfxqraYE1MxA1K1Ogpw==" spinCount="100000" sheet="1" objects="1" scenarios="1"/>
  <protectedRanges>
    <protectedRange sqref="F167:F170" name="Rozsah3"/>
    <protectedRange sqref="C150:D161" name="Rozsah2"/>
    <protectedRange sqref="C144:F145" name="Rozsah1"/>
  </protectedRanges>
  <mergeCells count="15">
    <mergeCell ref="A141:B141"/>
    <mergeCell ref="A142:G142"/>
    <mergeCell ref="C144:F144"/>
    <mergeCell ref="C145:F145"/>
    <mergeCell ref="B146:B147"/>
    <mergeCell ref="C146:C147"/>
    <mergeCell ref="C169:D169"/>
    <mergeCell ref="C170:D170"/>
    <mergeCell ref="C171:D171"/>
    <mergeCell ref="C150:D150"/>
    <mergeCell ref="C152:D152"/>
    <mergeCell ref="C161:D161"/>
    <mergeCell ref="C166:D166"/>
    <mergeCell ref="C167:D167"/>
    <mergeCell ref="C168:D168"/>
  </mergeCells>
  <pageMargins left="0.7" right="0.7" top="0.75" bottom="0.75" header="0.3" footer="0.3"/>
  <pageSetup scale="4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zoomScaleNormal="100" workbookViewId="0">
      <selection activeCell="E171" sqref="E171"/>
    </sheetView>
  </sheetViews>
  <sheetFormatPr defaultRowHeight="12.75" x14ac:dyDescent="0.2"/>
  <cols>
    <col min="1" max="1" width="4.85546875" style="1" customWidth="1"/>
    <col min="2" max="2" width="69.7109375" style="1" customWidth="1"/>
    <col min="3" max="3" width="48.7109375" style="1" customWidth="1"/>
    <col min="4" max="4" width="13.42578125" style="3" customWidth="1"/>
    <col min="5" max="5" width="14.5703125" style="1" customWidth="1"/>
    <col min="6" max="6" width="15.7109375" style="1" customWidth="1"/>
    <col min="7" max="7" width="18.7109375" style="1" customWidth="1"/>
    <col min="8" max="8" width="17" style="1" customWidth="1"/>
    <col min="9" max="253" width="9.140625" style="1"/>
    <col min="254" max="254" width="10.42578125" style="1" customWidth="1"/>
    <col min="255" max="255" width="57.7109375" style="1" customWidth="1"/>
    <col min="256" max="256" width="46.140625" style="1" customWidth="1"/>
    <col min="257" max="257" width="14" style="1" customWidth="1"/>
    <col min="258" max="258" width="9.140625" style="1"/>
    <col min="259" max="259" width="8.85546875" style="1" customWidth="1"/>
    <col min="260" max="260" width="11.140625" style="1" customWidth="1"/>
    <col min="261" max="261" width="10.7109375" style="1" customWidth="1"/>
    <col min="262" max="509" width="9.140625" style="1"/>
    <col min="510" max="510" width="10.42578125" style="1" customWidth="1"/>
    <col min="511" max="511" width="57.7109375" style="1" customWidth="1"/>
    <col min="512" max="512" width="46.140625" style="1" customWidth="1"/>
    <col min="513" max="513" width="14" style="1" customWidth="1"/>
    <col min="514" max="514" width="9.140625" style="1"/>
    <col min="515" max="515" width="8.85546875" style="1" customWidth="1"/>
    <col min="516" max="516" width="11.140625" style="1" customWidth="1"/>
    <col min="517" max="517" width="10.7109375" style="1" customWidth="1"/>
    <col min="518" max="765" width="9.140625" style="1"/>
    <col min="766" max="766" width="10.42578125" style="1" customWidth="1"/>
    <col min="767" max="767" width="57.7109375" style="1" customWidth="1"/>
    <col min="768" max="768" width="46.140625" style="1" customWidth="1"/>
    <col min="769" max="769" width="14" style="1" customWidth="1"/>
    <col min="770" max="770" width="9.140625" style="1"/>
    <col min="771" max="771" width="8.85546875" style="1" customWidth="1"/>
    <col min="772" max="772" width="11.140625" style="1" customWidth="1"/>
    <col min="773" max="773" width="10.7109375" style="1" customWidth="1"/>
    <col min="774" max="1021" width="9.140625" style="1"/>
    <col min="1022" max="1022" width="10.42578125" style="1" customWidth="1"/>
    <col min="1023" max="1023" width="57.7109375" style="1" customWidth="1"/>
    <col min="1024" max="1024" width="46.140625" style="1" customWidth="1"/>
    <col min="1025" max="1025" width="14" style="1" customWidth="1"/>
    <col min="1026" max="1026" width="9.140625" style="1"/>
    <col min="1027" max="1027" width="8.85546875" style="1" customWidth="1"/>
    <col min="1028" max="1028" width="11.140625" style="1" customWidth="1"/>
    <col min="1029" max="1029" width="10.7109375" style="1" customWidth="1"/>
    <col min="1030" max="1277" width="9.140625" style="1"/>
    <col min="1278" max="1278" width="10.42578125" style="1" customWidth="1"/>
    <col min="1279" max="1279" width="57.7109375" style="1" customWidth="1"/>
    <col min="1280" max="1280" width="46.140625" style="1" customWidth="1"/>
    <col min="1281" max="1281" width="14" style="1" customWidth="1"/>
    <col min="1282" max="1282" width="9.140625" style="1"/>
    <col min="1283" max="1283" width="8.85546875" style="1" customWidth="1"/>
    <col min="1284" max="1284" width="11.140625" style="1" customWidth="1"/>
    <col min="1285" max="1285" width="10.7109375" style="1" customWidth="1"/>
    <col min="1286" max="1533" width="9.140625" style="1"/>
    <col min="1534" max="1534" width="10.42578125" style="1" customWidth="1"/>
    <col min="1535" max="1535" width="57.7109375" style="1" customWidth="1"/>
    <col min="1536" max="1536" width="46.140625" style="1" customWidth="1"/>
    <col min="1537" max="1537" width="14" style="1" customWidth="1"/>
    <col min="1538" max="1538" width="9.140625" style="1"/>
    <col min="1539" max="1539" width="8.85546875" style="1" customWidth="1"/>
    <col min="1540" max="1540" width="11.140625" style="1" customWidth="1"/>
    <col min="1541" max="1541" width="10.7109375" style="1" customWidth="1"/>
    <col min="1542" max="1789" width="9.140625" style="1"/>
    <col min="1790" max="1790" width="10.42578125" style="1" customWidth="1"/>
    <col min="1791" max="1791" width="57.7109375" style="1" customWidth="1"/>
    <col min="1792" max="1792" width="46.140625" style="1" customWidth="1"/>
    <col min="1793" max="1793" width="14" style="1" customWidth="1"/>
    <col min="1794" max="1794" width="9.140625" style="1"/>
    <col min="1795" max="1795" width="8.85546875" style="1" customWidth="1"/>
    <col min="1796" max="1796" width="11.140625" style="1" customWidth="1"/>
    <col min="1797" max="1797" width="10.7109375" style="1" customWidth="1"/>
    <col min="1798" max="2045" width="9.140625" style="1"/>
    <col min="2046" max="2046" width="10.42578125" style="1" customWidth="1"/>
    <col min="2047" max="2047" width="57.7109375" style="1" customWidth="1"/>
    <col min="2048" max="2048" width="46.140625" style="1" customWidth="1"/>
    <col min="2049" max="2049" width="14" style="1" customWidth="1"/>
    <col min="2050" max="2050" width="9.140625" style="1"/>
    <col min="2051" max="2051" width="8.85546875" style="1" customWidth="1"/>
    <col min="2052" max="2052" width="11.140625" style="1" customWidth="1"/>
    <col min="2053" max="2053" width="10.7109375" style="1" customWidth="1"/>
    <col min="2054" max="2301" width="9.140625" style="1"/>
    <col min="2302" max="2302" width="10.42578125" style="1" customWidth="1"/>
    <col min="2303" max="2303" width="57.7109375" style="1" customWidth="1"/>
    <col min="2304" max="2304" width="46.140625" style="1" customWidth="1"/>
    <col min="2305" max="2305" width="14" style="1" customWidth="1"/>
    <col min="2306" max="2306" width="9.140625" style="1"/>
    <col min="2307" max="2307" width="8.85546875" style="1" customWidth="1"/>
    <col min="2308" max="2308" width="11.140625" style="1" customWidth="1"/>
    <col min="2309" max="2309" width="10.7109375" style="1" customWidth="1"/>
    <col min="2310" max="2557" width="9.140625" style="1"/>
    <col min="2558" max="2558" width="10.42578125" style="1" customWidth="1"/>
    <col min="2559" max="2559" width="57.7109375" style="1" customWidth="1"/>
    <col min="2560" max="2560" width="46.140625" style="1" customWidth="1"/>
    <col min="2561" max="2561" width="14" style="1" customWidth="1"/>
    <col min="2562" max="2562" width="9.140625" style="1"/>
    <col min="2563" max="2563" width="8.85546875" style="1" customWidth="1"/>
    <col min="2564" max="2564" width="11.140625" style="1" customWidth="1"/>
    <col min="2565" max="2565" width="10.7109375" style="1" customWidth="1"/>
    <col min="2566" max="2813" width="9.140625" style="1"/>
    <col min="2814" max="2814" width="10.42578125" style="1" customWidth="1"/>
    <col min="2815" max="2815" width="57.7109375" style="1" customWidth="1"/>
    <col min="2816" max="2816" width="46.140625" style="1" customWidth="1"/>
    <col min="2817" max="2817" width="14" style="1" customWidth="1"/>
    <col min="2818" max="2818" width="9.140625" style="1"/>
    <col min="2819" max="2819" width="8.85546875" style="1" customWidth="1"/>
    <col min="2820" max="2820" width="11.140625" style="1" customWidth="1"/>
    <col min="2821" max="2821" width="10.7109375" style="1" customWidth="1"/>
    <col min="2822" max="3069" width="9.140625" style="1"/>
    <col min="3070" max="3070" width="10.42578125" style="1" customWidth="1"/>
    <col min="3071" max="3071" width="57.7109375" style="1" customWidth="1"/>
    <col min="3072" max="3072" width="46.140625" style="1" customWidth="1"/>
    <col min="3073" max="3073" width="14" style="1" customWidth="1"/>
    <col min="3074" max="3074" width="9.140625" style="1"/>
    <col min="3075" max="3075" width="8.85546875" style="1" customWidth="1"/>
    <col min="3076" max="3076" width="11.140625" style="1" customWidth="1"/>
    <col min="3077" max="3077" width="10.7109375" style="1" customWidth="1"/>
    <col min="3078" max="3325" width="9.140625" style="1"/>
    <col min="3326" max="3326" width="10.42578125" style="1" customWidth="1"/>
    <col min="3327" max="3327" width="57.7109375" style="1" customWidth="1"/>
    <col min="3328" max="3328" width="46.140625" style="1" customWidth="1"/>
    <col min="3329" max="3329" width="14" style="1" customWidth="1"/>
    <col min="3330" max="3330" width="9.140625" style="1"/>
    <col min="3331" max="3331" width="8.85546875" style="1" customWidth="1"/>
    <col min="3332" max="3332" width="11.140625" style="1" customWidth="1"/>
    <col min="3333" max="3333" width="10.7109375" style="1" customWidth="1"/>
    <col min="3334" max="3581" width="9.140625" style="1"/>
    <col min="3582" max="3582" width="10.42578125" style="1" customWidth="1"/>
    <col min="3583" max="3583" width="57.7109375" style="1" customWidth="1"/>
    <col min="3584" max="3584" width="46.140625" style="1" customWidth="1"/>
    <col min="3585" max="3585" width="14" style="1" customWidth="1"/>
    <col min="3586" max="3586" width="9.140625" style="1"/>
    <col min="3587" max="3587" width="8.85546875" style="1" customWidth="1"/>
    <col min="3588" max="3588" width="11.140625" style="1" customWidth="1"/>
    <col min="3589" max="3589" width="10.7109375" style="1" customWidth="1"/>
    <col min="3590" max="3837" width="9.140625" style="1"/>
    <col min="3838" max="3838" width="10.42578125" style="1" customWidth="1"/>
    <col min="3839" max="3839" width="57.7109375" style="1" customWidth="1"/>
    <col min="3840" max="3840" width="46.140625" style="1" customWidth="1"/>
    <col min="3841" max="3841" width="14" style="1" customWidth="1"/>
    <col min="3842" max="3842" width="9.140625" style="1"/>
    <col min="3843" max="3843" width="8.85546875" style="1" customWidth="1"/>
    <col min="3844" max="3844" width="11.140625" style="1" customWidth="1"/>
    <col min="3845" max="3845" width="10.7109375" style="1" customWidth="1"/>
    <col min="3846" max="4093" width="9.140625" style="1"/>
    <col min="4094" max="4094" width="10.42578125" style="1" customWidth="1"/>
    <col min="4095" max="4095" width="57.7109375" style="1" customWidth="1"/>
    <col min="4096" max="4096" width="46.140625" style="1" customWidth="1"/>
    <col min="4097" max="4097" width="14" style="1" customWidth="1"/>
    <col min="4098" max="4098" width="9.140625" style="1"/>
    <col min="4099" max="4099" width="8.85546875" style="1" customWidth="1"/>
    <col min="4100" max="4100" width="11.140625" style="1" customWidth="1"/>
    <col min="4101" max="4101" width="10.7109375" style="1" customWidth="1"/>
    <col min="4102" max="4349" width="9.140625" style="1"/>
    <col min="4350" max="4350" width="10.42578125" style="1" customWidth="1"/>
    <col min="4351" max="4351" width="57.7109375" style="1" customWidth="1"/>
    <col min="4352" max="4352" width="46.140625" style="1" customWidth="1"/>
    <col min="4353" max="4353" width="14" style="1" customWidth="1"/>
    <col min="4354" max="4354" width="9.140625" style="1"/>
    <col min="4355" max="4355" width="8.85546875" style="1" customWidth="1"/>
    <col min="4356" max="4356" width="11.140625" style="1" customWidth="1"/>
    <col min="4357" max="4357" width="10.7109375" style="1" customWidth="1"/>
    <col min="4358" max="4605" width="9.140625" style="1"/>
    <col min="4606" max="4606" width="10.42578125" style="1" customWidth="1"/>
    <col min="4607" max="4607" width="57.7109375" style="1" customWidth="1"/>
    <col min="4608" max="4608" width="46.140625" style="1" customWidth="1"/>
    <col min="4609" max="4609" width="14" style="1" customWidth="1"/>
    <col min="4610" max="4610" width="9.140625" style="1"/>
    <col min="4611" max="4611" width="8.85546875" style="1" customWidth="1"/>
    <col min="4612" max="4612" width="11.140625" style="1" customWidth="1"/>
    <col min="4613" max="4613" width="10.7109375" style="1" customWidth="1"/>
    <col min="4614" max="4861" width="9.140625" style="1"/>
    <col min="4862" max="4862" width="10.42578125" style="1" customWidth="1"/>
    <col min="4863" max="4863" width="57.7109375" style="1" customWidth="1"/>
    <col min="4864" max="4864" width="46.140625" style="1" customWidth="1"/>
    <col min="4865" max="4865" width="14" style="1" customWidth="1"/>
    <col min="4866" max="4866" width="9.140625" style="1"/>
    <col min="4867" max="4867" width="8.85546875" style="1" customWidth="1"/>
    <col min="4868" max="4868" width="11.140625" style="1" customWidth="1"/>
    <col min="4869" max="4869" width="10.7109375" style="1" customWidth="1"/>
    <col min="4870" max="5117" width="9.140625" style="1"/>
    <col min="5118" max="5118" width="10.42578125" style="1" customWidth="1"/>
    <col min="5119" max="5119" width="57.7109375" style="1" customWidth="1"/>
    <col min="5120" max="5120" width="46.140625" style="1" customWidth="1"/>
    <col min="5121" max="5121" width="14" style="1" customWidth="1"/>
    <col min="5122" max="5122" width="9.140625" style="1"/>
    <col min="5123" max="5123" width="8.85546875" style="1" customWidth="1"/>
    <col min="5124" max="5124" width="11.140625" style="1" customWidth="1"/>
    <col min="5125" max="5125" width="10.7109375" style="1" customWidth="1"/>
    <col min="5126" max="5373" width="9.140625" style="1"/>
    <col min="5374" max="5374" width="10.42578125" style="1" customWidth="1"/>
    <col min="5375" max="5375" width="57.7109375" style="1" customWidth="1"/>
    <col min="5376" max="5376" width="46.140625" style="1" customWidth="1"/>
    <col min="5377" max="5377" width="14" style="1" customWidth="1"/>
    <col min="5378" max="5378" width="9.140625" style="1"/>
    <col min="5379" max="5379" width="8.85546875" style="1" customWidth="1"/>
    <col min="5380" max="5380" width="11.140625" style="1" customWidth="1"/>
    <col min="5381" max="5381" width="10.7109375" style="1" customWidth="1"/>
    <col min="5382" max="5629" width="9.140625" style="1"/>
    <col min="5630" max="5630" width="10.42578125" style="1" customWidth="1"/>
    <col min="5631" max="5631" width="57.7109375" style="1" customWidth="1"/>
    <col min="5632" max="5632" width="46.140625" style="1" customWidth="1"/>
    <col min="5633" max="5633" width="14" style="1" customWidth="1"/>
    <col min="5634" max="5634" width="9.140625" style="1"/>
    <col min="5635" max="5635" width="8.85546875" style="1" customWidth="1"/>
    <col min="5636" max="5636" width="11.140625" style="1" customWidth="1"/>
    <col min="5637" max="5637" width="10.7109375" style="1" customWidth="1"/>
    <col min="5638" max="5885" width="9.140625" style="1"/>
    <col min="5886" max="5886" width="10.42578125" style="1" customWidth="1"/>
    <col min="5887" max="5887" width="57.7109375" style="1" customWidth="1"/>
    <col min="5888" max="5888" width="46.140625" style="1" customWidth="1"/>
    <col min="5889" max="5889" width="14" style="1" customWidth="1"/>
    <col min="5890" max="5890" width="9.140625" style="1"/>
    <col min="5891" max="5891" width="8.85546875" style="1" customWidth="1"/>
    <col min="5892" max="5892" width="11.140625" style="1" customWidth="1"/>
    <col min="5893" max="5893" width="10.7109375" style="1" customWidth="1"/>
    <col min="5894" max="6141" width="9.140625" style="1"/>
    <col min="6142" max="6142" width="10.42578125" style="1" customWidth="1"/>
    <col min="6143" max="6143" width="57.7109375" style="1" customWidth="1"/>
    <col min="6144" max="6144" width="46.140625" style="1" customWidth="1"/>
    <col min="6145" max="6145" width="14" style="1" customWidth="1"/>
    <col min="6146" max="6146" width="9.140625" style="1"/>
    <col min="6147" max="6147" width="8.85546875" style="1" customWidth="1"/>
    <col min="6148" max="6148" width="11.140625" style="1" customWidth="1"/>
    <col min="6149" max="6149" width="10.7109375" style="1" customWidth="1"/>
    <col min="6150" max="6397" width="9.140625" style="1"/>
    <col min="6398" max="6398" width="10.42578125" style="1" customWidth="1"/>
    <col min="6399" max="6399" width="57.7109375" style="1" customWidth="1"/>
    <col min="6400" max="6400" width="46.140625" style="1" customWidth="1"/>
    <col min="6401" max="6401" width="14" style="1" customWidth="1"/>
    <col min="6402" max="6402" width="9.140625" style="1"/>
    <col min="6403" max="6403" width="8.85546875" style="1" customWidth="1"/>
    <col min="6404" max="6404" width="11.140625" style="1" customWidth="1"/>
    <col min="6405" max="6405" width="10.7109375" style="1" customWidth="1"/>
    <col min="6406" max="6653" width="9.140625" style="1"/>
    <col min="6654" max="6654" width="10.42578125" style="1" customWidth="1"/>
    <col min="6655" max="6655" width="57.7109375" style="1" customWidth="1"/>
    <col min="6656" max="6656" width="46.140625" style="1" customWidth="1"/>
    <col min="6657" max="6657" width="14" style="1" customWidth="1"/>
    <col min="6658" max="6658" width="9.140625" style="1"/>
    <col min="6659" max="6659" width="8.85546875" style="1" customWidth="1"/>
    <col min="6660" max="6660" width="11.140625" style="1" customWidth="1"/>
    <col min="6661" max="6661" width="10.7109375" style="1" customWidth="1"/>
    <col min="6662" max="6909" width="9.140625" style="1"/>
    <col min="6910" max="6910" width="10.42578125" style="1" customWidth="1"/>
    <col min="6911" max="6911" width="57.7109375" style="1" customWidth="1"/>
    <col min="6912" max="6912" width="46.140625" style="1" customWidth="1"/>
    <col min="6913" max="6913" width="14" style="1" customWidth="1"/>
    <col min="6914" max="6914" width="9.140625" style="1"/>
    <col min="6915" max="6915" width="8.85546875" style="1" customWidth="1"/>
    <col min="6916" max="6916" width="11.140625" style="1" customWidth="1"/>
    <col min="6917" max="6917" width="10.7109375" style="1" customWidth="1"/>
    <col min="6918" max="7165" width="9.140625" style="1"/>
    <col min="7166" max="7166" width="10.42578125" style="1" customWidth="1"/>
    <col min="7167" max="7167" width="57.7109375" style="1" customWidth="1"/>
    <col min="7168" max="7168" width="46.140625" style="1" customWidth="1"/>
    <col min="7169" max="7169" width="14" style="1" customWidth="1"/>
    <col min="7170" max="7170" width="9.140625" style="1"/>
    <col min="7171" max="7171" width="8.85546875" style="1" customWidth="1"/>
    <col min="7172" max="7172" width="11.140625" style="1" customWidth="1"/>
    <col min="7173" max="7173" width="10.7109375" style="1" customWidth="1"/>
    <col min="7174" max="7421" width="9.140625" style="1"/>
    <col min="7422" max="7422" width="10.42578125" style="1" customWidth="1"/>
    <col min="7423" max="7423" width="57.7109375" style="1" customWidth="1"/>
    <col min="7424" max="7424" width="46.140625" style="1" customWidth="1"/>
    <col min="7425" max="7425" width="14" style="1" customWidth="1"/>
    <col min="7426" max="7426" width="9.140625" style="1"/>
    <col min="7427" max="7427" width="8.85546875" style="1" customWidth="1"/>
    <col min="7428" max="7428" width="11.140625" style="1" customWidth="1"/>
    <col min="7429" max="7429" width="10.7109375" style="1" customWidth="1"/>
    <col min="7430" max="7677" width="9.140625" style="1"/>
    <col min="7678" max="7678" width="10.42578125" style="1" customWidth="1"/>
    <col min="7679" max="7679" width="57.7109375" style="1" customWidth="1"/>
    <col min="7680" max="7680" width="46.140625" style="1" customWidth="1"/>
    <col min="7681" max="7681" width="14" style="1" customWidth="1"/>
    <col min="7682" max="7682" width="9.140625" style="1"/>
    <col min="7683" max="7683" width="8.85546875" style="1" customWidth="1"/>
    <col min="7684" max="7684" width="11.140625" style="1" customWidth="1"/>
    <col min="7685" max="7685" width="10.7109375" style="1" customWidth="1"/>
    <col min="7686" max="7933" width="9.140625" style="1"/>
    <col min="7934" max="7934" width="10.42578125" style="1" customWidth="1"/>
    <col min="7935" max="7935" width="57.7109375" style="1" customWidth="1"/>
    <col min="7936" max="7936" width="46.140625" style="1" customWidth="1"/>
    <col min="7937" max="7937" width="14" style="1" customWidth="1"/>
    <col min="7938" max="7938" width="9.140625" style="1"/>
    <col min="7939" max="7939" width="8.85546875" style="1" customWidth="1"/>
    <col min="7940" max="7940" width="11.140625" style="1" customWidth="1"/>
    <col min="7941" max="7941" width="10.7109375" style="1" customWidth="1"/>
    <col min="7942" max="8189" width="9.140625" style="1"/>
    <col min="8190" max="8190" width="10.42578125" style="1" customWidth="1"/>
    <col min="8191" max="8191" width="57.7109375" style="1" customWidth="1"/>
    <col min="8192" max="8192" width="46.140625" style="1" customWidth="1"/>
    <col min="8193" max="8193" width="14" style="1" customWidth="1"/>
    <col min="8194" max="8194" width="9.140625" style="1"/>
    <col min="8195" max="8195" width="8.85546875" style="1" customWidth="1"/>
    <col min="8196" max="8196" width="11.140625" style="1" customWidth="1"/>
    <col min="8197" max="8197" width="10.7109375" style="1" customWidth="1"/>
    <col min="8198" max="8445" width="9.140625" style="1"/>
    <col min="8446" max="8446" width="10.42578125" style="1" customWidth="1"/>
    <col min="8447" max="8447" width="57.7109375" style="1" customWidth="1"/>
    <col min="8448" max="8448" width="46.140625" style="1" customWidth="1"/>
    <col min="8449" max="8449" width="14" style="1" customWidth="1"/>
    <col min="8450" max="8450" width="9.140625" style="1"/>
    <col min="8451" max="8451" width="8.85546875" style="1" customWidth="1"/>
    <col min="8452" max="8452" width="11.140625" style="1" customWidth="1"/>
    <col min="8453" max="8453" width="10.7109375" style="1" customWidth="1"/>
    <col min="8454" max="8701" width="9.140625" style="1"/>
    <col min="8702" max="8702" width="10.42578125" style="1" customWidth="1"/>
    <col min="8703" max="8703" width="57.7109375" style="1" customWidth="1"/>
    <col min="8704" max="8704" width="46.140625" style="1" customWidth="1"/>
    <col min="8705" max="8705" width="14" style="1" customWidth="1"/>
    <col min="8706" max="8706" width="9.140625" style="1"/>
    <col min="8707" max="8707" width="8.85546875" style="1" customWidth="1"/>
    <col min="8708" max="8708" width="11.140625" style="1" customWidth="1"/>
    <col min="8709" max="8709" width="10.7109375" style="1" customWidth="1"/>
    <col min="8710" max="8957" width="9.140625" style="1"/>
    <col min="8958" max="8958" width="10.42578125" style="1" customWidth="1"/>
    <col min="8959" max="8959" width="57.7109375" style="1" customWidth="1"/>
    <col min="8960" max="8960" width="46.140625" style="1" customWidth="1"/>
    <col min="8961" max="8961" width="14" style="1" customWidth="1"/>
    <col min="8962" max="8962" width="9.140625" style="1"/>
    <col min="8963" max="8963" width="8.85546875" style="1" customWidth="1"/>
    <col min="8964" max="8964" width="11.140625" style="1" customWidth="1"/>
    <col min="8965" max="8965" width="10.7109375" style="1" customWidth="1"/>
    <col min="8966" max="9213" width="9.140625" style="1"/>
    <col min="9214" max="9214" width="10.42578125" style="1" customWidth="1"/>
    <col min="9215" max="9215" width="57.7109375" style="1" customWidth="1"/>
    <col min="9216" max="9216" width="46.140625" style="1" customWidth="1"/>
    <col min="9217" max="9217" width="14" style="1" customWidth="1"/>
    <col min="9218" max="9218" width="9.140625" style="1"/>
    <col min="9219" max="9219" width="8.85546875" style="1" customWidth="1"/>
    <col min="9220" max="9220" width="11.140625" style="1" customWidth="1"/>
    <col min="9221" max="9221" width="10.7109375" style="1" customWidth="1"/>
    <col min="9222" max="9469" width="9.140625" style="1"/>
    <col min="9470" max="9470" width="10.42578125" style="1" customWidth="1"/>
    <col min="9471" max="9471" width="57.7109375" style="1" customWidth="1"/>
    <col min="9472" max="9472" width="46.140625" style="1" customWidth="1"/>
    <col min="9473" max="9473" width="14" style="1" customWidth="1"/>
    <col min="9474" max="9474" width="9.140625" style="1"/>
    <col min="9475" max="9475" width="8.85546875" style="1" customWidth="1"/>
    <col min="9476" max="9476" width="11.140625" style="1" customWidth="1"/>
    <col min="9477" max="9477" width="10.7109375" style="1" customWidth="1"/>
    <col min="9478" max="9725" width="9.140625" style="1"/>
    <col min="9726" max="9726" width="10.42578125" style="1" customWidth="1"/>
    <col min="9727" max="9727" width="57.7109375" style="1" customWidth="1"/>
    <col min="9728" max="9728" width="46.140625" style="1" customWidth="1"/>
    <col min="9729" max="9729" width="14" style="1" customWidth="1"/>
    <col min="9730" max="9730" width="9.140625" style="1"/>
    <col min="9731" max="9731" width="8.85546875" style="1" customWidth="1"/>
    <col min="9732" max="9732" width="11.140625" style="1" customWidth="1"/>
    <col min="9733" max="9733" width="10.7109375" style="1" customWidth="1"/>
    <col min="9734" max="9981" width="9.140625" style="1"/>
    <col min="9982" max="9982" width="10.42578125" style="1" customWidth="1"/>
    <col min="9983" max="9983" width="57.7109375" style="1" customWidth="1"/>
    <col min="9984" max="9984" width="46.140625" style="1" customWidth="1"/>
    <col min="9985" max="9985" width="14" style="1" customWidth="1"/>
    <col min="9986" max="9986" width="9.140625" style="1"/>
    <col min="9987" max="9987" width="8.85546875" style="1" customWidth="1"/>
    <col min="9988" max="9988" width="11.140625" style="1" customWidth="1"/>
    <col min="9989" max="9989" width="10.7109375" style="1" customWidth="1"/>
    <col min="9990" max="10237" width="9.140625" style="1"/>
    <col min="10238" max="10238" width="10.42578125" style="1" customWidth="1"/>
    <col min="10239" max="10239" width="57.7109375" style="1" customWidth="1"/>
    <col min="10240" max="10240" width="46.140625" style="1" customWidth="1"/>
    <col min="10241" max="10241" width="14" style="1" customWidth="1"/>
    <col min="10242" max="10242" width="9.140625" style="1"/>
    <col min="10243" max="10243" width="8.85546875" style="1" customWidth="1"/>
    <col min="10244" max="10244" width="11.140625" style="1" customWidth="1"/>
    <col min="10245" max="10245" width="10.7109375" style="1" customWidth="1"/>
    <col min="10246" max="10493" width="9.140625" style="1"/>
    <col min="10494" max="10494" width="10.42578125" style="1" customWidth="1"/>
    <col min="10495" max="10495" width="57.7109375" style="1" customWidth="1"/>
    <col min="10496" max="10496" width="46.140625" style="1" customWidth="1"/>
    <col min="10497" max="10497" width="14" style="1" customWidth="1"/>
    <col min="10498" max="10498" width="9.140625" style="1"/>
    <col min="10499" max="10499" width="8.85546875" style="1" customWidth="1"/>
    <col min="10500" max="10500" width="11.140625" style="1" customWidth="1"/>
    <col min="10501" max="10501" width="10.7109375" style="1" customWidth="1"/>
    <col min="10502" max="10749" width="9.140625" style="1"/>
    <col min="10750" max="10750" width="10.42578125" style="1" customWidth="1"/>
    <col min="10751" max="10751" width="57.7109375" style="1" customWidth="1"/>
    <col min="10752" max="10752" width="46.140625" style="1" customWidth="1"/>
    <col min="10753" max="10753" width="14" style="1" customWidth="1"/>
    <col min="10754" max="10754" width="9.140625" style="1"/>
    <col min="10755" max="10755" width="8.85546875" style="1" customWidth="1"/>
    <col min="10756" max="10756" width="11.140625" style="1" customWidth="1"/>
    <col min="10757" max="10757" width="10.7109375" style="1" customWidth="1"/>
    <col min="10758" max="11005" width="9.140625" style="1"/>
    <col min="11006" max="11006" width="10.42578125" style="1" customWidth="1"/>
    <col min="11007" max="11007" width="57.7109375" style="1" customWidth="1"/>
    <col min="11008" max="11008" width="46.140625" style="1" customWidth="1"/>
    <col min="11009" max="11009" width="14" style="1" customWidth="1"/>
    <col min="11010" max="11010" width="9.140625" style="1"/>
    <col min="11011" max="11011" width="8.85546875" style="1" customWidth="1"/>
    <col min="11012" max="11012" width="11.140625" style="1" customWidth="1"/>
    <col min="11013" max="11013" width="10.7109375" style="1" customWidth="1"/>
    <col min="11014" max="11261" width="9.140625" style="1"/>
    <col min="11262" max="11262" width="10.42578125" style="1" customWidth="1"/>
    <col min="11263" max="11263" width="57.7109375" style="1" customWidth="1"/>
    <col min="11264" max="11264" width="46.140625" style="1" customWidth="1"/>
    <col min="11265" max="11265" width="14" style="1" customWidth="1"/>
    <col min="11266" max="11266" width="9.140625" style="1"/>
    <col min="11267" max="11267" width="8.85546875" style="1" customWidth="1"/>
    <col min="11268" max="11268" width="11.140625" style="1" customWidth="1"/>
    <col min="11269" max="11269" width="10.7109375" style="1" customWidth="1"/>
    <col min="11270" max="11517" width="9.140625" style="1"/>
    <col min="11518" max="11518" width="10.42578125" style="1" customWidth="1"/>
    <col min="11519" max="11519" width="57.7109375" style="1" customWidth="1"/>
    <col min="11520" max="11520" width="46.140625" style="1" customWidth="1"/>
    <col min="11521" max="11521" width="14" style="1" customWidth="1"/>
    <col min="11522" max="11522" width="9.140625" style="1"/>
    <col min="11523" max="11523" width="8.85546875" style="1" customWidth="1"/>
    <col min="11524" max="11524" width="11.140625" style="1" customWidth="1"/>
    <col min="11525" max="11525" width="10.7109375" style="1" customWidth="1"/>
    <col min="11526" max="11773" width="9.140625" style="1"/>
    <col min="11774" max="11774" width="10.42578125" style="1" customWidth="1"/>
    <col min="11775" max="11775" width="57.7109375" style="1" customWidth="1"/>
    <col min="11776" max="11776" width="46.140625" style="1" customWidth="1"/>
    <col min="11777" max="11777" width="14" style="1" customWidth="1"/>
    <col min="11778" max="11778" width="9.140625" style="1"/>
    <col min="11779" max="11779" width="8.85546875" style="1" customWidth="1"/>
    <col min="11780" max="11780" width="11.140625" style="1" customWidth="1"/>
    <col min="11781" max="11781" width="10.7109375" style="1" customWidth="1"/>
    <col min="11782" max="12029" width="9.140625" style="1"/>
    <col min="12030" max="12030" width="10.42578125" style="1" customWidth="1"/>
    <col min="12031" max="12031" width="57.7109375" style="1" customWidth="1"/>
    <col min="12032" max="12032" width="46.140625" style="1" customWidth="1"/>
    <col min="12033" max="12033" width="14" style="1" customWidth="1"/>
    <col min="12034" max="12034" width="9.140625" style="1"/>
    <col min="12035" max="12035" width="8.85546875" style="1" customWidth="1"/>
    <col min="12036" max="12036" width="11.140625" style="1" customWidth="1"/>
    <col min="12037" max="12037" width="10.7109375" style="1" customWidth="1"/>
    <col min="12038" max="12285" width="9.140625" style="1"/>
    <col min="12286" max="12286" width="10.42578125" style="1" customWidth="1"/>
    <col min="12287" max="12287" width="57.7109375" style="1" customWidth="1"/>
    <col min="12288" max="12288" width="46.140625" style="1" customWidth="1"/>
    <col min="12289" max="12289" width="14" style="1" customWidth="1"/>
    <col min="12290" max="12290" width="9.140625" style="1"/>
    <col min="12291" max="12291" width="8.85546875" style="1" customWidth="1"/>
    <col min="12292" max="12292" width="11.140625" style="1" customWidth="1"/>
    <col min="12293" max="12293" width="10.7109375" style="1" customWidth="1"/>
    <col min="12294" max="12541" width="9.140625" style="1"/>
    <col min="12542" max="12542" width="10.42578125" style="1" customWidth="1"/>
    <col min="12543" max="12543" width="57.7109375" style="1" customWidth="1"/>
    <col min="12544" max="12544" width="46.140625" style="1" customWidth="1"/>
    <col min="12545" max="12545" width="14" style="1" customWidth="1"/>
    <col min="12546" max="12546" width="9.140625" style="1"/>
    <col min="12547" max="12547" width="8.85546875" style="1" customWidth="1"/>
    <col min="12548" max="12548" width="11.140625" style="1" customWidth="1"/>
    <col min="12549" max="12549" width="10.7109375" style="1" customWidth="1"/>
    <col min="12550" max="12797" width="9.140625" style="1"/>
    <col min="12798" max="12798" width="10.42578125" style="1" customWidth="1"/>
    <col min="12799" max="12799" width="57.7109375" style="1" customWidth="1"/>
    <col min="12800" max="12800" width="46.140625" style="1" customWidth="1"/>
    <col min="12801" max="12801" width="14" style="1" customWidth="1"/>
    <col min="12802" max="12802" width="9.140625" style="1"/>
    <col min="12803" max="12803" width="8.85546875" style="1" customWidth="1"/>
    <col min="12804" max="12804" width="11.140625" style="1" customWidth="1"/>
    <col min="12805" max="12805" width="10.7109375" style="1" customWidth="1"/>
    <col min="12806" max="13053" width="9.140625" style="1"/>
    <col min="13054" max="13054" width="10.42578125" style="1" customWidth="1"/>
    <col min="13055" max="13055" width="57.7109375" style="1" customWidth="1"/>
    <col min="13056" max="13056" width="46.140625" style="1" customWidth="1"/>
    <col min="13057" max="13057" width="14" style="1" customWidth="1"/>
    <col min="13058" max="13058" width="9.140625" style="1"/>
    <col min="13059" max="13059" width="8.85546875" style="1" customWidth="1"/>
    <col min="13060" max="13060" width="11.140625" style="1" customWidth="1"/>
    <col min="13061" max="13061" width="10.7109375" style="1" customWidth="1"/>
    <col min="13062" max="13309" width="9.140625" style="1"/>
    <col min="13310" max="13310" width="10.42578125" style="1" customWidth="1"/>
    <col min="13311" max="13311" width="57.7109375" style="1" customWidth="1"/>
    <col min="13312" max="13312" width="46.140625" style="1" customWidth="1"/>
    <col min="13313" max="13313" width="14" style="1" customWidth="1"/>
    <col min="13314" max="13314" width="9.140625" style="1"/>
    <col min="13315" max="13315" width="8.85546875" style="1" customWidth="1"/>
    <col min="13316" max="13316" width="11.140625" style="1" customWidth="1"/>
    <col min="13317" max="13317" width="10.7109375" style="1" customWidth="1"/>
    <col min="13318" max="13565" width="9.140625" style="1"/>
    <col min="13566" max="13566" width="10.42578125" style="1" customWidth="1"/>
    <col min="13567" max="13567" width="57.7109375" style="1" customWidth="1"/>
    <col min="13568" max="13568" width="46.140625" style="1" customWidth="1"/>
    <col min="13569" max="13569" width="14" style="1" customWidth="1"/>
    <col min="13570" max="13570" width="9.140625" style="1"/>
    <col min="13571" max="13571" width="8.85546875" style="1" customWidth="1"/>
    <col min="13572" max="13572" width="11.140625" style="1" customWidth="1"/>
    <col min="13573" max="13573" width="10.7109375" style="1" customWidth="1"/>
    <col min="13574" max="13821" width="9.140625" style="1"/>
    <col min="13822" max="13822" width="10.42578125" style="1" customWidth="1"/>
    <col min="13823" max="13823" width="57.7109375" style="1" customWidth="1"/>
    <col min="13824" max="13824" width="46.140625" style="1" customWidth="1"/>
    <col min="13825" max="13825" width="14" style="1" customWidth="1"/>
    <col min="13826" max="13826" width="9.140625" style="1"/>
    <col min="13827" max="13827" width="8.85546875" style="1" customWidth="1"/>
    <col min="13828" max="13828" width="11.140625" style="1" customWidth="1"/>
    <col min="13829" max="13829" width="10.7109375" style="1" customWidth="1"/>
    <col min="13830" max="14077" width="9.140625" style="1"/>
    <col min="14078" max="14078" width="10.42578125" style="1" customWidth="1"/>
    <col min="14079" max="14079" width="57.7109375" style="1" customWidth="1"/>
    <col min="14080" max="14080" width="46.140625" style="1" customWidth="1"/>
    <col min="14081" max="14081" width="14" style="1" customWidth="1"/>
    <col min="14082" max="14082" width="9.140625" style="1"/>
    <col min="14083" max="14083" width="8.85546875" style="1" customWidth="1"/>
    <col min="14084" max="14084" width="11.140625" style="1" customWidth="1"/>
    <col min="14085" max="14085" width="10.7109375" style="1" customWidth="1"/>
    <col min="14086" max="14333" width="9.140625" style="1"/>
    <col min="14334" max="14334" width="10.42578125" style="1" customWidth="1"/>
    <col min="14335" max="14335" width="57.7109375" style="1" customWidth="1"/>
    <col min="14336" max="14336" width="46.140625" style="1" customWidth="1"/>
    <col min="14337" max="14337" width="14" style="1" customWidth="1"/>
    <col min="14338" max="14338" width="9.140625" style="1"/>
    <col min="14339" max="14339" width="8.85546875" style="1" customWidth="1"/>
    <col min="14340" max="14340" width="11.140625" style="1" customWidth="1"/>
    <col min="14341" max="14341" width="10.7109375" style="1" customWidth="1"/>
    <col min="14342" max="14589" width="9.140625" style="1"/>
    <col min="14590" max="14590" width="10.42578125" style="1" customWidth="1"/>
    <col min="14591" max="14591" width="57.7109375" style="1" customWidth="1"/>
    <col min="14592" max="14592" width="46.140625" style="1" customWidth="1"/>
    <col min="14593" max="14593" width="14" style="1" customWidth="1"/>
    <col min="14594" max="14594" width="9.140625" style="1"/>
    <col min="14595" max="14595" width="8.85546875" style="1" customWidth="1"/>
    <col min="14596" max="14596" width="11.140625" style="1" customWidth="1"/>
    <col min="14597" max="14597" width="10.7109375" style="1" customWidth="1"/>
    <col min="14598" max="14845" width="9.140625" style="1"/>
    <col min="14846" max="14846" width="10.42578125" style="1" customWidth="1"/>
    <col min="14847" max="14847" width="57.7109375" style="1" customWidth="1"/>
    <col min="14848" max="14848" width="46.140625" style="1" customWidth="1"/>
    <col min="14849" max="14849" width="14" style="1" customWidth="1"/>
    <col min="14850" max="14850" width="9.140625" style="1"/>
    <col min="14851" max="14851" width="8.85546875" style="1" customWidth="1"/>
    <col min="14852" max="14852" width="11.140625" style="1" customWidth="1"/>
    <col min="14853" max="14853" width="10.7109375" style="1" customWidth="1"/>
    <col min="14854" max="15101" width="9.140625" style="1"/>
    <col min="15102" max="15102" width="10.42578125" style="1" customWidth="1"/>
    <col min="15103" max="15103" width="57.7109375" style="1" customWidth="1"/>
    <col min="15104" max="15104" width="46.140625" style="1" customWidth="1"/>
    <col min="15105" max="15105" width="14" style="1" customWidth="1"/>
    <col min="15106" max="15106" width="9.140625" style="1"/>
    <col min="15107" max="15107" width="8.85546875" style="1" customWidth="1"/>
    <col min="15108" max="15108" width="11.140625" style="1" customWidth="1"/>
    <col min="15109" max="15109" width="10.7109375" style="1" customWidth="1"/>
    <col min="15110" max="15357" width="9.140625" style="1"/>
    <col min="15358" max="15358" width="10.42578125" style="1" customWidth="1"/>
    <col min="15359" max="15359" width="57.7109375" style="1" customWidth="1"/>
    <col min="15360" max="15360" width="46.140625" style="1" customWidth="1"/>
    <col min="15361" max="15361" width="14" style="1" customWidth="1"/>
    <col min="15362" max="15362" width="9.140625" style="1"/>
    <col min="15363" max="15363" width="8.85546875" style="1" customWidth="1"/>
    <col min="15364" max="15364" width="11.140625" style="1" customWidth="1"/>
    <col min="15365" max="15365" width="10.7109375" style="1" customWidth="1"/>
    <col min="15366" max="15613" width="9.140625" style="1"/>
    <col min="15614" max="15614" width="10.42578125" style="1" customWidth="1"/>
    <col min="15615" max="15615" width="57.7109375" style="1" customWidth="1"/>
    <col min="15616" max="15616" width="46.140625" style="1" customWidth="1"/>
    <col min="15617" max="15617" width="14" style="1" customWidth="1"/>
    <col min="15618" max="15618" width="9.140625" style="1"/>
    <col min="15619" max="15619" width="8.85546875" style="1" customWidth="1"/>
    <col min="15620" max="15620" width="11.140625" style="1" customWidth="1"/>
    <col min="15621" max="15621" width="10.7109375" style="1" customWidth="1"/>
    <col min="15622" max="15869" width="9.140625" style="1"/>
    <col min="15870" max="15870" width="10.42578125" style="1" customWidth="1"/>
    <col min="15871" max="15871" width="57.7109375" style="1" customWidth="1"/>
    <col min="15872" max="15872" width="46.140625" style="1" customWidth="1"/>
    <col min="15873" max="15873" width="14" style="1" customWidth="1"/>
    <col min="15874" max="15874" width="9.140625" style="1"/>
    <col min="15875" max="15875" width="8.85546875" style="1" customWidth="1"/>
    <col min="15876" max="15876" width="11.140625" style="1" customWidth="1"/>
    <col min="15877" max="15877" width="10.7109375" style="1" customWidth="1"/>
    <col min="15878" max="16125" width="9.140625" style="1"/>
    <col min="16126" max="16126" width="10.42578125" style="1" customWidth="1"/>
    <col min="16127" max="16127" width="57.7109375" style="1" customWidth="1"/>
    <col min="16128" max="16128" width="46.140625" style="1" customWidth="1"/>
    <col min="16129" max="16129" width="14" style="1" customWidth="1"/>
    <col min="16130" max="16130" width="9.140625" style="1"/>
    <col min="16131" max="16131" width="8.85546875" style="1" customWidth="1"/>
    <col min="16132" max="16132" width="11.140625" style="1" customWidth="1"/>
    <col min="16133" max="16133" width="10.7109375" style="1" customWidth="1"/>
    <col min="16134" max="16384" width="9.140625" style="1"/>
  </cols>
  <sheetData>
    <row r="1" spans="1:7" s="4" customFormat="1" ht="18" x14ac:dyDescent="0.25">
      <c r="A1" s="98" t="s">
        <v>0</v>
      </c>
      <c r="D1" s="5"/>
      <c r="G1" s="6" t="s">
        <v>1</v>
      </c>
    </row>
    <row r="2" spans="1:7" s="4" customFormat="1" ht="8.25" customHeight="1" x14ac:dyDescent="0.25">
      <c r="D2" s="5"/>
    </row>
    <row r="3" spans="1:7" s="11" customFormat="1" ht="16.5" customHeight="1" x14ac:dyDescent="0.25">
      <c r="A3" s="8" t="s">
        <v>275</v>
      </c>
      <c r="B3" s="8"/>
      <c r="C3" s="8"/>
      <c r="D3" s="9"/>
      <c r="E3" s="8"/>
      <c r="F3" s="8"/>
      <c r="G3" s="8"/>
    </row>
    <row r="4" spans="1:7" s="4" customFormat="1" ht="18.75" customHeight="1" x14ac:dyDescent="0.25">
      <c r="A4" s="8" t="s">
        <v>280</v>
      </c>
      <c r="B4" s="8"/>
      <c r="C4" s="8"/>
      <c r="D4" s="12"/>
      <c r="E4" s="8"/>
      <c r="F4" s="8"/>
      <c r="G4" s="8"/>
    </row>
    <row r="5" spans="1:7" s="4" customFormat="1" ht="18.75" customHeight="1" x14ac:dyDescent="0.25">
      <c r="A5" s="8" t="s">
        <v>277</v>
      </c>
      <c r="B5" s="8"/>
      <c r="C5" s="8"/>
      <c r="D5" s="12"/>
      <c r="E5" s="8"/>
      <c r="F5" s="8"/>
      <c r="G5" s="8"/>
    </row>
    <row r="6" spans="1:7" s="11" customFormat="1" ht="18" customHeight="1" x14ac:dyDescent="0.25">
      <c r="A6" s="13" t="s">
        <v>2</v>
      </c>
      <c r="B6" s="8"/>
      <c r="C6" s="8"/>
      <c r="D6" s="9"/>
      <c r="E6" s="8"/>
      <c r="F6" s="8"/>
      <c r="G6" s="8"/>
    </row>
    <row r="7" spans="1:7" s="19" customFormat="1" ht="94.5" x14ac:dyDescent="0.2">
      <c r="A7" s="14" t="s">
        <v>3</v>
      </c>
      <c r="B7" s="15" t="s">
        <v>4</v>
      </c>
      <c r="C7" s="15" t="s">
        <v>5</v>
      </c>
      <c r="D7" s="16" t="s">
        <v>6</v>
      </c>
      <c r="E7" s="17" t="s">
        <v>7</v>
      </c>
      <c r="F7" s="17" t="s">
        <v>8</v>
      </c>
      <c r="G7" s="18" t="s">
        <v>9</v>
      </c>
    </row>
    <row r="8" spans="1:7" ht="28.5" customHeight="1" x14ac:dyDescent="0.25">
      <c r="A8" s="20">
        <v>1</v>
      </c>
      <c r="B8" s="21" t="s">
        <v>10</v>
      </c>
      <c r="C8" s="22" t="s">
        <v>11</v>
      </c>
      <c r="D8" s="23" t="s">
        <v>12</v>
      </c>
      <c r="E8" s="24">
        <v>196</v>
      </c>
      <c r="F8" s="25">
        <v>41.15</v>
      </c>
      <c r="G8" s="26">
        <f t="shared" ref="G8:G71" si="0">F8*E8</f>
        <v>8065.4</v>
      </c>
    </row>
    <row r="9" spans="1:7" ht="28.5" customHeight="1" x14ac:dyDescent="0.25">
      <c r="A9" s="20">
        <v>2</v>
      </c>
      <c r="B9" s="21" t="s">
        <v>13</v>
      </c>
      <c r="C9" s="22" t="s">
        <v>14</v>
      </c>
      <c r="D9" s="23" t="s">
        <v>12</v>
      </c>
      <c r="E9" s="27">
        <v>0</v>
      </c>
      <c r="F9" s="25"/>
      <c r="G9" s="26">
        <f t="shared" si="0"/>
        <v>0</v>
      </c>
    </row>
    <row r="10" spans="1:7" ht="28.5" customHeight="1" x14ac:dyDescent="0.25">
      <c r="A10" s="20">
        <v>3</v>
      </c>
      <c r="B10" s="21" t="s">
        <v>15</v>
      </c>
      <c r="C10" s="22" t="s">
        <v>16</v>
      </c>
      <c r="D10" s="23" t="s">
        <v>12</v>
      </c>
      <c r="E10" s="27">
        <v>0</v>
      </c>
      <c r="F10" s="25"/>
      <c r="G10" s="26">
        <f t="shared" si="0"/>
        <v>0</v>
      </c>
    </row>
    <row r="11" spans="1:7" ht="28.5" customHeight="1" x14ac:dyDescent="0.25">
      <c r="A11" s="20">
        <v>4</v>
      </c>
      <c r="B11" s="21" t="s">
        <v>17</v>
      </c>
      <c r="C11" s="22" t="s">
        <v>18</v>
      </c>
      <c r="D11" s="23" t="s">
        <v>12</v>
      </c>
      <c r="E11" s="27">
        <v>0</v>
      </c>
      <c r="F11" s="25"/>
      <c r="G11" s="26">
        <f t="shared" si="0"/>
        <v>0</v>
      </c>
    </row>
    <row r="12" spans="1:7" ht="28.5" customHeight="1" x14ac:dyDescent="0.25">
      <c r="A12" s="20">
        <v>5</v>
      </c>
      <c r="B12" s="21" t="s">
        <v>19</v>
      </c>
      <c r="C12" s="22" t="s">
        <v>20</v>
      </c>
      <c r="D12" s="23" t="s">
        <v>12</v>
      </c>
      <c r="E12" s="27">
        <v>0</v>
      </c>
      <c r="F12" s="25"/>
      <c r="G12" s="26">
        <f t="shared" si="0"/>
        <v>0</v>
      </c>
    </row>
    <row r="13" spans="1:7" ht="28.5" customHeight="1" x14ac:dyDescent="0.25">
      <c r="A13" s="20">
        <v>6</v>
      </c>
      <c r="B13" s="21" t="s">
        <v>21</v>
      </c>
      <c r="C13" s="22" t="s">
        <v>22</v>
      </c>
      <c r="D13" s="23" t="s">
        <v>12</v>
      </c>
      <c r="E13" s="27">
        <v>0</v>
      </c>
      <c r="F13" s="25"/>
      <c r="G13" s="26">
        <f t="shared" si="0"/>
        <v>0</v>
      </c>
    </row>
    <row r="14" spans="1:7" ht="28.5" customHeight="1" x14ac:dyDescent="0.25">
      <c r="A14" s="20">
        <v>7</v>
      </c>
      <c r="B14" s="21" t="s">
        <v>23</v>
      </c>
      <c r="C14" s="22" t="s">
        <v>24</v>
      </c>
      <c r="D14" s="23" t="s">
        <v>25</v>
      </c>
      <c r="E14" s="27">
        <v>0</v>
      </c>
      <c r="F14" s="25"/>
      <c r="G14" s="26">
        <f t="shared" si="0"/>
        <v>0</v>
      </c>
    </row>
    <row r="15" spans="1:7" ht="28.5" customHeight="1" x14ac:dyDescent="0.25">
      <c r="A15" s="20">
        <v>8</v>
      </c>
      <c r="B15" s="21" t="s">
        <v>26</v>
      </c>
      <c r="C15" s="28" t="s">
        <v>27</v>
      </c>
      <c r="D15" s="23" t="s">
        <v>12</v>
      </c>
      <c r="E15" s="27">
        <v>0</v>
      </c>
      <c r="F15" s="25"/>
      <c r="G15" s="26">
        <f t="shared" si="0"/>
        <v>0</v>
      </c>
    </row>
    <row r="16" spans="1:7" ht="28.5" customHeight="1" x14ac:dyDescent="0.25">
      <c r="A16" s="20" t="s">
        <v>28</v>
      </c>
      <c r="B16" s="29" t="s">
        <v>29</v>
      </c>
      <c r="C16" s="28" t="s">
        <v>30</v>
      </c>
      <c r="D16" s="23" t="s">
        <v>12</v>
      </c>
      <c r="E16" s="27">
        <v>0</v>
      </c>
      <c r="F16" s="25"/>
      <c r="G16" s="26">
        <f t="shared" si="0"/>
        <v>0</v>
      </c>
    </row>
    <row r="17" spans="1:7" ht="28.5" customHeight="1" x14ac:dyDescent="0.25">
      <c r="A17" s="20" t="s">
        <v>31</v>
      </c>
      <c r="B17" s="29" t="s">
        <v>29</v>
      </c>
      <c r="C17" s="28" t="s">
        <v>32</v>
      </c>
      <c r="D17" s="23" t="s">
        <v>12</v>
      </c>
      <c r="E17" s="27">
        <v>0</v>
      </c>
      <c r="F17" s="25"/>
      <c r="G17" s="26">
        <f t="shared" si="0"/>
        <v>0</v>
      </c>
    </row>
    <row r="18" spans="1:7" ht="28.5" customHeight="1" x14ac:dyDescent="0.25">
      <c r="A18" s="20" t="s">
        <v>33</v>
      </c>
      <c r="B18" s="21" t="s">
        <v>34</v>
      </c>
      <c r="C18" s="28" t="s">
        <v>30</v>
      </c>
      <c r="D18" s="23" t="s">
        <v>12</v>
      </c>
      <c r="E18" s="27">
        <v>0</v>
      </c>
      <c r="F18" s="25"/>
      <c r="G18" s="26">
        <f t="shared" si="0"/>
        <v>0</v>
      </c>
    </row>
    <row r="19" spans="1:7" ht="28.5" customHeight="1" x14ac:dyDescent="0.25">
      <c r="A19" s="20" t="s">
        <v>35</v>
      </c>
      <c r="B19" s="21" t="s">
        <v>34</v>
      </c>
      <c r="C19" s="28" t="s">
        <v>32</v>
      </c>
      <c r="D19" s="23" t="s">
        <v>12</v>
      </c>
      <c r="E19" s="27">
        <v>0</v>
      </c>
      <c r="F19" s="25"/>
      <c r="G19" s="26">
        <f t="shared" si="0"/>
        <v>0</v>
      </c>
    </row>
    <row r="20" spans="1:7" ht="28.5" customHeight="1" x14ac:dyDescent="0.25">
      <c r="A20" s="20">
        <v>11</v>
      </c>
      <c r="B20" s="21" t="s">
        <v>36</v>
      </c>
      <c r="C20" s="28" t="s">
        <v>37</v>
      </c>
      <c r="D20" s="23" t="s">
        <v>25</v>
      </c>
      <c r="E20" s="27">
        <v>0</v>
      </c>
      <c r="F20" s="25"/>
      <c r="G20" s="26">
        <f t="shared" si="0"/>
        <v>0</v>
      </c>
    </row>
    <row r="21" spans="1:7" ht="28.5" customHeight="1" x14ac:dyDescent="0.25">
      <c r="A21" s="20">
        <v>12</v>
      </c>
      <c r="B21" s="21" t="s">
        <v>38</v>
      </c>
      <c r="C21" s="22" t="s">
        <v>39</v>
      </c>
      <c r="D21" s="23" t="s">
        <v>25</v>
      </c>
      <c r="E21" s="27">
        <v>0</v>
      </c>
      <c r="F21" s="25"/>
      <c r="G21" s="26">
        <f t="shared" si="0"/>
        <v>0</v>
      </c>
    </row>
    <row r="22" spans="1:7" ht="28.5" customHeight="1" x14ac:dyDescent="0.25">
      <c r="A22" s="20">
        <v>13</v>
      </c>
      <c r="B22" s="21" t="s">
        <v>40</v>
      </c>
      <c r="C22" s="22" t="s">
        <v>41</v>
      </c>
      <c r="D22" s="23" t="s">
        <v>25</v>
      </c>
      <c r="E22" s="27">
        <v>0</v>
      </c>
      <c r="F22" s="25"/>
      <c r="G22" s="26">
        <f t="shared" si="0"/>
        <v>0</v>
      </c>
    </row>
    <row r="23" spans="1:7" ht="28.5" customHeight="1" x14ac:dyDescent="0.25">
      <c r="A23" s="20">
        <v>14</v>
      </c>
      <c r="B23" s="21" t="s">
        <v>42</v>
      </c>
      <c r="C23" s="22" t="s">
        <v>43</v>
      </c>
      <c r="D23" s="23" t="s">
        <v>44</v>
      </c>
      <c r="E23" s="27">
        <v>322</v>
      </c>
      <c r="F23" s="25">
        <v>8.6999999999999993</v>
      </c>
      <c r="G23" s="26">
        <f t="shared" si="0"/>
        <v>2801.3999999999996</v>
      </c>
    </row>
    <row r="24" spans="1:7" ht="28.5" customHeight="1" x14ac:dyDescent="0.25">
      <c r="A24" s="20">
        <v>15</v>
      </c>
      <c r="B24" s="21" t="s">
        <v>45</v>
      </c>
      <c r="C24" s="22" t="s">
        <v>43</v>
      </c>
      <c r="D24" s="23" t="s">
        <v>44</v>
      </c>
      <c r="E24" s="27">
        <v>322</v>
      </c>
      <c r="F24" s="25">
        <v>8.6999999999999993</v>
      </c>
      <c r="G24" s="26">
        <f t="shared" si="0"/>
        <v>2801.3999999999996</v>
      </c>
    </row>
    <row r="25" spans="1:7" ht="28.5" customHeight="1" x14ac:dyDescent="0.25">
      <c r="A25" s="20">
        <v>16</v>
      </c>
      <c r="B25" s="30" t="s">
        <v>46</v>
      </c>
      <c r="C25" s="22" t="s">
        <v>47</v>
      </c>
      <c r="D25" s="23" t="s">
        <v>48</v>
      </c>
      <c r="E25" s="27">
        <v>0</v>
      </c>
      <c r="F25" s="25"/>
      <c r="G25" s="26">
        <f t="shared" si="0"/>
        <v>0</v>
      </c>
    </row>
    <row r="26" spans="1:7" ht="28.5" customHeight="1" x14ac:dyDescent="0.25">
      <c r="A26" s="31">
        <v>17</v>
      </c>
      <c r="B26" s="21" t="s">
        <v>49</v>
      </c>
      <c r="C26" s="32" t="s">
        <v>50</v>
      </c>
      <c r="D26" s="23" t="s">
        <v>25</v>
      </c>
      <c r="E26" s="27">
        <v>0</v>
      </c>
      <c r="F26" s="25"/>
      <c r="G26" s="26">
        <f t="shared" si="0"/>
        <v>0</v>
      </c>
    </row>
    <row r="27" spans="1:7" ht="28.5" customHeight="1" x14ac:dyDescent="0.25">
      <c r="A27" s="31">
        <v>18</v>
      </c>
      <c r="B27" s="29" t="s">
        <v>51</v>
      </c>
      <c r="C27" s="32" t="s">
        <v>52</v>
      </c>
      <c r="D27" s="23" t="s">
        <v>48</v>
      </c>
      <c r="E27" s="27">
        <v>0</v>
      </c>
      <c r="F27" s="25"/>
      <c r="G27" s="26">
        <f t="shared" si="0"/>
        <v>0</v>
      </c>
    </row>
    <row r="28" spans="1:7" ht="28.5" customHeight="1" x14ac:dyDescent="0.25">
      <c r="A28" s="31">
        <v>19</v>
      </c>
      <c r="B28" s="29" t="s">
        <v>53</v>
      </c>
      <c r="C28" s="33" t="s">
        <v>54</v>
      </c>
      <c r="D28" s="23" t="s">
        <v>48</v>
      </c>
      <c r="E28" s="27">
        <v>0</v>
      </c>
      <c r="F28" s="25"/>
      <c r="G28" s="26">
        <f t="shared" si="0"/>
        <v>0</v>
      </c>
    </row>
    <row r="29" spans="1:7" ht="28.5" customHeight="1" x14ac:dyDescent="0.25">
      <c r="A29" s="31">
        <v>20</v>
      </c>
      <c r="B29" s="21" t="s">
        <v>55</v>
      </c>
      <c r="C29" s="32" t="s">
        <v>56</v>
      </c>
      <c r="D29" s="23" t="s">
        <v>57</v>
      </c>
      <c r="E29" s="27">
        <v>1342</v>
      </c>
      <c r="F29" s="25">
        <v>7.91</v>
      </c>
      <c r="G29" s="26">
        <f t="shared" si="0"/>
        <v>10615.22</v>
      </c>
    </row>
    <row r="30" spans="1:7" ht="28.5" customHeight="1" x14ac:dyDescent="0.25">
      <c r="A30" s="31">
        <v>21</v>
      </c>
      <c r="B30" s="21" t="s">
        <v>58</v>
      </c>
      <c r="C30" s="32" t="s">
        <v>56</v>
      </c>
      <c r="D30" s="23" t="s">
        <v>57</v>
      </c>
      <c r="E30" s="27">
        <v>1932</v>
      </c>
      <c r="F30" s="25">
        <v>8.56</v>
      </c>
      <c r="G30" s="26">
        <f t="shared" si="0"/>
        <v>16537.920000000002</v>
      </c>
    </row>
    <row r="31" spans="1:7" ht="28.5" customHeight="1" x14ac:dyDescent="0.25">
      <c r="A31" s="20">
        <v>22</v>
      </c>
      <c r="B31" s="34" t="s">
        <v>59</v>
      </c>
      <c r="C31" s="32" t="s">
        <v>56</v>
      </c>
      <c r="D31" s="23" t="s">
        <v>57</v>
      </c>
      <c r="E31" s="27">
        <v>1342</v>
      </c>
      <c r="F31" s="25">
        <v>4.32</v>
      </c>
      <c r="G31" s="26">
        <f t="shared" si="0"/>
        <v>5797.4400000000005</v>
      </c>
    </row>
    <row r="32" spans="1:7" ht="28.5" customHeight="1" x14ac:dyDescent="0.25">
      <c r="A32" s="31">
        <v>23</v>
      </c>
      <c r="B32" s="21" t="s">
        <v>60</v>
      </c>
      <c r="C32" s="32" t="s">
        <v>56</v>
      </c>
      <c r="D32" s="23" t="s">
        <v>57</v>
      </c>
      <c r="E32" s="27">
        <v>0</v>
      </c>
      <c r="F32" s="25"/>
      <c r="G32" s="26">
        <f t="shared" si="0"/>
        <v>0</v>
      </c>
    </row>
    <row r="33" spans="1:7" ht="28.5" customHeight="1" x14ac:dyDescent="0.25">
      <c r="A33" s="31">
        <v>24</v>
      </c>
      <c r="B33" s="21" t="s">
        <v>61</v>
      </c>
      <c r="C33" s="33" t="s">
        <v>37</v>
      </c>
      <c r="D33" s="23" t="s">
        <v>25</v>
      </c>
      <c r="E33" s="27">
        <v>0</v>
      </c>
      <c r="F33" s="25"/>
      <c r="G33" s="26">
        <f t="shared" si="0"/>
        <v>0</v>
      </c>
    </row>
    <row r="34" spans="1:7" ht="28.5" customHeight="1" x14ac:dyDescent="0.25">
      <c r="A34" s="31">
        <v>25</v>
      </c>
      <c r="B34" s="29" t="s">
        <v>62</v>
      </c>
      <c r="C34" s="32" t="s">
        <v>52</v>
      </c>
      <c r="D34" s="23" t="s">
        <v>48</v>
      </c>
      <c r="E34" s="27">
        <v>0</v>
      </c>
      <c r="F34" s="25"/>
      <c r="G34" s="26">
        <f t="shared" si="0"/>
        <v>0</v>
      </c>
    </row>
    <row r="35" spans="1:7" ht="28.5" customHeight="1" x14ac:dyDescent="0.25">
      <c r="A35" s="31">
        <v>26</v>
      </c>
      <c r="B35" s="29" t="s">
        <v>63</v>
      </c>
      <c r="C35" s="32" t="s">
        <v>52</v>
      </c>
      <c r="D35" s="23" t="s">
        <v>48</v>
      </c>
      <c r="E35" s="27">
        <v>0</v>
      </c>
      <c r="F35" s="25"/>
      <c r="G35" s="26">
        <f t="shared" si="0"/>
        <v>0</v>
      </c>
    </row>
    <row r="36" spans="1:7" ht="28.5" customHeight="1" x14ac:dyDescent="0.25">
      <c r="A36" s="31">
        <v>27</v>
      </c>
      <c r="B36" s="21" t="s">
        <v>64</v>
      </c>
      <c r="C36" s="33" t="s">
        <v>65</v>
      </c>
      <c r="D36" s="23" t="s">
        <v>25</v>
      </c>
      <c r="E36" s="27">
        <v>1271</v>
      </c>
      <c r="F36" s="25">
        <v>7.79</v>
      </c>
      <c r="G36" s="26">
        <f t="shared" si="0"/>
        <v>9901.09</v>
      </c>
    </row>
    <row r="37" spans="1:7" ht="28.5" customHeight="1" x14ac:dyDescent="0.25">
      <c r="A37" s="31">
        <v>28</v>
      </c>
      <c r="B37" s="21" t="s">
        <v>66</v>
      </c>
      <c r="C37" s="33" t="s">
        <v>67</v>
      </c>
      <c r="D37" s="23" t="s">
        <v>68</v>
      </c>
      <c r="E37" s="27">
        <v>0</v>
      </c>
      <c r="F37" s="25"/>
      <c r="G37" s="26">
        <f t="shared" si="0"/>
        <v>0</v>
      </c>
    </row>
    <row r="38" spans="1:7" ht="28.5" customHeight="1" x14ac:dyDescent="0.25">
      <c r="A38" s="31">
        <v>29</v>
      </c>
      <c r="B38" s="21" t="s">
        <v>69</v>
      </c>
      <c r="C38" s="33" t="s">
        <v>70</v>
      </c>
      <c r="D38" s="23" t="s">
        <v>68</v>
      </c>
      <c r="E38" s="27">
        <v>0</v>
      </c>
      <c r="F38" s="25"/>
      <c r="G38" s="26">
        <f t="shared" si="0"/>
        <v>0</v>
      </c>
    </row>
    <row r="39" spans="1:7" ht="28.5" customHeight="1" x14ac:dyDescent="0.25">
      <c r="A39" s="31">
        <v>30</v>
      </c>
      <c r="B39" s="21" t="s">
        <v>71</v>
      </c>
      <c r="C39" s="33" t="s">
        <v>72</v>
      </c>
      <c r="D39" s="23" t="s">
        <v>25</v>
      </c>
      <c r="E39" s="27">
        <v>0</v>
      </c>
      <c r="F39" s="25"/>
      <c r="G39" s="26">
        <f t="shared" si="0"/>
        <v>0</v>
      </c>
    </row>
    <row r="40" spans="1:7" ht="28.5" customHeight="1" x14ac:dyDescent="0.25">
      <c r="A40" s="20" t="s">
        <v>73</v>
      </c>
      <c r="B40" s="21" t="s">
        <v>74</v>
      </c>
      <c r="C40" s="28" t="s">
        <v>75</v>
      </c>
      <c r="D40" s="23" t="s">
        <v>68</v>
      </c>
      <c r="E40" s="27">
        <v>0</v>
      </c>
      <c r="F40" s="25"/>
      <c r="G40" s="26">
        <f t="shared" si="0"/>
        <v>0</v>
      </c>
    </row>
    <row r="41" spans="1:7" ht="28.5" customHeight="1" x14ac:dyDescent="0.25">
      <c r="A41" s="20" t="s">
        <v>76</v>
      </c>
      <c r="B41" s="35" t="s">
        <v>74</v>
      </c>
      <c r="C41" s="28" t="s">
        <v>77</v>
      </c>
      <c r="D41" s="23" t="s">
        <v>68</v>
      </c>
      <c r="E41" s="27">
        <v>0</v>
      </c>
      <c r="F41" s="25"/>
      <c r="G41" s="26">
        <f t="shared" si="0"/>
        <v>0</v>
      </c>
    </row>
    <row r="42" spans="1:7" ht="28.5" customHeight="1" x14ac:dyDescent="0.25">
      <c r="A42" s="20">
        <v>32</v>
      </c>
      <c r="B42" s="21" t="s">
        <v>78</v>
      </c>
      <c r="C42" s="28" t="s">
        <v>79</v>
      </c>
      <c r="D42" s="23" t="s">
        <v>12</v>
      </c>
      <c r="E42" s="27">
        <v>0</v>
      </c>
      <c r="F42" s="25"/>
      <c r="G42" s="26">
        <f t="shared" si="0"/>
        <v>0</v>
      </c>
    </row>
    <row r="43" spans="1:7" ht="28.5" customHeight="1" x14ac:dyDescent="0.25">
      <c r="A43" s="20">
        <v>33</v>
      </c>
      <c r="B43" s="21" t="s">
        <v>80</v>
      </c>
      <c r="C43" s="28" t="s">
        <v>81</v>
      </c>
      <c r="D43" s="23" t="s">
        <v>12</v>
      </c>
      <c r="E43" s="27">
        <v>0</v>
      </c>
      <c r="F43" s="25"/>
      <c r="G43" s="26">
        <f t="shared" si="0"/>
        <v>0</v>
      </c>
    </row>
    <row r="44" spans="1:7" ht="28.5" customHeight="1" x14ac:dyDescent="0.25">
      <c r="A44" s="20">
        <v>34</v>
      </c>
      <c r="B44" s="21" t="s">
        <v>82</v>
      </c>
      <c r="C44" s="28" t="s">
        <v>81</v>
      </c>
      <c r="D44" s="23" t="s">
        <v>12</v>
      </c>
      <c r="E44" s="27">
        <v>0</v>
      </c>
      <c r="F44" s="25"/>
      <c r="G44" s="26">
        <f t="shared" si="0"/>
        <v>0</v>
      </c>
    </row>
    <row r="45" spans="1:7" ht="28.5" customHeight="1" x14ac:dyDescent="0.25">
      <c r="A45" s="20">
        <v>35</v>
      </c>
      <c r="B45" s="21" t="s">
        <v>83</v>
      </c>
      <c r="C45" s="28" t="s">
        <v>81</v>
      </c>
      <c r="D45" s="23" t="s">
        <v>12</v>
      </c>
      <c r="E45" s="27">
        <v>1731</v>
      </c>
      <c r="F45" s="25">
        <v>5.49</v>
      </c>
      <c r="G45" s="26">
        <f t="shared" si="0"/>
        <v>9503.19</v>
      </c>
    </row>
    <row r="46" spans="1:7" ht="28.5" customHeight="1" x14ac:dyDescent="0.25">
      <c r="A46" s="20">
        <v>36</v>
      </c>
      <c r="B46" s="21" t="s">
        <v>84</v>
      </c>
      <c r="C46" s="28" t="s">
        <v>85</v>
      </c>
      <c r="D46" s="23" t="s">
        <v>12</v>
      </c>
      <c r="E46" s="27">
        <v>0</v>
      </c>
      <c r="F46" s="25"/>
      <c r="G46" s="26">
        <f t="shared" si="0"/>
        <v>0</v>
      </c>
    </row>
    <row r="47" spans="1:7" ht="48" customHeight="1" x14ac:dyDescent="0.25">
      <c r="A47" s="20">
        <v>37</v>
      </c>
      <c r="B47" s="21" t="s">
        <v>86</v>
      </c>
      <c r="C47" s="28" t="s">
        <v>87</v>
      </c>
      <c r="D47" s="23" t="s">
        <v>88</v>
      </c>
      <c r="E47" s="27">
        <v>0</v>
      </c>
      <c r="F47" s="25"/>
      <c r="G47" s="26">
        <f t="shared" si="0"/>
        <v>0</v>
      </c>
    </row>
    <row r="48" spans="1:7" ht="28.5" customHeight="1" x14ac:dyDescent="0.25">
      <c r="A48" s="20">
        <v>38</v>
      </c>
      <c r="B48" s="21" t="s">
        <v>89</v>
      </c>
      <c r="C48" s="28" t="s">
        <v>90</v>
      </c>
      <c r="D48" s="23" t="s">
        <v>88</v>
      </c>
      <c r="E48" s="27">
        <v>0</v>
      </c>
      <c r="F48" s="25"/>
      <c r="G48" s="26">
        <f t="shared" si="0"/>
        <v>0</v>
      </c>
    </row>
    <row r="49" spans="1:7" ht="28.5" customHeight="1" x14ac:dyDescent="0.25">
      <c r="A49" s="20">
        <v>39</v>
      </c>
      <c r="B49" s="21" t="s">
        <v>91</v>
      </c>
      <c r="C49" s="28" t="s">
        <v>92</v>
      </c>
      <c r="D49" s="23" t="s">
        <v>88</v>
      </c>
      <c r="E49" s="27">
        <v>0</v>
      </c>
      <c r="F49" s="25"/>
      <c r="G49" s="26">
        <f t="shared" si="0"/>
        <v>0</v>
      </c>
    </row>
    <row r="50" spans="1:7" ht="28.5" customHeight="1" x14ac:dyDescent="0.25">
      <c r="A50" s="20">
        <v>40</v>
      </c>
      <c r="B50" s="21" t="s">
        <v>93</v>
      </c>
      <c r="C50" s="22" t="s">
        <v>43</v>
      </c>
      <c r="D50" s="23" t="s">
        <v>44</v>
      </c>
      <c r="E50" s="27">
        <v>0</v>
      </c>
      <c r="F50" s="25"/>
      <c r="G50" s="26">
        <f t="shared" si="0"/>
        <v>0</v>
      </c>
    </row>
    <row r="51" spans="1:7" ht="28.5" customHeight="1" x14ac:dyDescent="0.25">
      <c r="A51" s="20">
        <v>41</v>
      </c>
      <c r="B51" s="21" t="s">
        <v>94</v>
      </c>
      <c r="C51" s="22" t="s">
        <v>43</v>
      </c>
      <c r="D51" s="23" t="s">
        <v>44</v>
      </c>
      <c r="E51" s="27">
        <v>322</v>
      </c>
      <c r="F51" s="25">
        <v>8.6999999999999993</v>
      </c>
      <c r="G51" s="26">
        <f t="shared" si="0"/>
        <v>2801.3999999999996</v>
      </c>
    </row>
    <row r="52" spans="1:7" ht="28.5" customHeight="1" x14ac:dyDescent="0.25">
      <c r="A52" s="20">
        <v>42</v>
      </c>
      <c r="B52" s="21" t="s">
        <v>95</v>
      </c>
      <c r="C52" s="22" t="s">
        <v>43</v>
      </c>
      <c r="D52" s="23" t="s">
        <v>44</v>
      </c>
      <c r="E52" s="27">
        <v>0</v>
      </c>
      <c r="F52" s="25"/>
      <c r="G52" s="26">
        <f t="shared" si="0"/>
        <v>0</v>
      </c>
    </row>
    <row r="53" spans="1:7" ht="28.5" customHeight="1" x14ac:dyDescent="0.25">
      <c r="A53" s="20" t="s">
        <v>96</v>
      </c>
      <c r="B53" s="21" t="s">
        <v>97</v>
      </c>
      <c r="C53" s="28" t="s">
        <v>98</v>
      </c>
      <c r="D53" s="23" t="s">
        <v>99</v>
      </c>
      <c r="E53" s="27">
        <v>0</v>
      </c>
      <c r="F53" s="25"/>
      <c r="G53" s="26">
        <f t="shared" si="0"/>
        <v>0</v>
      </c>
    </row>
    <row r="54" spans="1:7" ht="28.5" customHeight="1" x14ac:dyDescent="0.25">
      <c r="A54" s="20" t="s">
        <v>100</v>
      </c>
      <c r="B54" s="35" t="s">
        <v>101</v>
      </c>
      <c r="C54" s="28" t="s">
        <v>98</v>
      </c>
      <c r="D54" s="23" t="s">
        <v>99</v>
      </c>
      <c r="E54" s="27">
        <v>0</v>
      </c>
      <c r="F54" s="25"/>
      <c r="G54" s="26">
        <f t="shared" si="0"/>
        <v>0</v>
      </c>
    </row>
    <row r="55" spans="1:7" ht="28.5" customHeight="1" x14ac:dyDescent="0.25">
      <c r="A55" s="20">
        <v>44</v>
      </c>
      <c r="B55" s="35" t="s">
        <v>102</v>
      </c>
      <c r="C55" s="28" t="s">
        <v>98</v>
      </c>
      <c r="D55" s="23" t="s">
        <v>99</v>
      </c>
      <c r="E55" s="27">
        <v>0</v>
      </c>
      <c r="F55" s="25"/>
      <c r="G55" s="26">
        <f t="shared" si="0"/>
        <v>0</v>
      </c>
    </row>
    <row r="56" spans="1:7" ht="28.5" customHeight="1" x14ac:dyDescent="0.25">
      <c r="A56" s="20">
        <v>45</v>
      </c>
      <c r="B56" s="21" t="s">
        <v>103</v>
      </c>
      <c r="C56" s="28" t="s">
        <v>98</v>
      </c>
      <c r="D56" s="23" t="s">
        <v>68</v>
      </c>
      <c r="E56" s="27">
        <v>0</v>
      </c>
      <c r="F56" s="25"/>
      <c r="G56" s="26">
        <f t="shared" si="0"/>
        <v>0</v>
      </c>
    </row>
    <row r="57" spans="1:7" ht="28.5" customHeight="1" x14ac:dyDescent="0.25">
      <c r="A57" s="20" t="s">
        <v>104</v>
      </c>
      <c r="B57" s="21" t="s">
        <v>105</v>
      </c>
      <c r="C57" s="28" t="s">
        <v>98</v>
      </c>
      <c r="D57" s="23" t="s">
        <v>99</v>
      </c>
      <c r="E57" s="27">
        <v>0</v>
      </c>
      <c r="F57" s="25"/>
      <c r="G57" s="26">
        <f t="shared" si="0"/>
        <v>0</v>
      </c>
    </row>
    <row r="58" spans="1:7" ht="28.5" customHeight="1" x14ac:dyDescent="0.25">
      <c r="A58" s="20" t="s">
        <v>106</v>
      </c>
      <c r="B58" s="35" t="s">
        <v>107</v>
      </c>
      <c r="C58" s="28" t="s">
        <v>98</v>
      </c>
      <c r="D58" s="23" t="s">
        <v>99</v>
      </c>
      <c r="E58" s="27">
        <v>0</v>
      </c>
      <c r="F58" s="25"/>
      <c r="G58" s="26">
        <f t="shared" si="0"/>
        <v>0</v>
      </c>
    </row>
    <row r="59" spans="1:7" ht="28.5" customHeight="1" x14ac:dyDescent="0.25">
      <c r="A59" s="20" t="s">
        <v>108</v>
      </c>
      <c r="B59" s="21" t="s">
        <v>109</v>
      </c>
      <c r="C59" s="28" t="s">
        <v>98</v>
      </c>
      <c r="D59" s="23" t="s">
        <v>99</v>
      </c>
      <c r="E59" s="27">
        <v>0</v>
      </c>
      <c r="F59" s="25"/>
      <c r="G59" s="26">
        <f t="shared" si="0"/>
        <v>0</v>
      </c>
    </row>
    <row r="60" spans="1:7" ht="28.5" customHeight="1" x14ac:dyDescent="0.25">
      <c r="A60" s="20" t="s">
        <v>110</v>
      </c>
      <c r="B60" s="35" t="s">
        <v>111</v>
      </c>
      <c r="C60" s="28" t="s">
        <v>98</v>
      </c>
      <c r="D60" s="23" t="s">
        <v>99</v>
      </c>
      <c r="E60" s="27">
        <v>0</v>
      </c>
      <c r="F60" s="25"/>
      <c r="G60" s="26">
        <f t="shared" si="0"/>
        <v>0</v>
      </c>
    </row>
    <row r="61" spans="1:7" ht="28.5" customHeight="1" x14ac:dyDescent="0.25">
      <c r="A61" s="20" t="s">
        <v>112</v>
      </c>
      <c r="B61" s="21" t="s">
        <v>113</v>
      </c>
      <c r="C61" s="28" t="s">
        <v>98</v>
      </c>
      <c r="D61" s="23" t="s">
        <v>99</v>
      </c>
      <c r="E61" s="27">
        <v>0</v>
      </c>
      <c r="F61" s="25"/>
      <c r="G61" s="26">
        <f t="shared" si="0"/>
        <v>0</v>
      </c>
    </row>
    <row r="62" spans="1:7" ht="28.5" customHeight="1" x14ac:dyDescent="0.25">
      <c r="A62" s="20" t="s">
        <v>114</v>
      </c>
      <c r="B62" s="35" t="s">
        <v>115</v>
      </c>
      <c r="C62" s="28" t="s">
        <v>98</v>
      </c>
      <c r="D62" s="23" t="s">
        <v>99</v>
      </c>
      <c r="E62" s="27">
        <v>0</v>
      </c>
      <c r="F62" s="25"/>
      <c r="G62" s="26">
        <f t="shared" si="0"/>
        <v>0</v>
      </c>
    </row>
    <row r="63" spans="1:7" ht="28.5" customHeight="1" x14ac:dyDescent="0.25">
      <c r="A63" s="20">
        <v>49</v>
      </c>
      <c r="B63" s="21" t="s">
        <v>116</v>
      </c>
      <c r="C63" s="28" t="s">
        <v>98</v>
      </c>
      <c r="D63" s="23" t="s">
        <v>68</v>
      </c>
      <c r="E63" s="27">
        <v>0</v>
      </c>
      <c r="F63" s="25"/>
      <c r="G63" s="26">
        <f t="shared" si="0"/>
        <v>0</v>
      </c>
    </row>
    <row r="64" spans="1:7" ht="28.5" customHeight="1" x14ac:dyDescent="0.25">
      <c r="A64" s="20" t="s">
        <v>117</v>
      </c>
      <c r="B64" s="21" t="s">
        <v>118</v>
      </c>
      <c r="C64" s="28" t="s">
        <v>81</v>
      </c>
      <c r="D64" s="23" t="s">
        <v>99</v>
      </c>
      <c r="E64" s="27">
        <v>0</v>
      </c>
      <c r="F64" s="25"/>
      <c r="G64" s="26">
        <f t="shared" si="0"/>
        <v>0</v>
      </c>
    </row>
    <row r="65" spans="1:7" ht="28.5" customHeight="1" x14ac:dyDescent="0.25">
      <c r="A65" s="20" t="s">
        <v>119</v>
      </c>
      <c r="B65" s="35" t="s">
        <v>120</v>
      </c>
      <c r="C65" s="28" t="s">
        <v>81</v>
      </c>
      <c r="D65" s="23" t="s">
        <v>99</v>
      </c>
      <c r="E65" s="27">
        <v>0</v>
      </c>
      <c r="F65" s="25"/>
      <c r="G65" s="26">
        <f t="shared" si="0"/>
        <v>0</v>
      </c>
    </row>
    <row r="66" spans="1:7" ht="28.5" customHeight="1" x14ac:dyDescent="0.25">
      <c r="A66" s="20" t="s">
        <v>121</v>
      </c>
      <c r="B66" s="21" t="s">
        <v>122</v>
      </c>
      <c r="C66" s="28" t="s">
        <v>81</v>
      </c>
      <c r="D66" s="23" t="s">
        <v>99</v>
      </c>
      <c r="E66" s="27">
        <v>0</v>
      </c>
      <c r="F66" s="25"/>
      <c r="G66" s="26">
        <f t="shared" si="0"/>
        <v>0</v>
      </c>
    </row>
    <row r="67" spans="1:7" ht="28.5" customHeight="1" x14ac:dyDescent="0.25">
      <c r="A67" s="20" t="s">
        <v>123</v>
      </c>
      <c r="B67" s="35" t="s">
        <v>124</v>
      </c>
      <c r="C67" s="28" t="s">
        <v>81</v>
      </c>
      <c r="D67" s="23" t="s">
        <v>99</v>
      </c>
      <c r="E67" s="27">
        <v>816</v>
      </c>
      <c r="F67" s="25">
        <v>8.74</v>
      </c>
      <c r="G67" s="26">
        <f t="shared" si="0"/>
        <v>7131.84</v>
      </c>
    </row>
    <row r="68" spans="1:7" ht="28.5" customHeight="1" x14ac:dyDescent="0.25">
      <c r="A68" s="20" t="s">
        <v>125</v>
      </c>
      <c r="B68" s="21" t="s">
        <v>126</v>
      </c>
      <c r="C68" s="28" t="s">
        <v>81</v>
      </c>
      <c r="D68" s="23" t="s">
        <v>99</v>
      </c>
      <c r="E68" s="27">
        <v>0</v>
      </c>
      <c r="F68" s="25"/>
      <c r="G68" s="26">
        <f t="shared" si="0"/>
        <v>0</v>
      </c>
    </row>
    <row r="69" spans="1:7" ht="28.5" customHeight="1" x14ac:dyDescent="0.25">
      <c r="A69" s="20" t="s">
        <v>127</v>
      </c>
      <c r="B69" s="35" t="s">
        <v>128</v>
      </c>
      <c r="C69" s="28" t="s">
        <v>81</v>
      </c>
      <c r="D69" s="23" t="s">
        <v>99</v>
      </c>
      <c r="E69" s="27">
        <v>0</v>
      </c>
      <c r="F69" s="25"/>
      <c r="G69" s="26">
        <f t="shared" si="0"/>
        <v>0</v>
      </c>
    </row>
    <row r="70" spans="1:7" ht="28.5" customHeight="1" x14ac:dyDescent="0.25">
      <c r="A70" s="20">
        <v>53</v>
      </c>
      <c r="B70" s="35" t="s">
        <v>129</v>
      </c>
      <c r="C70" s="28" t="s">
        <v>81</v>
      </c>
      <c r="D70" s="23" t="s">
        <v>99</v>
      </c>
      <c r="E70" s="27">
        <v>986</v>
      </c>
      <c r="F70" s="25">
        <v>8.76</v>
      </c>
      <c r="G70" s="26">
        <f t="shared" si="0"/>
        <v>8637.36</v>
      </c>
    </row>
    <row r="71" spans="1:7" ht="28.5" customHeight="1" x14ac:dyDescent="0.25">
      <c r="A71" s="20">
        <v>54</v>
      </c>
      <c r="B71" s="35" t="s">
        <v>130</v>
      </c>
      <c r="C71" s="28" t="s">
        <v>81</v>
      </c>
      <c r="D71" s="23" t="s">
        <v>99</v>
      </c>
      <c r="E71" s="27">
        <v>3456</v>
      </c>
      <c r="F71" s="25">
        <v>10.95</v>
      </c>
      <c r="G71" s="26">
        <f t="shared" si="0"/>
        <v>37843.199999999997</v>
      </c>
    </row>
    <row r="72" spans="1:7" ht="28.5" customHeight="1" x14ac:dyDescent="0.25">
      <c r="A72" s="20">
        <v>55</v>
      </c>
      <c r="B72" s="35" t="s">
        <v>131</v>
      </c>
      <c r="C72" s="28" t="s">
        <v>81</v>
      </c>
      <c r="D72" s="23" t="s">
        <v>99</v>
      </c>
      <c r="E72" s="27">
        <v>327</v>
      </c>
      <c r="F72" s="25">
        <v>15.32</v>
      </c>
      <c r="G72" s="26">
        <f t="shared" ref="G72:G135" si="1">F72*E72</f>
        <v>5009.6400000000003</v>
      </c>
    </row>
    <row r="73" spans="1:7" ht="28.5" customHeight="1" x14ac:dyDescent="0.25">
      <c r="A73" s="20">
        <v>56</v>
      </c>
      <c r="B73" s="35" t="s">
        <v>132</v>
      </c>
      <c r="C73" s="28" t="s">
        <v>81</v>
      </c>
      <c r="D73" s="23" t="s">
        <v>99</v>
      </c>
      <c r="E73" s="27">
        <v>0</v>
      </c>
      <c r="F73" s="25"/>
      <c r="G73" s="26">
        <f t="shared" si="1"/>
        <v>0</v>
      </c>
    </row>
    <row r="74" spans="1:7" ht="28.5" customHeight="1" x14ac:dyDescent="0.25">
      <c r="A74" s="20">
        <v>57</v>
      </c>
      <c r="B74" s="35" t="s">
        <v>133</v>
      </c>
      <c r="C74" s="28" t="s">
        <v>81</v>
      </c>
      <c r="D74" s="23" t="s">
        <v>99</v>
      </c>
      <c r="E74" s="27">
        <v>0</v>
      </c>
      <c r="F74" s="25"/>
      <c r="G74" s="26">
        <f t="shared" si="1"/>
        <v>0</v>
      </c>
    </row>
    <row r="75" spans="1:7" ht="28.5" customHeight="1" x14ac:dyDescent="0.25">
      <c r="A75" s="20">
        <v>58</v>
      </c>
      <c r="B75" s="35" t="s">
        <v>134</v>
      </c>
      <c r="C75" s="28" t="s">
        <v>81</v>
      </c>
      <c r="D75" s="23" t="s">
        <v>99</v>
      </c>
      <c r="E75" s="27">
        <v>0</v>
      </c>
      <c r="F75" s="25"/>
      <c r="G75" s="26">
        <f t="shared" si="1"/>
        <v>0</v>
      </c>
    </row>
    <row r="76" spans="1:7" ht="28.5" customHeight="1" x14ac:dyDescent="0.25">
      <c r="A76" s="36">
        <v>69</v>
      </c>
      <c r="B76" s="21" t="s">
        <v>135</v>
      </c>
      <c r="C76" s="28" t="s">
        <v>136</v>
      </c>
      <c r="D76" s="23" t="s">
        <v>68</v>
      </c>
      <c r="E76" s="27">
        <v>0</v>
      </c>
      <c r="F76" s="25"/>
      <c r="G76" s="26">
        <f t="shared" si="1"/>
        <v>0</v>
      </c>
    </row>
    <row r="77" spans="1:7" ht="28.5" customHeight="1" x14ac:dyDescent="0.25">
      <c r="A77" s="36">
        <v>70</v>
      </c>
      <c r="B77" s="37" t="s">
        <v>137</v>
      </c>
      <c r="C77" s="28" t="s">
        <v>136</v>
      </c>
      <c r="D77" s="23" t="s">
        <v>68</v>
      </c>
      <c r="E77" s="27">
        <v>0</v>
      </c>
      <c r="F77" s="25"/>
      <c r="G77" s="26">
        <f t="shared" si="1"/>
        <v>0</v>
      </c>
    </row>
    <row r="78" spans="1:7" ht="28.5" customHeight="1" x14ac:dyDescent="0.25">
      <c r="A78" s="36">
        <v>71</v>
      </c>
      <c r="B78" s="38" t="s">
        <v>138</v>
      </c>
      <c r="C78" s="22" t="s">
        <v>52</v>
      </c>
      <c r="D78" s="23" t="s">
        <v>48</v>
      </c>
      <c r="E78" s="27">
        <v>0</v>
      </c>
      <c r="F78" s="25"/>
      <c r="G78" s="26">
        <f t="shared" si="1"/>
        <v>0</v>
      </c>
    </row>
    <row r="79" spans="1:7" ht="28.5" customHeight="1" x14ac:dyDescent="0.25">
      <c r="A79" s="36" t="s">
        <v>139</v>
      </c>
      <c r="B79" s="39" t="s">
        <v>140</v>
      </c>
      <c r="C79" s="28" t="s">
        <v>141</v>
      </c>
      <c r="D79" s="23" t="s">
        <v>68</v>
      </c>
      <c r="E79" s="27">
        <v>0</v>
      </c>
      <c r="F79" s="25"/>
      <c r="G79" s="26">
        <f t="shared" si="1"/>
        <v>0</v>
      </c>
    </row>
    <row r="80" spans="1:7" ht="28.5" customHeight="1" x14ac:dyDescent="0.25">
      <c r="A80" s="36" t="s">
        <v>142</v>
      </c>
      <c r="B80" s="37" t="s">
        <v>140</v>
      </c>
      <c r="C80" s="28" t="s">
        <v>143</v>
      </c>
      <c r="D80" s="23" t="s">
        <v>68</v>
      </c>
      <c r="E80" s="27">
        <v>0</v>
      </c>
      <c r="F80" s="25"/>
      <c r="G80" s="26">
        <f t="shared" si="1"/>
        <v>0</v>
      </c>
    </row>
    <row r="81" spans="1:7" ht="28.5" customHeight="1" x14ac:dyDescent="0.25">
      <c r="A81" s="36">
        <v>73</v>
      </c>
      <c r="B81" s="38" t="s">
        <v>144</v>
      </c>
      <c r="C81" s="28" t="s">
        <v>141</v>
      </c>
      <c r="D81" s="23" t="s">
        <v>44</v>
      </c>
      <c r="E81" s="27">
        <v>0</v>
      </c>
      <c r="F81" s="25"/>
      <c r="G81" s="26">
        <f t="shared" si="1"/>
        <v>0</v>
      </c>
    </row>
    <row r="82" spans="1:7" ht="28.5" customHeight="1" x14ac:dyDescent="0.25">
      <c r="A82" s="36">
        <v>74</v>
      </c>
      <c r="B82" s="39" t="s">
        <v>145</v>
      </c>
      <c r="C82" s="22" t="s">
        <v>43</v>
      </c>
      <c r="D82" s="23" t="s">
        <v>44</v>
      </c>
      <c r="E82" s="27">
        <v>0</v>
      </c>
      <c r="F82" s="25"/>
      <c r="G82" s="26">
        <f t="shared" si="1"/>
        <v>0</v>
      </c>
    </row>
    <row r="83" spans="1:7" ht="28.5" customHeight="1" x14ac:dyDescent="0.25">
      <c r="A83" s="36">
        <v>75</v>
      </c>
      <c r="B83" s="39" t="s">
        <v>146</v>
      </c>
      <c r="C83" s="22" t="s">
        <v>43</v>
      </c>
      <c r="D83" s="23" t="s">
        <v>44</v>
      </c>
      <c r="E83" s="27">
        <v>0</v>
      </c>
      <c r="F83" s="25"/>
      <c r="G83" s="26">
        <f t="shared" si="1"/>
        <v>0</v>
      </c>
    </row>
    <row r="84" spans="1:7" ht="28.5" customHeight="1" x14ac:dyDescent="0.25">
      <c r="A84" s="36" t="s">
        <v>147</v>
      </c>
      <c r="B84" s="39" t="s">
        <v>148</v>
      </c>
      <c r="C84" s="22" t="s">
        <v>149</v>
      </c>
      <c r="D84" s="23" t="s">
        <v>99</v>
      </c>
      <c r="E84" s="27">
        <v>0</v>
      </c>
      <c r="F84" s="25"/>
      <c r="G84" s="26">
        <f t="shared" si="1"/>
        <v>0</v>
      </c>
    </row>
    <row r="85" spans="1:7" ht="28.5" customHeight="1" x14ac:dyDescent="0.25">
      <c r="A85" s="36" t="s">
        <v>150</v>
      </c>
      <c r="B85" s="37" t="s">
        <v>151</v>
      </c>
      <c r="C85" s="22" t="s">
        <v>149</v>
      </c>
      <c r="D85" s="23" t="s">
        <v>99</v>
      </c>
      <c r="E85" s="27">
        <v>0</v>
      </c>
      <c r="F85" s="25"/>
      <c r="G85" s="26">
        <f t="shared" si="1"/>
        <v>0</v>
      </c>
    </row>
    <row r="86" spans="1:7" ht="28.5" customHeight="1" x14ac:dyDescent="0.25">
      <c r="A86" s="36">
        <v>77</v>
      </c>
      <c r="B86" s="37" t="s">
        <v>152</v>
      </c>
      <c r="C86" s="22" t="s">
        <v>149</v>
      </c>
      <c r="D86" s="23" t="s">
        <v>99</v>
      </c>
      <c r="E86" s="27">
        <v>0</v>
      </c>
      <c r="F86" s="25"/>
      <c r="G86" s="26">
        <f t="shared" si="1"/>
        <v>0</v>
      </c>
    </row>
    <row r="87" spans="1:7" ht="28.5" customHeight="1" x14ac:dyDescent="0.25">
      <c r="A87" s="36">
        <v>78</v>
      </c>
      <c r="B87" s="39" t="s">
        <v>153</v>
      </c>
      <c r="C87" s="22" t="s">
        <v>43</v>
      </c>
      <c r="D87" s="23" t="s">
        <v>68</v>
      </c>
      <c r="E87" s="27">
        <v>0</v>
      </c>
      <c r="F87" s="25"/>
      <c r="G87" s="26">
        <f t="shared" si="1"/>
        <v>0</v>
      </c>
    </row>
    <row r="88" spans="1:7" ht="28.5" customHeight="1" x14ac:dyDescent="0.25">
      <c r="A88" s="36">
        <v>79</v>
      </c>
      <c r="B88" s="38" t="s">
        <v>154</v>
      </c>
      <c r="C88" s="22" t="s">
        <v>43</v>
      </c>
      <c r="D88" s="23" t="s">
        <v>44</v>
      </c>
      <c r="E88" s="27">
        <v>0</v>
      </c>
      <c r="F88" s="25"/>
      <c r="G88" s="26">
        <f t="shared" si="1"/>
        <v>0</v>
      </c>
    </row>
    <row r="89" spans="1:7" ht="28.5" customHeight="1" x14ac:dyDescent="0.25">
      <c r="A89" s="36">
        <v>80</v>
      </c>
      <c r="B89" s="39" t="s">
        <v>155</v>
      </c>
      <c r="C89" s="22" t="s">
        <v>43</v>
      </c>
      <c r="D89" s="23" t="s">
        <v>44</v>
      </c>
      <c r="E89" s="27">
        <v>0</v>
      </c>
      <c r="F89" s="25"/>
      <c r="G89" s="26">
        <f t="shared" si="1"/>
        <v>0</v>
      </c>
    </row>
    <row r="90" spans="1:7" ht="28.5" customHeight="1" x14ac:dyDescent="0.25">
      <c r="A90" s="36">
        <v>81</v>
      </c>
      <c r="B90" s="39" t="s">
        <v>156</v>
      </c>
      <c r="C90" s="22" t="s">
        <v>43</v>
      </c>
      <c r="D90" s="23" t="s">
        <v>44</v>
      </c>
      <c r="E90" s="27">
        <v>0</v>
      </c>
      <c r="F90" s="25"/>
      <c r="G90" s="26">
        <f t="shared" si="1"/>
        <v>0</v>
      </c>
    </row>
    <row r="91" spans="1:7" ht="28.5" customHeight="1" x14ac:dyDescent="0.25">
      <c r="A91" s="36">
        <v>82</v>
      </c>
      <c r="B91" s="37" t="s">
        <v>157</v>
      </c>
      <c r="C91" s="28" t="s">
        <v>158</v>
      </c>
      <c r="D91" s="23" t="s">
        <v>159</v>
      </c>
      <c r="E91" s="27">
        <v>0</v>
      </c>
      <c r="F91" s="25"/>
      <c r="G91" s="26">
        <f t="shared" si="1"/>
        <v>0</v>
      </c>
    </row>
    <row r="92" spans="1:7" ht="28.5" customHeight="1" x14ac:dyDescent="0.25">
      <c r="A92" s="36">
        <v>83</v>
      </c>
      <c r="B92" s="39" t="s">
        <v>160</v>
      </c>
      <c r="C92" s="22" t="s">
        <v>24</v>
      </c>
      <c r="D92" s="23" t="s">
        <v>25</v>
      </c>
      <c r="E92" s="27">
        <v>0</v>
      </c>
      <c r="F92" s="25"/>
      <c r="G92" s="26">
        <f t="shared" si="1"/>
        <v>0</v>
      </c>
    </row>
    <row r="93" spans="1:7" ht="28.5" customHeight="1" x14ac:dyDescent="0.25">
      <c r="A93" s="36">
        <v>84</v>
      </c>
      <c r="B93" s="21" t="s">
        <v>161</v>
      </c>
      <c r="C93" s="22" t="s">
        <v>43</v>
      </c>
      <c r="D93" s="23" t="s">
        <v>44</v>
      </c>
      <c r="E93" s="27">
        <v>1879</v>
      </c>
      <c r="F93" s="25">
        <v>7.95</v>
      </c>
      <c r="G93" s="26">
        <f t="shared" si="1"/>
        <v>14938.050000000001</v>
      </c>
    </row>
    <row r="94" spans="1:7" ht="28.5" customHeight="1" x14ac:dyDescent="0.25">
      <c r="A94" s="36">
        <v>85</v>
      </c>
      <c r="B94" s="35" t="s">
        <v>162</v>
      </c>
      <c r="C94" s="22" t="s">
        <v>43</v>
      </c>
      <c r="D94" s="23" t="s">
        <v>44</v>
      </c>
      <c r="E94" s="27">
        <v>936</v>
      </c>
      <c r="F94" s="25">
        <v>9.8000000000000007</v>
      </c>
      <c r="G94" s="26">
        <f t="shared" si="1"/>
        <v>9172.8000000000011</v>
      </c>
    </row>
    <row r="95" spans="1:7" ht="28.5" customHeight="1" x14ac:dyDescent="0.25">
      <c r="A95" s="36">
        <v>86</v>
      </c>
      <c r="B95" s="29" t="s">
        <v>163</v>
      </c>
      <c r="C95" s="22" t="s">
        <v>43</v>
      </c>
      <c r="D95" s="23" t="s">
        <v>44</v>
      </c>
      <c r="E95" s="27">
        <v>0</v>
      </c>
      <c r="F95" s="25"/>
      <c r="G95" s="26">
        <f t="shared" si="1"/>
        <v>0</v>
      </c>
    </row>
    <row r="96" spans="1:7" ht="28.5" customHeight="1" x14ac:dyDescent="0.25">
      <c r="A96" s="36" t="s">
        <v>164</v>
      </c>
      <c r="B96" s="21" t="s">
        <v>165</v>
      </c>
      <c r="C96" s="22" t="s">
        <v>43</v>
      </c>
      <c r="D96" s="23" t="s">
        <v>44</v>
      </c>
      <c r="E96" s="27">
        <v>0</v>
      </c>
      <c r="F96" s="25"/>
      <c r="G96" s="26">
        <f t="shared" si="1"/>
        <v>0</v>
      </c>
    </row>
    <row r="97" spans="1:7" ht="28.5" customHeight="1" x14ac:dyDescent="0.25">
      <c r="A97" s="36" t="s">
        <v>166</v>
      </c>
      <c r="B97" s="35" t="s">
        <v>167</v>
      </c>
      <c r="C97" s="22" t="s">
        <v>43</v>
      </c>
      <c r="D97" s="23" t="s">
        <v>44</v>
      </c>
      <c r="E97" s="27">
        <v>0</v>
      </c>
      <c r="F97" s="25"/>
      <c r="G97" s="26">
        <f t="shared" si="1"/>
        <v>0</v>
      </c>
    </row>
    <row r="98" spans="1:7" ht="28.5" customHeight="1" x14ac:dyDescent="0.25">
      <c r="A98" s="36" t="s">
        <v>168</v>
      </c>
      <c r="B98" s="21" t="s">
        <v>169</v>
      </c>
      <c r="C98" s="22" t="s">
        <v>43</v>
      </c>
      <c r="D98" s="23" t="s">
        <v>44</v>
      </c>
      <c r="E98" s="27">
        <v>0</v>
      </c>
      <c r="F98" s="25"/>
      <c r="G98" s="26">
        <f t="shared" si="1"/>
        <v>0</v>
      </c>
    </row>
    <row r="99" spans="1:7" ht="28.5" customHeight="1" x14ac:dyDescent="0.25">
      <c r="A99" s="36" t="s">
        <v>170</v>
      </c>
      <c r="B99" s="35" t="s">
        <v>171</v>
      </c>
      <c r="C99" s="22" t="s">
        <v>43</v>
      </c>
      <c r="D99" s="23" t="s">
        <v>44</v>
      </c>
      <c r="E99" s="27">
        <v>0</v>
      </c>
      <c r="F99" s="25"/>
      <c r="G99" s="26">
        <f t="shared" si="1"/>
        <v>0</v>
      </c>
    </row>
    <row r="100" spans="1:7" ht="28.5" customHeight="1" x14ac:dyDescent="0.25">
      <c r="A100" s="36" t="s">
        <v>172</v>
      </c>
      <c r="B100" s="21" t="s">
        <v>173</v>
      </c>
      <c r="C100" s="22" t="s">
        <v>43</v>
      </c>
      <c r="D100" s="23" t="s">
        <v>44</v>
      </c>
      <c r="E100" s="27">
        <v>0</v>
      </c>
      <c r="F100" s="25"/>
      <c r="G100" s="26">
        <f t="shared" si="1"/>
        <v>0</v>
      </c>
    </row>
    <row r="101" spans="1:7" ht="28.5" customHeight="1" x14ac:dyDescent="0.25">
      <c r="A101" s="36" t="s">
        <v>174</v>
      </c>
      <c r="B101" s="35" t="s">
        <v>175</v>
      </c>
      <c r="C101" s="22" t="s">
        <v>43</v>
      </c>
      <c r="D101" s="23" t="s">
        <v>44</v>
      </c>
      <c r="E101" s="27">
        <v>0</v>
      </c>
      <c r="F101" s="25"/>
      <c r="G101" s="26">
        <f t="shared" si="1"/>
        <v>0</v>
      </c>
    </row>
    <row r="102" spans="1:7" ht="28.5" customHeight="1" x14ac:dyDescent="0.25">
      <c r="A102" s="40">
        <v>90</v>
      </c>
      <c r="B102" s="30" t="s">
        <v>176</v>
      </c>
      <c r="C102" s="22" t="s">
        <v>177</v>
      </c>
      <c r="D102" s="23" t="s">
        <v>48</v>
      </c>
      <c r="E102" s="27">
        <v>0</v>
      </c>
      <c r="F102" s="25"/>
      <c r="G102" s="26">
        <f t="shared" si="1"/>
        <v>0</v>
      </c>
    </row>
    <row r="103" spans="1:7" ht="28.5" customHeight="1" x14ac:dyDescent="0.25">
      <c r="A103" s="40">
        <v>91</v>
      </c>
      <c r="B103" s="21" t="s">
        <v>178</v>
      </c>
      <c r="C103" s="22" t="s">
        <v>43</v>
      </c>
      <c r="D103" s="23" t="s">
        <v>44</v>
      </c>
      <c r="E103" s="27">
        <v>3221</v>
      </c>
      <c r="F103" s="25">
        <v>7.95</v>
      </c>
      <c r="G103" s="26">
        <f t="shared" si="1"/>
        <v>25606.95</v>
      </c>
    </row>
    <row r="104" spans="1:7" ht="29.25" customHeight="1" x14ac:dyDescent="0.25">
      <c r="A104" s="40">
        <v>92</v>
      </c>
      <c r="B104" s="35" t="s">
        <v>179</v>
      </c>
      <c r="C104" s="22" t="s">
        <v>43</v>
      </c>
      <c r="D104" s="23" t="s">
        <v>44</v>
      </c>
      <c r="E104" s="27">
        <v>2818</v>
      </c>
      <c r="F104" s="25">
        <v>9.8000000000000007</v>
      </c>
      <c r="G104" s="26">
        <f t="shared" si="1"/>
        <v>27616.400000000001</v>
      </c>
    </row>
    <row r="105" spans="1:7" ht="29.25" customHeight="1" x14ac:dyDescent="0.25">
      <c r="A105" s="40">
        <v>93</v>
      </c>
      <c r="B105" s="21" t="s">
        <v>180</v>
      </c>
      <c r="C105" s="22" t="s">
        <v>43</v>
      </c>
      <c r="D105" s="23" t="s">
        <v>44</v>
      </c>
      <c r="E105" s="27">
        <v>0</v>
      </c>
      <c r="F105" s="25"/>
      <c r="G105" s="26">
        <f t="shared" si="1"/>
        <v>0</v>
      </c>
    </row>
    <row r="106" spans="1:7" ht="29.25" customHeight="1" x14ac:dyDescent="0.25">
      <c r="A106" s="40">
        <v>94</v>
      </c>
      <c r="B106" s="21" t="s">
        <v>181</v>
      </c>
      <c r="C106" s="22" t="s">
        <v>43</v>
      </c>
      <c r="D106" s="23" t="s">
        <v>44</v>
      </c>
      <c r="E106" s="27">
        <v>0</v>
      </c>
      <c r="F106" s="25"/>
      <c r="G106" s="26">
        <f t="shared" si="1"/>
        <v>0</v>
      </c>
    </row>
    <row r="107" spans="1:7" ht="29.25" customHeight="1" x14ac:dyDescent="0.25">
      <c r="A107" s="41">
        <v>95</v>
      </c>
      <c r="B107" s="42" t="s">
        <v>182</v>
      </c>
      <c r="C107" s="43" t="s">
        <v>43</v>
      </c>
      <c r="D107" s="44" t="s">
        <v>44</v>
      </c>
      <c r="E107" s="27">
        <v>0</v>
      </c>
      <c r="F107" s="25"/>
      <c r="G107" s="26">
        <f t="shared" si="1"/>
        <v>0</v>
      </c>
    </row>
    <row r="108" spans="1:7" ht="29.25" customHeight="1" x14ac:dyDescent="0.25">
      <c r="A108" s="36">
        <v>96</v>
      </c>
      <c r="B108" s="21" t="s">
        <v>183</v>
      </c>
      <c r="C108" s="45" t="s">
        <v>43</v>
      </c>
      <c r="D108" s="23" t="s">
        <v>184</v>
      </c>
      <c r="E108" s="27">
        <v>255</v>
      </c>
      <c r="F108" s="25">
        <v>8.6999999999999993</v>
      </c>
      <c r="G108" s="26">
        <f t="shared" si="1"/>
        <v>2218.5</v>
      </c>
    </row>
    <row r="109" spans="1:7" ht="29.25" customHeight="1" x14ac:dyDescent="0.25">
      <c r="A109" s="36">
        <v>97</v>
      </c>
      <c r="B109" s="21" t="s">
        <v>185</v>
      </c>
      <c r="C109" s="45" t="s">
        <v>43</v>
      </c>
      <c r="D109" s="23" t="s">
        <v>184</v>
      </c>
      <c r="E109" s="27">
        <v>537</v>
      </c>
      <c r="F109" s="25">
        <v>8.6999999999999993</v>
      </c>
      <c r="G109" s="26">
        <f t="shared" si="1"/>
        <v>4671.8999999999996</v>
      </c>
    </row>
    <row r="110" spans="1:7" ht="29.25" customHeight="1" x14ac:dyDescent="0.25">
      <c r="A110" s="36">
        <v>98</v>
      </c>
      <c r="B110" s="35" t="s">
        <v>186</v>
      </c>
      <c r="C110" s="45" t="s">
        <v>43</v>
      </c>
      <c r="D110" s="23" t="s">
        <v>187</v>
      </c>
      <c r="E110" s="27">
        <v>161</v>
      </c>
      <c r="F110" s="25">
        <v>8.57</v>
      </c>
      <c r="G110" s="26">
        <f t="shared" si="1"/>
        <v>1379.77</v>
      </c>
    </row>
    <row r="111" spans="1:7" ht="29.25" customHeight="1" x14ac:dyDescent="0.25">
      <c r="A111" s="36">
        <v>99</v>
      </c>
      <c r="B111" s="21" t="s">
        <v>188</v>
      </c>
      <c r="C111" s="45" t="s">
        <v>43</v>
      </c>
      <c r="D111" s="23" t="s">
        <v>184</v>
      </c>
      <c r="E111" s="27">
        <v>177</v>
      </c>
      <c r="F111" s="25">
        <v>7.95</v>
      </c>
      <c r="G111" s="26">
        <f t="shared" si="1"/>
        <v>1407.15</v>
      </c>
    </row>
    <row r="112" spans="1:7" ht="29.25" customHeight="1" x14ac:dyDescent="0.25">
      <c r="A112" s="36">
        <v>100</v>
      </c>
      <c r="B112" s="21" t="s">
        <v>189</v>
      </c>
      <c r="C112" s="45" t="s">
        <v>43</v>
      </c>
      <c r="D112" s="23" t="s">
        <v>184</v>
      </c>
      <c r="E112" s="27">
        <v>0</v>
      </c>
      <c r="F112" s="25"/>
      <c r="G112" s="26">
        <f t="shared" si="1"/>
        <v>0</v>
      </c>
    </row>
    <row r="113" spans="1:7" ht="29.25" customHeight="1" x14ac:dyDescent="0.25">
      <c r="A113" s="36">
        <v>101</v>
      </c>
      <c r="B113" s="35" t="s">
        <v>190</v>
      </c>
      <c r="C113" s="45" t="s">
        <v>43</v>
      </c>
      <c r="D113" s="23" t="s">
        <v>187</v>
      </c>
      <c r="E113" s="27">
        <v>268</v>
      </c>
      <c r="F113" s="25">
        <v>5.04</v>
      </c>
      <c r="G113" s="26">
        <f t="shared" si="1"/>
        <v>1350.72</v>
      </c>
    </row>
    <row r="114" spans="1:7" ht="29.25" customHeight="1" x14ac:dyDescent="0.25">
      <c r="A114" s="36">
        <v>102</v>
      </c>
      <c r="B114" s="35" t="s">
        <v>191</v>
      </c>
      <c r="C114" s="45" t="s">
        <v>192</v>
      </c>
      <c r="D114" s="23" t="s">
        <v>187</v>
      </c>
      <c r="E114" s="27">
        <v>0</v>
      </c>
      <c r="F114" s="25"/>
      <c r="G114" s="26">
        <f t="shared" si="1"/>
        <v>0</v>
      </c>
    </row>
    <row r="115" spans="1:7" ht="29.25" customHeight="1" x14ac:dyDescent="0.25">
      <c r="A115" s="36">
        <v>103</v>
      </c>
      <c r="B115" s="35" t="s">
        <v>193</v>
      </c>
      <c r="C115" s="45" t="s">
        <v>43</v>
      </c>
      <c r="D115" s="23" t="s">
        <v>57</v>
      </c>
      <c r="E115" s="27">
        <v>1610</v>
      </c>
      <c r="F115" s="25">
        <v>6.9</v>
      </c>
      <c r="G115" s="26">
        <f t="shared" si="1"/>
        <v>11109</v>
      </c>
    </row>
    <row r="116" spans="1:7" ht="29.25" customHeight="1" x14ac:dyDescent="0.25">
      <c r="A116" s="36">
        <v>104</v>
      </c>
      <c r="B116" s="21" t="s">
        <v>194</v>
      </c>
      <c r="C116" s="45" t="s">
        <v>43</v>
      </c>
      <c r="D116" s="23" t="s">
        <v>57</v>
      </c>
      <c r="E116" s="27">
        <v>1610</v>
      </c>
      <c r="F116" s="25">
        <v>5.72</v>
      </c>
      <c r="G116" s="26">
        <f t="shared" si="1"/>
        <v>9209.1999999999989</v>
      </c>
    </row>
    <row r="117" spans="1:7" ht="29.25" customHeight="1" x14ac:dyDescent="0.25">
      <c r="A117" s="36">
        <v>105</v>
      </c>
      <c r="B117" s="21" t="s">
        <v>195</v>
      </c>
      <c r="C117" s="45" t="s">
        <v>43</v>
      </c>
      <c r="D117" s="23" t="s">
        <v>57</v>
      </c>
      <c r="E117" s="27">
        <v>0</v>
      </c>
      <c r="F117" s="25"/>
      <c r="G117" s="26">
        <f t="shared" si="1"/>
        <v>0</v>
      </c>
    </row>
    <row r="118" spans="1:7" ht="29.25" customHeight="1" x14ac:dyDescent="0.25">
      <c r="A118" s="36">
        <v>106</v>
      </c>
      <c r="B118" s="21" t="s">
        <v>196</v>
      </c>
      <c r="C118" s="45" t="s">
        <v>192</v>
      </c>
      <c r="D118" s="23" t="s">
        <v>187</v>
      </c>
      <c r="E118" s="27">
        <v>0</v>
      </c>
      <c r="F118" s="25"/>
      <c r="G118" s="26">
        <f t="shared" si="1"/>
        <v>0</v>
      </c>
    </row>
    <row r="119" spans="1:7" ht="29.25" customHeight="1" x14ac:dyDescent="0.25">
      <c r="A119" s="36">
        <v>107</v>
      </c>
      <c r="B119" s="46" t="s">
        <v>197</v>
      </c>
      <c r="C119" s="45" t="s">
        <v>43</v>
      </c>
      <c r="D119" s="23" t="s">
        <v>57</v>
      </c>
      <c r="E119" s="27">
        <v>0</v>
      </c>
      <c r="F119" s="25"/>
      <c r="G119" s="26">
        <f t="shared" si="1"/>
        <v>0</v>
      </c>
    </row>
    <row r="120" spans="1:7" ht="29.25" customHeight="1" x14ac:dyDescent="0.25">
      <c r="A120" s="36">
        <v>108</v>
      </c>
      <c r="B120" s="21" t="s">
        <v>198</v>
      </c>
      <c r="C120" s="45" t="s">
        <v>43</v>
      </c>
      <c r="D120" s="23" t="s">
        <v>187</v>
      </c>
      <c r="E120" s="27">
        <v>81</v>
      </c>
      <c r="F120" s="25">
        <v>8.32</v>
      </c>
      <c r="G120" s="26">
        <f t="shared" si="1"/>
        <v>673.92000000000007</v>
      </c>
    </row>
    <row r="121" spans="1:7" ht="29.25" customHeight="1" x14ac:dyDescent="0.25">
      <c r="A121" s="36">
        <v>109</v>
      </c>
      <c r="B121" s="21" t="s">
        <v>199</v>
      </c>
      <c r="C121" s="45" t="s">
        <v>192</v>
      </c>
      <c r="D121" s="23" t="s">
        <v>187</v>
      </c>
      <c r="E121" s="27">
        <v>0</v>
      </c>
      <c r="F121" s="25"/>
      <c r="G121" s="26">
        <f t="shared" si="1"/>
        <v>0</v>
      </c>
    </row>
    <row r="122" spans="1:7" ht="29.25" customHeight="1" x14ac:dyDescent="0.25">
      <c r="A122" s="36">
        <v>110</v>
      </c>
      <c r="B122" s="21" t="s">
        <v>200</v>
      </c>
      <c r="C122" s="45" t="s">
        <v>201</v>
      </c>
      <c r="D122" s="23" t="s">
        <v>202</v>
      </c>
      <c r="E122" s="27">
        <v>0</v>
      </c>
      <c r="F122" s="25"/>
      <c r="G122" s="26">
        <f t="shared" si="1"/>
        <v>0</v>
      </c>
    </row>
    <row r="123" spans="1:7" ht="29.25" customHeight="1" x14ac:dyDescent="0.25">
      <c r="A123" s="36">
        <v>111</v>
      </c>
      <c r="B123" s="21" t="s">
        <v>203</v>
      </c>
      <c r="C123" s="45" t="s">
        <v>43</v>
      </c>
      <c r="D123" s="23" t="s">
        <v>184</v>
      </c>
      <c r="E123" s="27">
        <v>0</v>
      </c>
      <c r="F123" s="25"/>
      <c r="G123" s="26">
        <f t="shared" si="1"/>
        <v>0</v>
      </c>
    </row>
    <row r="124" spans="1:7" ht="29.25" customHeight="1" x14ac:dyDescent="0.25">
      <c r="A124" s="36" t="s">
        <v>204</v>
      </c>
      <c r="B124" s="21" t="s">
        <v>205</v>
      </c>
      <c r="C124" s="47" t="s">
        <v>43</v>
      </c>
      <c r="D124" s="48" t="s">
        <v>184</v>
      </c>
      <c r="E124" s="27">
        <v>0</v>
      </c>
      <c r="F124" s="25"/>
      <c r="G124" s="26">
        <f t="shared" si="1"/>
        <v>0</v>
      </c>
    </row>
    <row r="125" spans="1:7" ht="29.25" customHeight="1" x14ac:dyDescent="0.25">
      <c r="A125" s="36" t="s">
        <v>206</v>
      </c>
      <c r="B125" s="35" t="s">
        <v>207</v>
      </c>
      <c r="C125" s="47" t="s">
        <v>43</v>
      </c>
      <c r="D125" s="48" t="s">
        <v>184</v>
      </c>
      <c r="E125" s="27">
        <v>0</v>
      </c>
      <c r="F125" s="25"/>
      <c r="G125" s="26">
        <f t="shared" si="1"/>
        <v>0</v>
      </c>
    </row>
    <row r="126" spans="1:7" ht="29.25" customHeight="1" x14ac:dyDescent="0.25">
      <c r="A126" s="36">
        <v>113</v>
      </c>
      <c r="B126" s="35" t="s">
        <v>208</v>
      </c>
      <c r="C126" s="45" t="s">
        <v>43</v>
      </c>
      <c r="D126" s="23" t="s">
        <v>184</v>
      </c>
      <c r="E126" s="49">
        <v>0</v>
      </c>
      <c r="F126" s="50"/>
      <c r="G126" s="26">
        <f t="shared" si="1"/>
        <v>0</v>
      </c>
    </row>
    <row r="127" spans="1:7" ht="29.25" customHeight="1" x14ac:dyDescent="0.25">
      <c r="A127" s="51">
        <v>114</v>
      </c>
      <c r="B127" s="35" t="s">
        <v>209</v>
      </c>
      <c r="C127" s="45" t="s">
        <v>43</v>
      </c>
      <c r="D127" s="23" t="s">
        <v>202</v>
      </c>
      <c r="E127" s="49">
        <v>0</v>
      </c>
      <c r="F127" s="50"/>
      <c r="G127" s="26">
        <f t="shared" si="1"/>
        <v>0</v>
      </c>
    </row>
    <row r="128" spans="1:7" ht="29.25" customHeight="1" x14ac:dyDescent="0.25">
      <c r="A128" s="36">
        <v>115</v>
      </c>
      <c r="B128" s="21" t="s">
        <v>210</v>
      </c>
      <c r="C128" s="45" t="s">
        <v>211</v>
      </c>
      <c r="D128" s="23" t="s">
        <v>159</v>
      </c>
      <c r="E128" s="49">
        <v>17178</v>
      </c>
      <c r="F128" s="50">
        <v>3.58</v>
      </c>
      <c r="G128" s="26">
        <f t="shared" si="1"/>
        <v>61497.24</v>
      </c>
    </row>
    <row r="129" spans="1:9" ht="29.25" customHeight="1" x14ac:dyDescent="0.25">
      <c r="A129" s="36">
        <v>116</v>
      </c>
      <c r="B129" s="21" t="s">
        <v>212</v>
      </c>
      <c r="C129" s="52" t="s">
        <v>213</v>
      </c>
      <c r="D129" s="23" t="s">
        <v>159</v>
      </c>
      <c r="E129" s="49">
        <v>0</v>
      </c>
      <c r="F129" s="50"/>
      <c r="G129" s="26">
        <f t="shared" si="1"/>
        <v>0</v>
      </c>
    </row>
    <row r="130" spans="1:9" ht="29.25" customHeight="1" x14ac:dyDescent="0.25">
      <c r="A130" s="36">
        <v>117</v>
      </c>
      <c r="B130" s="21" t="s">
        <v>214</v>
      </c>
      <c r="C130" s="45" t="s">
        <v>43</v>
      </c>
      <c r="D130" s="23" t="s">
        <v>159</v>
      </c>
      <c r="E130" s="49">
        <v>8589</v>
      </c>
      <c r="F130" s="50">
        <v>0.27</v>
      </c>
      <c r="G130" s="26">
        <f t="shared" si="1"/>
        <v>2319.0300000000002</v>
      </c>
    </row>
    <row r="131" spans="1:9" ht="29.25" customHeight="1" x14ac:dyDescent="0.25">
      <c r="A131" s="36">
        <v>118</v>
      </c>
      <c r="B131" s="21" t="s">
        <v>215</v>
      </c>
      <c r="C131" s="45" t="s">
        <v>43</v>
      </c>
      <c r="D131" s="23" t="s">
        <v>184</v>
      </c>
      <c r="E131" s="49">
        <v>322</v>
      </c>
      <c r="F131" s="50">
        <v>7.95</v>
      </c>
      <c r="G131" s="26">
        <f t="shared" si="1"/>
        <v>2559.9</v>
      </c>
    </row>
    <row r="132" spans="1:9" ht="29.25" customHeight="1" x14ac:dyDescent="0.25">
      <c r="A132" s="36">
        <v>119</v>
      </c>
      <c r="B132" s="35" t="s">
        <v>216</v>
      </c>
      <c r="C132" s="45" t="s">
        <v>43</v>
      </c>
      <c r="D132" s="23" t="s">
        <v>48</v>
      </c>
      <c r="E132" s="49">
        <v>0</v>
      </c>
      <c r="F132" s="50"/>
      <c r="G132" s="26">
        <f t="shared" si="1"/>
        <v>0</v>
      </c>
    </row>
    <row r="133" spans="1:9" ht="29.25" customHeight="1" x14ac:dyDescent="0.25">
      <c r="A133" s="36">
        <v>120</v>
      </c>
      <c r="B133" s="35" t="s">
        <v>217</v>
      </c>
      <c r="C133" s="45" t="s">
        <v>43</v>
      </c>
      <c r="D133" s="23" t="s">
        <v>187</v>
      </c>
      <c r="E133" s="49">
        <v>0</v>
      </c>
      <c r="F133" s="50"/>
      <c r="G133" s="26">
        <f t="shared" si="1"/>
        <v>0</v>
      </c>
    </row>
    <row r="134" spans="1:9" ht="29.25" customHeight="1" x14ac:dyDescent="0.25">
      <c r="A134" s="36">
        <v>121</v>
      </c>
      <c r="B134" s="21" t="s">
        <v>218</v>
      </c>
      <c r="C134" s="32" t="s">
        <v>43</v>
      </c>
      <c r="D134" s="23" t="s">
        <v>48</v>
      </c>
      <c r="E134" s="49">
        <v>0</v>
      </c>
      <c r="F134" s="50"/>
      <c r="G134" s="26">
        <f t="shared" si="1"/>
        <v>0</v>
      </c>
    </row>
    <row r="135" spans="1:9" ht="29.25" customHeight="1" x14ac:dyDescent="0.25">
      <c r="A135" s="36">
        <v>122</v>
      </c>
      <c r="B135" s="21" t="s">
        <v>219</v>
      </c>
      <c r="C135" s="32" t="s">
        <v>43</v>
      </c>
      <c r="D135" s="23" t="s">
        <v>187</v>
      </c>
      <c r="E135" s="49">
        <v>0</v>
      </c>
      <c r="F135" s="50"/>
      <c r="G135" s="26">
        <f t="shared" si="1"/>
        <v>0</v>
      </c>
    </row>
    <row r="136" spans="1:9" ht="29.25" customHeight="1" x14ac:dyDescent="0.25">
      <c r="A136" s="36">
        <v>123</v>
      </c>
      <c r="B136" s="21" t="s">
        <v>220</v>
      </c>
      <c r="C136" s="32" t="s">
        <v>221</v>
      </c>
      <c r="D136" s="23" t="s">
        <v>222</v>
      </c>
      <c r="E136" s="49">
        <v>3</v>
      </c>
      <c r="F136" s="50">
        <v>779.1</v>
      </c>
      <c r="G136" s="26">
        <f t="shared" ref="G136:G140" si="2">F136*E136</f>
        <v>2337.3000000000002</v>
      </c>
    </row>
    <row r="137" spans="1:9" ht="29.25" customHeight="1" x14ac:dyDescent="0.25">
      <c r="A137" s="36">
        <v>124</v>
      </c>
      <c r="B137" s="35" t="s">
        <v>223</v>
      </c>
      <c r="C137" s="32" t="s">
        <v>221</v>
      </c>
      <c r="D137" s="23" t="s">
        <v>222</v>
      </c>
      <c r="E137" s="49">
        <v>81</v>
      </c>
      <c r="F137" s="50">
        <v>74.81</v>
      </c>
      <c r="G137" s="26">
        <f t="shared" si="2"/>
        <v>6059.6100000000006</v>
      </c>
    </row>
    <row r="138" spans="1:9" ht="29.25" customHeight="1" x14ac:dyDescent="0.25">
      <c r="A138" s="36">
        <v>125</v>
      </c>
      <c r="B138" s="35" t="s">
        <v>224</v>
      </c>
      <c r="C138" s="32" t="s">
        <v>221</v>
      </c>
      <c r="D138" s="23" t="s">
        <v>222</v>
      </c>
      <c r="E138" s="49">
        <v>188</v>
      </c>
      <c r="F138" s="50">
        <v>59.33</v>
      </c>
      <c r="G138" s="26">
        <f t="shared" si="2"/>
        <v>11154.039999999999</v>
      </c>
    </row>
    <row r="139" spans="1:9" ht="27.75" customHeight="1" x14ac:dyDescent="0.25">
      <c r="A139" s="40">
        <v>126</v>
      </c>
      <c r="B139" s="53" t="s">
        <v>225</v>
      </c>
      <c r="C139" s="54" t="s">
        <v>226</v>
      </c>
      <c r="D139" s="23" t="s">
        <v>222</v>
      </c>
      <c r="E139" s="49">
        <v>0</v>
      </c>
      <c r="F139" s="50"/>
      <c r="G139" s="26">
        <f t="shared" si="2"/>
        <v>0</v>
      </c>
    </row>
    <row r="140" spans="1:9" ht="27.75" customHeight="1" x14ac:dyDescent="0.25">
      <c r="A140" s="36">
        <v>127</v>
      </c>
      <c r="B140" s="21" t="s">
        <v>227</v>
      </c>
      <c r="C140" s="32" t="s">
        <v>43</v>
      </c>
      <c r="D140" s="23" t="s">
        <v>184</v>
      </c>
      <c r="E140" s="49">
        <v>623</v>
      </c>
      <c r="F140" s="50">
        <v>7.95</v>
      </c>
      <c r="G140" s="26">
        <f t="shared" si="2"/>
        <v>4952.8500000000004</v>
      </c>
    </row>
    <row r="141" spans="1:9" s="60" customFormat="1" ht="17.25" customHeight="1" x14ac:dyDescent="0.25">
      <c r="A141" s="117" t="s">
        <v>228</v>
      </c>
      <c r="B141" s="117"/>
      <c r="C141" s="55"/>
      <c r="D141" s="56"/>
      <c r="E141" s="84"/>
      <c r="F141" s="58"/>
      <c r="G141" s="59">
        <f>SUM(G8:G140)</f>
        <v>327680.82999999996</v>
      </c>
    </row>
    <row r="142" spans="1:9" ht="26.25" customHeight="1" x14ac:dyDescent="0.2">
      <c r="A142" s="118" t="s">
        <v>229</v>
      </c>
      <c r="B142" s="119"/>
      <c r="C142" s="119"/>
      <c r="D142" s="119"/>
      <c r="E142" s="119"/>
      <c r="F142" s="119"/>
      <c r="G142" s="119"/>
      <c r="H142" s="61"/>
      <c r="I142" s="62"/>
    </row>
    <row r="143" spans="1:9" ht="13.5" thickBot="1" x14ac:dyDescent="0.25">
      <c r="A143" s="63"/>
      <c r="B143" s="64"/>
      <c r="C143" s="64"/>
      <c r="D143" s="64"/>
      <c r="E143" s="64"/>
      <c r="F143" s="64"/>
      <c r="G143" s="64"/>
      <c r="I143" s="62"/>
    </row>
    <row r="144" spans="1:9" ht="15.75" customHeight="1" thickTop="1" x14ac:dyDescent="0.2">
      <c r="B144" s="66" t="s">
        <v>230</v>
      </c>
      <c r="C144" s="120"/>
      <c r="D144" s="120"/>
      <c r="E144" s="120"/>
      <c r="F144" s="121"/>
      <c r="I144" s="62"/>
    </row>
    <row r="145" spans="2:9" ht="15.75" customHeight="1" x14ac:dyDescent="0.2">
      <c r="B145" s="68" t="s">
        <v>231</v>
      </c>
      <c r="C145" s="122" t="s">
        <v>232</v>
      </c>
      <c r="D145" s="122"/>
      <c r="E145" s="122"/>
      <c r="F145" s="123"/>
      <c r="I145" s="62"/>
    </row>
    <row r="146" spans="2:9" ht="32.25" customHeight="1" x14ac:dyDescent="0.2">
      <c r="B146" s="124"/>
      <c r="C146" s="125"/>
      <c r="D146" s="20" t="s">
        <v>233</v>
      </c>
      <c r="E146" s="20" t="s">
        <v>234</v>
      </c>
      <c r="F146" s="69" t="s">
        <v>235</v>
      </c>
    </row>
    <row r="147" spans="2:9" ht="15.75" customHeight="1" x14ac:dyDescent="0.2">
      <c r="B147" s="124"/>
      <c r="C147" s="125"/>
      <c r="D147" s="20" t="s">
        <v>236</v>
      </c>
      <c r="E147" s="20" t="s">
        <v>237</v>
      </c>
      <c r="F147" s="69" t="s">
        <v>237</v>
      </c>
    </row>
    <row r="148" spans="2:9" ht="16.5" thickBot="1" x14ac:dyDescent="0.25">
      <c r="B148" s="70"/>
      <c r="C148" s="71" t="s">
        <v>238</v>
      </c>
      <c r="D148" s="72">
        <f>SUM(F171)</f>
        <v>0</v>
      </c>
      <c r="E148" s="73">
        <f>IF(C145="áno",D148*0.2,0)</f>
        <v>0</v>
      </c>
      <c r="F148" s="74">
        <f>D148+E148</f>
        <v>0</v>
      </c>
    </row>
    <row r="149" spans="2:9" ht="15.75" customHeight="1" thickTop="1" x14ac:dyDescent="0.25">
      <c r="B149" s="75"/>
      <c r="C149" s="75"/>
      <c r="D149" s="75"/>
      <c r="E149" s="75"/>
      <c r="F149" s="75"/>
    </row>
    <row r="150" spans="2:9" ht="15.75" x14ac:dyDescent="0.25">
      <c r="B150" s="76" t="s">
        <v>230</v>
      </c>
      <c r="C150" s="109"/>
      <c r="D150" s="110"/>
      <c r="E150" s="77"/>
      <c r="F150" s="77"/>
    </row>
    <row r="151" spans="2:9" ht="15.75" x14ac:dyDescent="0.25">
      <c r="B151" s="78" t="s">
        <v>239</v>
      </c>
      <c r="C151" s="99"/>
      <c r="D151" s="100"/>
      <c r="E151" s="77"/>
      <c r="F151" s="77"/>
    </row>
    <row r="152" spans="2:9" ht="15.75" customHeight="1" x14ac:dyDescent="0.25">
      <c r="B152" s="76" t="s">
        <v>240</v>
      </c>
      <c r="C152" s="109"/>
      <c r="D152" s="110"/>
      <c r="E152" s="77"/>
      <c r="F152" s="77"/>
    </row>
    <row r="153" spans="2:9" ht="15.75" customHeight="1" x14ac:dyDescent="0.25">
      <c r="B153" s="79" t="s">
        <v>241</v>
      </c>
      <c r="C153" s="99"/>
      <c r="D153" s="100"/>
      <c r="E153" s="77"/>
      <c r="F153" s="77"/>
    </row>
    <row r="154" spans="2:9" ht="15.75" customHeight="1" x14ac:dyDescent="0.25">
      <c r="B154" s="79" t="s">
        <v>242</v>
      </c>
      <c r="C154" s="99"/>
      <c r="D154" s="100"/>
      <c r="E154" s="77"/>
      <c r="F154" s="77"/>
    </row>
    <row r="155" spans="2:9" ht="15.75" customHeight="1" x14ac:dyDescent="0.25">
      <c r="B155" s="79" t="s">
        <v>243</v>
      </c>
      <c r="C155" s="99"/>
      <c r="D155" s="100"/>
      <c r="E155" s="77"/>
      <c r="F155" s="77"/>
    </row>
    <row r="156" spans="2:9" ht="15.75" customHeight="1" x14ac:dyDescent="0.25">
      <c r="B156" s="79" t="s">
        <v>244</v>
      </c>
      <c r="C156" s="99"/>
      <c r="D156" s="100"/>
      <c r="E156" s="77"/>
      <c r="F156" s="77"/>
    </row>
    <row r="157" spans="2:9" ht="15.75" customHeight="1" x14ac:dyDescent="0.25">
      <c r="B157" s="79" t="s">
        <v>245</v>
      </c>
      <c r="C157" s="99"/>
      <c r="D157" s="100"/>
      <c r="E157" s="77"/>
      <c r="F157" s="77"/>
    </row>
    <row r="158" spans="2:9" ht="15.75" customHeight="1" x14ac:dyDescent="0.25">
      <c r="B158" s="79" t="s">
        <v>246</v>
      </c>
      <c r="C158" s="99"/>
      <c r="D158" s="100"/>
      <c r="E158" s="77"/>
      <c r="F158" s="77"/>
    </row>
    <row r="159" spans="2:9" ht="15.75" customHeight="1" x14ac:dyDescent="0.25">
      <c r="B159" s="79" t="s">
        <v>247</v>
      </c>
      <c r="C159" s="99"/>
      <c r="D159" s="100"/>
      <c r="E159" s="77"/>
      <c r="F159" s="77"/>
    </row>
    <row r="160" spans="2:9" ht="15.75" customHeight="1" x14ac:dyDescent="0.25">
      <c r="B160" s="76" t="s">
        <v>248</v>
      </c>
      <c r="C160" s="99"/>
      <c r="D160" s="100"/>
      <c r="E160" s="77"/>
      <c r="F160" s="77"/>
    </row>
    <row r="161" spans="2:7" ht="15.75" x14ac:dyDescent="0.25">
      <c r="B161" s="76" t="s">
        <v>249</v>
      </c>
      <c r="C161" s="109"/>
      <c r="D161" s="110"/>
      <c r="E161" s="77"/>
      <c r="F161" s="77"/>
    </row>
    <row r="162" spans="2:7" ht="15" x14ac:dyDescent="0.25">
      <c r="B162"/>
      <c r="C162"/>
      <c r="D162"/>
      <c r="E162"/>
      <c r="F162"/>
    </row>
    <row r="163" spans="2:7" ht="15" x14ac:dyDescent="0.25">
      <c r="B163"/>
      <c r="C163"/>
      <c r="D163"/>
      <c r="E163" s="80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/>
      <c r="D165"/>
      <c r="E165"/>
      <c r="F165"/>
    </row>
    <row r="166" spans="2:7" ht="27" customHeight="1" x14ac:dyDescent="0.25">
      <c r="B166"/>
      <c r="C166" s="111" t="s">
        <v>250</v>
      </c>
      <c r="D166" s="112"/>
      <c r="E166" s="81" t="s">
        <v>251</v>
      </c>
      <c r="F166" s="81" t="s">
        <v>252</v>
      </c>
      <c r="G166" s="81" t="s">
        <v>253</v>
      </c>
    </row>
    <row r="167" spans="2:7" ht="27" customHeight="1" x14ac:dyDescent="0.25">
      <c r="B167"/>
      <c r="C167" s="113" t="s">
        <v>254</v>
      </c>
      <c r="D167" s="114"/>
      <c r="E167" s="96">
        <f>SUBTOTAL(9,G8,G9,G10,G11,G12,G13,G14,G15,G18,G19,G20,G21,G22,G23,G24,G26,G29,G30,G31,G32,G33,G36,G37,G38,G39,G40,G42,G43,G44,G45,G46,G47,G48,G49,G50,G51,G52,G53,G56,G57,G59,G61,G63,G64,G66,G68,G76,G79,G82,G83,G84,G87,G89,G90,G92,G93,G96,G98,G100,G103,G105,G106,G107,G108,G109,G111,G112,G116,G117,G120,G118,G121,G122,G123,G124,G128,G129,G130,G131,G134,G135,G136,G139,G140)</f>
        <v>201216.44999999995</v>
      </c>
      <c r="F167" s="101"/>
      <c r="G167" s="82">
        <f>ROUND(F167/E167,3)</f>
        <v>0</v>
      </c>
    </row>
    <row r="168" spans="2:7" ht="27" customHeight="1" x14ac:dyDescent="0.25">
      <c r="B168"/>
      <c r="C168" s="115" t="s">
        <v>255</v>
      </c>
      <c r="D168" s="116"/>
      <c r="E168" s="96">
        <f>SUBTOTAL(9,G41,G54,G55,G58,G60,G62,G65,G67,G69,G70,G71,G72,G73,G74,G75,G77,G80,G85,G86,G91,G94,G97,G99,G101,G104,G110,G113,G114,G115,G125,G126,G127,G132,G133,G137,G138)</f>
        <v>126464.37999999999</v>
      </c>
      <c r="F168" s="101"/>
      <c r="G168" s="82">
        <f t="shared" ref="G168:G170" si="3">ROUND(F168/E168,3)</f>
        <v>0</v>
      </c>
    </row>
    <row r="169" spans="2:7" ht="27" customHeight="1" x14ac:dyDescent="0.25">
      <c r="B169"/>
      <c r="C169" s="103" t="s">
        <v>256</v>
      </c>
      <c r="D169" s="104"/>
      <c r="E169" s="96">
        <f>SUBTOTAL(9,G16,G17,G25,G27,G28,G34,G35,G78,G81,G88,G95,G102)</f>
        <v>0</v>
      </c>
      <c r="F169" s="101"/>
      <c r="G169" s="82" t="e">
        <f t="shared" si="3"/>
        <v>#DIV/0!</v>
      </c>
    </row>
    <row r="170" spans="2:7" ht="27" customHeight="1" x14ac:dyDescent="0.25">
      <c r="B170"/>
      <c r="C170" s="105" t="s">
        <v>257</v>
      </c>
      <c r="D170" s="106"/>
      <c r="E170" s="96">
        <f>SUBTOTAL(9,G119)</f>
        <v>0</v>
      </c>
      <c r="F170" s="101"/>
      <c r="G170" s="82" t="e">
        <f t="shared" si="3"/>
        <v>#DIV/0!</v>
      </c>
    </row>
    <row r="171" spans="2:7" ht="27" customHeight="1" x14ac:dyDescent="0.25">
      <c r="B171"/>
      <c r="C171" s="107" t="s">
        <v>228</v>
      </c>
      <c r="D171" s="108"/>
      <c r="E171" s="97">
        <f>SUM(E167:E170)</f>
        <v>327680.82999999996</v>
      </c>
      <c r="F171" s="97">
        <f>SUM(F167:F170)</f>
        <v>0</v>
      </c>
      <c r="G171" s="83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  <c r="D174"/>
      <c r="E174"/>
      <c r="F174"/>
    </row>
    <row r="175" spans="2:7" ht="15" x14ac:dyDescent="0.25">
      <c r="B175"/>
      <c r="C175"/>
    </row>
  </sheetData>
  <sheetProtection algorithmName="SHA-512" hashValue="vaEt+oDpE2W1gZqKH4dsPUru5Q9FDgxHGr+yqOKRPxKmCNIwhRGuNAzUxStJYG/tGE+8hQKhrwNHuqEkumeyQA==" saltValue="0OPnW7mUJhh5UeocZRDfaA==" spinCount="100000" sheet="1" objects="1" scenarios="1"/>
  <protectedRanges>
    <protectedRange sqref="F167:F170" name="Rozsah3"/>
    <protectedRange sqref="C150:D161" name="Rozsah2"/>
    <protectedRange sqref="C144:F145" name="Rozsah1"/>
  </protectedRanges>
  <mergeCells count="15">
    <mergeCell ref="A141:B141"/>
    <mergeCell ref="A142:G142"/>
    <mergeCell ref="C144:F144"/>
    <mergeCell ref="C145:F145"/>
    <mergeCell ref="B146:B147"/>
    <mergeCell ref="C146:C147"/>
    <mergeCell ref="C169:D169"/>
    <mergeCell ref="C170:D170"/>
    <mergeCell ref="C171:D171"/>
    <mergeCell ref="C150:D150"/>
    <mergeCell ref="C152:D152"/>
    <mergeCell ref="C161:D161"/>
    <mergeCell ref="C166:D166"/>
    <mergeCell ref="C167:D167"/>
    <mergeCell ref="C168:D168"/>
  </mergeCells>
  <pageMargins left="0.7" right="0.7" top="0.75" bottom="0.75" header="0.3" footer="0.3"/>
  <pageSetup scale="4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75"/>
  <sheetViews>
    <sheetView zoomScaleNormal="100" workbookViewId="0">
      <selection activeCell="E171" sqref="E171"/>
    </sheetView>
  </sheetViews>
  <sheetFormatPr defaultRowHeight="12.75" x14ac:dyDescent="0.2"/>
  <cols>
    <col min="1" max="1" width="4.85546875" style="1" customWidth="1"/>
    <col min="2" max="2" width="69.7109375" style="1" customWidth="1"/>
    <col min="3" max="3" width="48.7109375" style="1" customWidth="1"/>
    <col min="4" max="4" width="13.42578125" style="3" customWidth="1"/>
    <col min="5" max="5" width="14.5703125" style="1" customWidth="1"/>
    <col min="6" max="6" width="15.7109375" style="1" customWidth="1"/>
    <col min="7" max="7" width="18.7109375" style="1" customWidth="1"/>
    <col min="8" max="8" width="17" style="1" customWidth="1"/>
    <col min="9" max="253" width="9.140625" style="1"/>
    <col min="254" max="254" width="10.42578125" style="1" customWidth="1"/>
    <col min="255" max="255" width="57.7109375" style="1" customWidth="1"/>
    <col min="256" max="256" width="46.140625" style="1" customWidth="1"/>
    <col min="257" max="257" width="14" style="1" customWidth="1"/>
    <col min="258" max="258" width="9.140625" style="1"/>
    <col min="259" max="259" width="8.85546875" style="1" customWidth="1"/>
    <col min="260" max="260" width="11.140625" style="1" customWidth="1"/>
    <col min="261" max="261" width="10.7109375" style="1" customWidth="1"/>
    <col min="262" max="509" width="9.140625" style="1"/>
    <col min="510" max="510" width="10.42578125" style="1" customWidth="1"/>
    <col min="511" max="511" width="57.7109375" style="1" customWidth="1"/>
    <col min="512" max="512" width="46.140625" style="1" customWidth="1"/>
    <col min="513" max="513" width="14" style="1" customWidth="1"/>
    <col min="514" max="514" width="9.140625" style="1"/>
    <col min="515" max="515" width="8.85546875" style="1" customWidth="1"/>
    <col min="516" max="516" width="11.140625" style="1" customWidth="1"/>
    <col min="517" max="517" width="10.7109375" style="1" customWidth="1"/>
    <col min="518" max="765" width="9.140625" style="1"/>
    <col min="766" max="766" width="10.42578125" style="1" customWidth="1"/>
    <col min="767" max="767" width="57.7109375" style="1" customWidth="1"/>
    <col min="768" max="768" width="46.140625" style="1" customWidth="1"/>
    <col min="769" max="769" width="14" style="1" customWidth="1"/>
    <col min="770" max="770" width="9.140625" style="1"/>
    <col min="771" max="771" width="8.85546875" style="1" customWidth="1"/>
    <col min="772" max="772" width="11.140625" style="1" customWidth="1"/>
    <col min="773" max="773" width="10.7109375" style="1" customWidth="1"/>
    <col min="774" max="1021" width="9.140625" style="1"/>
    <col min="1022" max="1022" width="10.42578125" style="1" customWidth="1"/>
    <col min="1023" max="1023" width="57.7109375" style="1" customWidth="1"/>
    <col min="1024" max="1024" width="46.140625" style="1" customWidth="1"/>
    <col min="1025" max="1025" width="14" style="1" customWidth="1"/>
    <col min="1026" max="1026" width="9.140625" style="1"/>
    <col min="1027" max="1027" width="8.85546875" style="1" customWidth="1"/>
    <col min="1028" max="1028" width="11.140625" style="1" customWidth="1"/>
    <col min="1029" max="1029" width="10.7109375" style="1" customWidth="1"/>
    <col min="1030" max="1277" width="9.140625" style="1"/>
    <col min="1278" max="1278" width="10.42578125" style="1" customWidth="1"/>
    <col min="1279" max="1279" width="57.7109375" style="1" customWidth="1"/>
    <col min="1280" max="1280" width="46.140625" style="1" customWidth="1"/>
    <col min="1281" max="1281" width="14" style="1" customWidth="1"/>
    <col min="1282" max="1282" width="9.140625" style="1"/>
    <col min="1283" max="1283" width="8.85546875" style="1" customWidth="1"/>
    <col min="1284" max="1284" width="11.140625" style="1" customWidth="1"/>
    <col min="1285" max="1285" width="10.7109375" style="1" customWidth="1"/>
    <col min="1286" max="1533" width="9.140625" style="1"/>
    <col min="1534" max="1534" width="10.42578125" style="1" customWidth="1"/>
    <col min="1535" max="1535" width="57.7109375" style="1" customWidth="1"/>
    <col min="1536" max="1536" width="46.140625" style="1" customWidth="1"/>
    <col min="1537" max="1537" width="14" style="1" customWidth="1"/>
    <col min="1538" max="1538" width="9.140625" style="1"/>
    <col min="1539" max="1539" width="8.85546875" style="1" customWidth="1"/>
    <col min="1540" max="1540" width="11.140625" style="1" customWidth="1"/>
    <col min="1541" max="1541" width="10.7109375" style="1" customWidth="1"/>
    <col min="1542" max="1789" width="9.140625" style="1"/>
    <col min="1790" max="1790" width="10.42578125" style="1" customWidth="1"/>
    <col min="1791" max="1791" width="57.7109375" style="1" customWidth="1"/>
    <col min="1792" max="1792" width="46.140625" style="1" customWidth="1"/>
    <col min="1793" max="1793" width="14" style="1" customWidth="1"/>
    <col min="1794" max="1794" width="9.140625" style="1"/>
    <col min="1795" max="1795" width="8.85546875" style="1" customWidth="1"/>
    <col min="1796" max="1796" width="11.140625" style="1" customWidth="1"/>
    <col min="1797" max="1797" width="10.7109375" style="1" customWidth="1"/>
    <col min="1798" max="2045" width="9.140625" style="1"/>
    <col min="2046" max="2046" width="10.42578125" style="1" customWidth="1"/>
    <col min="2047" max="2047" width="57.7109375" style="1" customWidth="1"/>
    <col min="2048" max="2048" width="46.140625" style="1" customWidth="1"/>
    <col min="2049" max="2049" width="14" style="1" customWidth="1"/>
    <col min="2050" max="2050" width="9.140625" style="1"/>
    <col min="2051" max="2051" width="8.85546875" style="1" customWidth="1"/>
    <col min="2052" max="2052" width="11.140625" style="1" customWidth="1"/>
    <col min="2053" max="2053" width="10.7109375" style="1" customWidth="1"/>
    <col min="2054" max="2301" width="9.140625" style="1"/>
    <col min="2302" max="2302" width="10.42578125" style="1" customWidth="1"/>
    <col min="2303" max="2303" width="57.7109375" style="1" customWidth="1"/>
    <col min="2304" max="2304" width="46.140625" style="1" customWidth="1"/>
    <col min="2305" max="2305" width="14" style="1" customWidth="1"/>
    <col min="2306" max="2306" width="9.140625" style="1"/>
    <col min="2307" max="2307" width="8.85546875" style="1" customWidth="1"/>
    <col min="2308" max="2308" width="11.140625" style="1" customWidth="1"/>
    <col min="2309" max="2309" width="10.7109375" style="1" customWidth="1"/>
    <col min="2310" max="2557" width="9.140625" style="1"/>
    <col min="2558" max="2558" width="10.42578125" style="1" customWidth="1"/>
    <col min="2559" max="2559" width="57.7109375" style="1" customWidth="1"/>
    <col min="2560" max="2560" width="46.140625" style="1" customWidth="1"/>
    <col min="2561" max="2561" width="14" style="1" customWidth="1"/>
    <col min="2562" max="2562" width="9.140625" style="1"/>
    <col min="2563" max="2563" width="8.85546875" style="1" customWidth="1"/>
    <col min="2564" max="2564" width="11.140625" style="1" customWidth="1"/>
    <col min="2565" max="2565" width="10.7109375" style="1" customWidth="1"/>
    <col min="2566" max="2813" width="9.140625" style="1"/>
    <col min="2814" max="2814" width="10.42578125" style="1" customWidth="1"/>
    <col min="2815" max="2815" width="57.7109375" style="1" customWidth="1"/>
    <col min="2816" max="2816" width="46.140625" style="1" customWidth="1"/>
    <col min="2817" max="2817" width="14" style="1" customWidth="1"/>
    <col min="2818" max="2818" width="9.140625" style="1"/>
    <col min="2819" max="2819" width="8.85546875" style="1" customWidth="1"/>
    <col min="2820" max="2820" width="11.140625" style="1" customWidth="1"/>
    <col min="2821" max="2821" width="10.7109375" style="1" customWidth="1"/>
    <col min="2822" max="3069" width="9.140625" style="1"/>
    <col min="3070" max="3070" width="10.42578125" style="1" customWidth="1"/>
    <col min="3071" max="3071" width="57.7109375" style="1" customWidth="1"/>
    <col min="3072" max="3072" width="46.140625" style="1" customWidth="1"/>
    <col min="3073" max="3073" width="14" style="1" customWidth="1"/>
    <col min="3074" max="3074" width="9.140625" style="1"/>
    <col min="3075" max="3075" width="8.85546875" style="1" customWidth="1"/>
    <col min="3076" max="3076" width="11.140625" style="1" customWidth="1"/>
    <col min="3077" max="3077" width="10.7109375" style="1" customWidth="1"/>
    <col min="3078" max="3325" width="9.140625" style="1"/>
    <col min="3326" max="3326" width="10.42578125" style="1" customWidth="1"/>
    <col min="3327" max="3327" width="57.7109375" style="1" customWidth="1"/>
    <col min="3328" max="3328" width="46.140625" style="1" customWidth="1"/>
    <col min="3329" max="3329" width="14" style="1" customWidth="1"/>
    <col min="3330" max="3330" width="9.140625" style="1"/>
    <col min="3331" max="3331" width="8.85546875" style="1" customWidth="1"/>
    <col min="3332" max="3332" width="11.140625" style="1" customWidth="1"/>
    <col min="3333" max="3333" width="10.7109375" style="1" customWidth="1"/>
    <col min="3334" max="3581" width="9.140625" style="1"/>
    <col min="3582" max="3582" width="10.42578125" style="1" customWidth="1"/>
    <col min="3583" max="3583" width="57.7109375" style="1" customWidth="1"/>
    <col min="3584" max="3584" width="46.140625" style="1" customWidth="1"/>
    <col min="3585" max="3585" width="14" style="1" customWidth="1"/>
    <col min="3586" max="3586" width="9.140625" style="1"/>
    <col min="3587" max="3587" width="8.85546875" style="1" customWidth="1"/>
    <col min="3588" max="3588" width="11.140625" style="1" customWidth="1"/>
    <col min="3589" max="3589" width="10.7109375" style="1" customWidth="1"/>
    <col min="3590" max="3837" width="9.140625" style="1"/>
    <col min="3838" max="3838" width="10.42578125" style="1" customWidth="1"/>
    <col min="3839" max="3839" width="57.7109375" style="1" customWidth="1"/>
    <col min="3840" max="3840" width="46.140625" style="1" customWidth="1"/>
    <col min="3841" max="3841" width="14" style="1" customWidth="1"/>
    <col min="3842" max="3842" width="9.140625" style="1"/>
    <col min="3843" max="3843" width="8.85546875" style="1" customWidth="1"/>
    <col min="3844" max="3844" width="11.140625" style="1" customWidth="1"/>
    <col min="3845" max="3845" width="10.7109375" style="1" customWidth="1"/>
    <col min="3846" max="4093" width="9.140625" style="1"/>
    <col min="4094" max="4094" width="10.42578125" style="1" customWidth="1"/>
    <col min="4095" max="4095" width="57.7109375" style="1" customWidth="1"/>
    <col min="4096" max="4096" width="46.140625" style="1" customWidth="1"/>
    <col min="4097" max="4097" width="14" style="1" customWidth="1"/>
    <col min="4098" max="4098" width="9.140625" style="1"/>
    <col min="4099" max="4099" width="8.85546875" style="1" customWidth="1"/>
    <col min="4100" max="4100" width="11.140625" style="1" customWidth="1"/>
    <col min="4101" max="4101" width="10.7109375" style="1" customWidth="1"/>
    <col min="4102" max="4349" width="9.140625" style="1"/>
    <col min="4350" max="4350" width="10.42578125" style="1" customWidth="1"/>
    <col min="4351" max="4351" width="57.7109375" style="1" customWidth="1"/>
    <col min="4352" max="4352" width="46.140625" style="1" customWidth="1"/>
    <col min="4353" max="4353" width="14" style="1" customWidth="1"/>
    <col min="4354" max="4354" width="9.140625" style="1"/>
    <col min="4355" max="4355" width="8.85546875" style="1" customWidth="1"/>
    <col min="4356" max="4356" width="11.140625" style="1" customWidth="1"/>
    <col min="4357" max="4357" width="10.7109375" style="1" customWidth="1"/>
    <col min="4358" max="4605" width="9.140625" style="1"/>
    <col min="4606" max="4606" width="10.42578125" style="1" customWidth="1"/>
    <col min="4607" max="4607" width="57.7109375" style="1" customWidth="1"/>
    <col min="4608" max="4608" width="46.140625" style="1" customWidth="1"/>
    <col min="4609" max="4609" width="14" style="1" customWidth="1"/>
    <col min="4610" max="4610" width="9.140625" style="1"/>
    <col min="4611" max="4611" width="8.85546875" style="1" customWidth="1"/>
    <col min="4612" max="4612" width="11.140625" style="1" customWidth="1"/>
    <col min="4613" max="4613" width="10.7109375" style="1" customWidth="1"/>
    <col min="4614" max="4861" width="9.140625" style="1"/>
    <col min="4862" max="4862" width="10.42578125" style="1" customWidth="1"/>
    <col min="4863" max="4863" width="57.7109375" style="1" customWidth="1"/>
    <col min="4864" max="4864" width="46.140625" style="1" customWidth="1"/>
    <col min="4865" max="4865" width="14" style="1" customWidth="1"/>
    <col min="4866" max="4866" width="9.140625" style="1"/>
    <col min="4867" max="4867" width="8.85546875" style="1" customWidth="1"/>
    <col min="4868" max="4868" width="11.140625" style="1" customWidth="1"/>
    <col min="4869" max="4869" width="10.7109375" style="1" customWidth="1"/>
    <col min="4870" max="5117" width="9.140625" style="1"/>
    <col min="5118" max="5118" width="10.42578125" style="1" customWidth="1"/>
    <col min="5119" max="5119" width="57.7109375" style="1" customWidth="1"/>
    <col min="5120" max="5120" width="46.140625" style="1" customWidth="1"/>
    <col min="5121" max="5121" width="14" style="1" customWidth="1"/>
    <col min="5122" max="5122" width="9.140625" style="1"/>
    <col min="5123" max="5123" width="8.85546875" style="1" customWidth="1"/>
    <col min="5124" max="5124" width="11.140625" style="1" customWidth="1"/>
    <col min="5125" max="5125" width="10.7109375" style="1" customWidth="1"/>
    <col min="5126" max="5373" width="9.140625" style="1"/>
    <col min="5374" max="5374" width="10.42578125" style="1" customWidth="1"/>
    <col min="5375" max="5375" width="57.7109375" style="1" customWidth="1"/>
    <col min="5376" max="5376" width="46.140625" style="1" customWidth="1"/>
    <col min="5377" max="5377" width="14" style="1" customWidth="1"/>
    <col min="5378" max="5378" width="9.140625" style="1"/>
    <col min="5379" max="5379" width="8.85546875" style="1" customWidth="1"/>
    <col min="5380" max="5380" width="11.140625" style="1" customWidth="1"/>
    <col min="5381" max="5381" width="10.7109375" style="1" customWidth="1"/>
    <col min="5382" max="5629" width="9.140625" style="1"/>
    <col min="5630" max="5630" width="10.42578125" style="1" customWidth="1"/>
    <col min="5631" max="5631" width="57.7109375" style="1" customWidth="1"/>
    <col min="5632" max="5632" width="46.140625" style="1" customWidth="1"/>
    <col min="5633" max="5633" width="14" style="1" customWidth="1"/>
    <col min="5634" max="5634" width="9.140625" style="1"/>
    <col min="5635" max="5635" width="8.85546875" style="1" customWidth="1"/>
    <col min="5636" max="5636" width="11.140625" style="1" customWidth="1"/>
    <col min="5637" max="5637" width="10.7109375" style="1" customWidth="1"/>
    <col min="5638" max="5885" width="9.140625" style="1"/>
    <col min="5886" max="5886" width="10.42578125" style="1" customWidth="1"/>
    <col min="5887" max="5887" width="57.7109375" style="1" customWidth="1"/>
    <col min="5888" max="5888" width="46.140625" style="1" customWidth="1"/>
    <col min="5889" max="5889" width="14" style="1" customWidth="1"/>
    <col min="5890" max="5890" width="9.140625" style="1"/>
    <col min="5891" max="5891" width="8.85546875" style="1" customWidth="1"/>
    <col min="5892" max="5892" width="11.140625" style="1" customWidth="1"/>
    <col min="5893" max="5893" width="10.7109375" style="1" customWidth="1"/>
    <col min="5894" max="6141" width="9.140625" style="1"/>
    <col min="6142" max="6142" width="10.42578125" style="1" customWidth="1"/>
    <col min="6143" max="6143" width="57.7109375" style="1" customWidth="1"/>
    <col min="6144" max="6144" width="46.140625" style="1" customWidth="1"/>
    <col min="6145" max="6145" width="14" style="1" customWidth="1"/>
    <col min="6146" max="6146" width="9.140625" style="1"/>
    <col min="6147" max="6147" width="8.85546875" style="1" customWidth="1"/>
    <col min="6148" max="6148" width="11.140625" style="1" customWidth="1"/>
    <col min="6149" max="6149" width="10.7109375" style="1" customWidth="1"/>
    <col min="6150" max="6397" width="9.140625" style="1"/>
    <col min="6398" max="6398" width="10.42578125" style="1" customWidth="1"/>
    <col min="6399" max="6399" width="57.7109375" style="1" customWidth="1"/>
    <col min="6400" max="6400" width="46.140625" style="1" customWidth="1"/>
    <col min="6401" max="6401" width="14" style="1" customWidth="1"/>
    <col min="6402" max="6402" width="9.140625" style="1"/>
    <col min="6403" max="6403" width="8.85546875" style="1" customWidth="1"/>
    <col min="6404" max="6404" width="11.140625" style="1" customWidth="1"/>
    <col min="6405" max="6405" width="10.7109375" style="1" customWidth="1"/>
    <col min="6406" max="6653" width="9.140625" style="1"/>
    <col min="6654" max="6654" width="10.42578125" style="1" customWidth="1"/>
    <col min="6655" max="6655" width="57.7109375" style="1" customWidth="1"/>
    <col min="6656" max="6656" width="46.140625" style="1" customWidth="1"/>
    <col min="6657" max="6657" width="14" style="1" customWidth="1"/>
    <col min="6658" max="6658" width="9.140625" style="1"/>
    <col min="6659" max="6659" width="8.85546875" style="1" customWidth="1"/>
    <col min="6660" max="6660" width="11.140625" style="1" customWidth="1"/>
    <col min="6661" max="6661" width="10.7109375" style="1" customWidth="1"/>
    <col min="6662" max="6909" width="9.140625" style="1"/>
    <col min="6910" max="6910" width="10.42578125" style="1" customWidth="1"/>
    <col min="6911" max="6911" width="57.7109375" style="1" customWidth="1"/>
    <col min="6912" max="6912" width="46.140625" style="1" customWidth="1"/>
    <col min="6913" max="6913" width="14" style="1" customWidth="1"/>
    <col min="6914" max="6914" width="9.140625" style="1"/>
    <col min="6915" max="6915" width="8.85546875" style="1" customWidth="1"/>
    <col min="6916" max="6916" width="11.140625" style="1" customWidth="1"/>
    <col min="6917" max="6917" width="10.7109375" style="1" customWidth="1"/>
    <col min="6918" max="7165" width="9.140625" style="1"/>
    <col min="7166" max="7166" width="10.42578125" style="1" customWidth="1"/>
    <col min="7167" max="7167" width="57.7109375" style="1" customWidth="1"/>
    <col min="7168" max="7168" width="46.140625" style="1" customWidth="1"/>
    <col min="7169" max="7169" width="14" style="1" customWidth="1"/>
    <col min="7170" max="7170" width="9.140625" style="1"/>
    <col min="7171" max="7171" width="8.85546875" style="1" customWidth="1"/>
    <col min="7172" max="7172" width="11.140625" style="1" customWidth="1"/>
    <col min="7173" max="7173" width="10.7109375" style="1" customWidth="1"/>
    <col min="7174" max="7421" width="9.140625" style="1"/>
    <col min="7422" max="7422" width="10.42578125" style="1" customWidth="1"/>
    <col min="7423" max="7423" width="57.7109375" style="1" customWidth="1"/>
    <col min="7424" max="7424" width="46.140625" style="1" customWidth="1"/>
    <col min="7425" max="7425" width="14" style="1" customWidth="1"/>
    <col min="7426" max="7426" width="9.140625" style="1"/>
    <col min="7427" max="7427" width="8.85546875" style="1" customWidth="1"/>
    <col min="7428" max="7428" width="11.140625" style="1" customWidth="1"/>
    <col min="7429" max="7429" width="10.7109375" style="1" customWidth="1"/>
    <col min="7430" max="7677" width="9.140625" style="1"/>
    <col min="7678" max="7678" width="10.42578125" style="1" customWidth="1"/>
    <col min="7679" max="7679" width="57.7109375" style="1" customWidth="1"/>
    <col min="7680" max="7680" width="46.140625" style="1" customWidth="1"/>
    <col min="7681" max="7681" width="14" style="1" customWidth="1"/>
    <col min="7682" max="7682" width="9.140625" style="1"/>
    <col min="7683" max="7683" width="8.85546875" style="1" customWidth="1"/>
    <col min="7684" max="7684" width="11.140625" style="1" customWidth="1"/>
    <col min="7685" max="7685" width="10.7109375" style="1" customWidth="1"/>
    <col min="7686" max="7933" width="9.140625" style="1"/>
    <col min="7934" max="7934" width="10.42578125" style="1" customWidth="1"/>
    <col min="7935" max="7935" width="57.7109375" style="1" customWidth="1"/>
    <col min="7936" max="7936" width="46.140625" style="1" customWidth="1"/>
    <col min="7937" max="7937" width="14" style="1" customWidth="1"/>
    <col min="7938" max="7938" width="9.140625" style="1"/>
    <col min="7939" max="7939" width="8.85546875" style="1" customWidth="1"/>
    <col min="7940" max="7940" width="11.140625" style="1" customWidth="1"/>
    <col min="7941" max="7941" width="10.7109375" style="1" customWidth="1"/>
    <col min="7942" max="8189" width="9.140625" style="1"/>
    <col min="8190" max="8190" width="10.42578125" style="1" customWidth="1"/>
    <col min="8191" max="8191" width="57.7109375" style="1" customWidth="1"/>
    <col min="8192" max="8192" width="46.140625" style="1" customWidth="1"/>
    <col min="8193" max="8193" width="14" style="1" customWidth="1"/>
    <col min="8194" max="8194" width="9.140625" style="1"/>
    <col min="8195" max="8195" width="8.85546875" style="1" customWidth="1"/>
    <col min="8196" max="8196" width="11.140625" style="1" customWidth="1"/>
    <col min="8197" max="8197" width="10.7109375" style="1" customWidth="1"/>
    <col min="8198" max="8445" width="9.140625" style="1"/>
    <col min="8446" max="8446" width="10.42578125" style="1" customWidth="1"/>
    <col min="8447" max="8447" width="57.7109375" style="1" customWidth="1"/>
    <col min="8448" max="8448" width="46.140625" style="1" customWidth="1"/>
    <col min="8449" max="8449" width="14" style="1" customWidth="1"/>
    <col min="8450" max="8450" width="9.140625" style="1"/>
    <col min="8451" max="8451" width="8.85546875" style="1" customWidth="1"/>
    <col min="8452" max="8452" width="11.140625" style="1" customWidth="1"/>
    <col min="8453" max="8453" width="10.7109375" style="1" customWidth="1"/>
    <col min="8454" max="8701" width="9.140625" style="1"/>
    <col min="8702" max="8702" width="10.42578125" style="1" customWidth="1"/>
    <col min="8703" max="8703" width="57.7109375" style="1" customWidth="1"/>
    <col min="8704" max="8704" width="46.140625" style="1" customWidth="1"/>
    <col min="8705" max="8705" width="14" style="1" customWidth="1"/>
    <col min="8706" max="8706" width="9.140625" style="1"/>
    <col min="8707" max="8707" width="8.85546875" style="1" customWidth="1"/>
    <col min="8708" max="8708" width="11.140625" style="1" customWidth="1"/>
    <col min="8709" max="8709" width="10.7109375" style="1" customWidth="1"/>
    <col min="8710" max="8957" width="9.140625" style="1"/>
    <col min="8958" max="8958" width="10.42578125" style="1" customWidth="1"/>
    <col min="8959" max="8959" width="57.7109375" style="1" customWidth="1"/>
    <col min="8960" max="8960" width="46.140625" style="1" customWidth="1"/>
    <col min="8961" max="8961" width="14" style="1" customWidth="1"/>
    <col min="8962" max="8962" width="9.140625" style="1"/>
    <col min="8963" max="8963" width="8.85546875" style="1" customWidth="1"/>
    <col min="8964" max="8964" width="11.140625" style="1" customWidth="1"/>
    <col min="8965" max="8965" width="10.7109375" style="1" customWidth="1"/>
    <col min="8966" max="9213" width="9.140625" style="1"/>
    <col min="9214" max="9214" width="10.42578125" style="1" customWidth="1"/>
    <col min="9215" max="9215" width="57.7109375" style="1" customWidth="1"/>
    <col min="9216" max="9216" width="46.140625" style="1" customWidth="1"/>
    <col min="9217" max="9217" width="14" style="1" customWidth="1"/>
    <col min="9218" max="9218" width="9.140625" style="1"/>
    <col min="9219" max="9219" width="8.85546875" style="1" customWidth="1"/>
    <col min="9220" max="9220" width="11.140625" style="1" customWidth="1"/>
    <col min="9221" max="9221" width="10.7109375" style="1" customWidth="1"/>
    <col min="9222" max="9469" width="9.140625" style="1"/>
    <col min="9470" max="9470" width="10.42578125" style="1" customWidth="1"/>
    <col min="9471" max="9471" width="57.7109375" style="1" customWidth="1"/>
    <col min="9472" max="9472" width="46.140625" style="1" customWidth="1"/>
    <col min="9473" max="9473" width="14" style="1" customWidth="1"/>
    <col min="9474" max="9474" width="9.140625" style="1"/>
    <col min="9475" max="9475" width="8.85546875" style="1" customWidth="1"/>
    <col min="9476" max="9476" width="11.140625" style="1" customWidth="1"/>
    <col min="9477" max="9477" width="10.7109375" style="1" customWidth="1"/>
    <col min="9478" max="9725" width="9.140625" style="1"/>
    <col min="9726" max="9726" width="10.42578125" style="1" customWidth="1"/>
    <col min="9727" max="9727" width="57.7109375" style="1" customWidth="1"/>
    <col min="9728" max="9728" width="46.140625" style="1" customWidth="1"/>
    <col min="9729" max="9729" width="14" style="1" customWidth="1"/>
    <col min="9730" max="9730" width="9.140625" style="1"/>
    <col min="9731" max="9731" width="8.85546875" style="1" customWidth="1"/>
    <col min="9732" max="9732" width="11.140625" style="1" customWidth="1"/>
    <col min="9733" max="9733" width="10.7109375" style="1" customWidth="1"/>
    <col min="9734" max="9981" width="9.140625" style="1"/>
    <col min="9982" max="9982" width="10.42578125" style="1" customWidth="1"/>
    <col min="9983" max="9983" width="57.7109375" style="1" customWidth="1"/>
    <col min="9984" max="9984" width="46.140625" style="1" customWidth="1"/>
    <col min="9985" max="9985" width="14" style="1" customWidth="1"/>
    <col min="9986" max="9986" width="9.140625" style="1"/>
    <col min="9987" max="9987" width="8.85546875" style="1" customWidth="1"/>
    <col min="9988" max="9988" width="11.140625" style="1" customWidth="1"/>
    <col min="9989" max="9989" width="10.7109375" style="1" customWidth="1"/>
    <col min="9990" max="10237" width="9.140625" style="1"/>
    <col min="10238" max="10238" width="10.42578125" style="1" customWidth="1"/>
    <col min="10239" max="10239" width="57.7109375" style="1" customWidth="1"/>
    <col min="10240" max="10240" width="46.140625" style="1" customWidth="1"/>
    <col min="10241" max="10241" width="14" style="1" customWidth="1"/>
    <col min="10242" max="10242" width="9.140625" style="1"/>
    <col min="10243" max="10243" width="8.85546875" style="1" customWidth="1"/>
    <col min="10244" max="10244" width="11.140625" style="1" customWidth="1"/>
    <col min="10245" max="10245" width="10.7109375" style="1" customWidth="1"/>
    <col min="10246" max="10493" width="9.140625" style="1"/>
    <col min="10494" max="10494" width="10.42578125" style="1" customWidth="1"/>
    <col min="10495" max="10495" width="57.7109375" style="1" customWidth="1"/>
    <col min="10496" max="10496" width="46.140625" style="1" customWidth="1"/>
    <col min="10497" max="10497" width="14" style="1" customWidth="1"/>
    <col min="10498" max="10498" width="9.140625" style="1"/>
    <col min="10499" max="10499" width="8.85546875" style="1" customWidth="1"/>
    <col min="10500" max="10500" width="11.140625" style="1" customWidth="1"/>
    <col min="10501" max="10501" width="10.7109375" style="1" customWidth="1"/>
    <col min="10502" max="10749" width="9.140625" style="1"/>
    <col min="10750" max="10750" width="10.42578125" style="1" customWidth="1"/>
    <col min="10751" max="10751" width="57.7109375" style="1" customWidth="1"/>
    <col min="10752" max="10752" width="46.140625" style="1" customWidth="1"/>
    <col min="10753" max="10753" width="14" style="1" customWidth="1"/>
    <col min="10754" max="10754" width="9.140625" style="1"/>
    <col min="10755" max="10755" width="8.85546875" style="1" customWidth="1"/>
    <col min="10756" max="10756" width="11.140625" style="1" customWidth="1"/>
    <col min="10757" max="10757" width="10.7109375" style="1" customWidth="1"/>
    <col min="10758" max="11005" width="9.140625" style="1"/>
    <col min="11006" max="11006" width="10.42578125" style="1" customWidth="1"/>
    <col min="11007" max="11007" width="57.7109375" style="1" customWidth="1"/>
    <col min="11008" max="11008" width="46.140625" style="1" customWidth="1"/>
    <col min="11009" max="11009" width="14" style="1" customWidth="1"/>
    <col min="11010" max="11010" width="9.140625" style="1"/>
    <col min="11011" max="11011" width="8.85546875" style="1" customWidth="1"/>
    <col min="11012" max="11012" width="11.140625" style="1" customWidth="1"/>
    <col min="11013" max="11013" width="10.7109375" style="1" customWidth="1"/>
    <col min="11014" max="11261" width="9.140625" style="1"/>
    <col min="11262" max="11262" width="10.42578125" style="1" customWidth="1"/>
    <col min="11263" max="11263" width="57.7109375" style="1" customWidth="1"/>
    <col min="11264" max="11264" width="46.140625" style="1" customWidth="1"/>
    <col min="11265" max="11265" width="14" style="1" customWidth="1"/>
    <col min="11266" max="11266" width="9.140625" style="1"/>
    <col min="11267" max="11267" width="8.85546875" style="1" customWidth="1"/>
    <col min="11268" max="11268" width="11.140625" style="1" customWidth="1"/>
    <col min="11269" max="11269" width="10.7109375" style="1" customWidth="1"/>
    <col min="11270" max="11517" width="9.140625" style="1"/>
    <col min="11518" max="11518" width="10.42578125" style="1" customWidth="1"/>
    <col min="11519" max="11519" width="57.7109375" style="1" customWidth="1"/>
    <col min="11520" max="11520" width="46.140625" style="1" customWidth="1"/>
    <col min="11521" max="11521" width="14" style="1" customWidth="1"/>
    <col min="11522" max="11522" width="9.140625" style="1"/>
    <col min="11523" max="11523" width="8.85546875" style="1" customWidth="1"/>
    <col min="11524" max="11524" width="11.140625" style="1" customWidth="1"/>
    <col min="11525" max="11525" width="10.7109375" style="1" customWidth="1"/>
    <col min="11526" max="11773" width="9.140625" style="1"/>
    <col min="11774" max="11774" width="10.42578125" style="1" customWidth="1"/>
    <col min="11775" max="11775" width="57.7109375" style="1" customWidth="1"/>
    <col min="11776" max="11776" width="46.140625" style="1" customWidth="1"/>
    <col min="11777" max="11777" width="14" style="1" customWidth="1"/>
    <col min="11778" max="11778" width="9.140625" style="1"/>
    <col min="11779" max="11779" width="8.85546875" style="1" customWidth="1"/>
    <col min="11780" max="11780" width="11.140625" style="1" customWidth="1"/>
    <col min="11781" max="11781" width="10.7109375" style="1" customWidth="1"/>
    <col min="11782" max="12029" width="9.140625" style="1"/>
    <col min="12030" max="12030" width="10.42578125" style="1" customWidth="1"/>
    <col min="12031" max="12031" width="57.7109375" style="1" customWidth="1"/>
    <col min="12032" max="12032" width="46.140625" style="1" customWidth="1"/>
    <col min="12033" max="12033" width="14" style="1" customWidth="1"/>
    <col min="12034" max="12034" width="9.140625" style="1"/>
    <col min="12035" max="12035" width="8.85546875" style="1" customWidth="1"/>
    <col min="12036" max="12036" width="11.140625" style="1" customWidth="1"/>
    <col min="12037" max="12037" width="10.7109375" style="1" customWidth="1"/>
    <col min="12038" max="12285" width="9.140625" style="1"/>
    <col min="12286" max="12286" width="10.42578125" style="1" customWidth="1"/>
    <col min="12287" max="12287" width="57.7109375" style="1" customWidth="1"/>
    <col min="12288" max="12288" width="46.140625" style="1" customWidth="1"/>
    <col min="12289" max="12289" width="14" style="1" customWidth="1"/>
    <col min="12290" max="12290" width="9.140625" style="1"/>
    <col min="12291" max="12291" width="8.85546875" style="1" customWidth="1"/>
    <col min="12292" max="12292" width="11.140625" style="1" customWidth="1"/>
    <col min="12293" max="12293" width="10.7109375" style="1" customWidth="1"/>
    <col min="12294" max="12541" width="9.140625" style="1"/>
    <col min="12542" max="12542" width="10.42578125" style="1" customWidth="1"/>
    <col min="12543" max="12543" width="57.7109375" style="1" customWidth="1"/>
    <col min="12544" max="12544" width="46.140625" style="1" customWidth="1"/>
    <col min="12545" max="12545" width="14" style="1" customWidth="1"/>
    <col min="12546" max="12546" width="9.140625" style="1"/>
    <col min="12547" max="12547" width="8.85546875" style="1" customWidth="1"/>
    <col min="12548" max="12548" width="11.140625" style="1" customWidth="1"/>
    <col min="12549" max="12549" width="10.7109375" style="1" customWidth="1"/>
    <col min="12550" max="12797" width="9.140625" style="1"/>
    <col min="12798" max="12798" width="10.42578125" style="1" customWidth="1"/>
    <col min="12799" max="12799" width="57.7109375" style="1" customWidth="1"/>
    <col min="12800" max="12800" width="46.140625" style="1" customWidth="1"/>
    <col min="12801" max="12801" width="14" style="1" customWidth="1"/>
    <col min="12802" max="12802" width="9.140625" style="1"/>
    <col min="12803" max="12803" width="8.85546875" style="1" customWidth="1"/>
    <col min="12804" max="12804" width="11.140625" style="1" customWidth="1"/>
    <col min="12805" max="12805" width="10.7109375" style="1" customWidth="1"/>
    <col min="12806" max="13053" width="9.140625" style="1"/>
    <col min="13054" max="13054" width="10.42578125" style="1" customWidth="1"/>
    <col min="13055" max="13055" width="57.7109375" style="1" customWidth="1"/>
    <col min="13056" max="13056" width="46.140625" style="1" customWidth="1"/>
    <col min="13057" max="13057" width="14" style="1" customWidth="1"/>
    <col min="13058" max="13058" width="9.140625" style="1"/>
    <col min="13059" max="13059" width="8.85546875" style="1" customWidth="1"/>
    <col min="13060" max="13060" width="11.140625" style="1" customWidth="1"/>
    <col min="13061" max="13061" width="10.7109375" style="1" customWidth="1"/>
    <col min="13062" max="13309" width="9.140625" style="1"/>
    <col min="13310" max="13310" width="10.42578125" style="1" customWidth="1"/>
    <col min="13311" max="13311" width="57.7109375" style="1" customWidth="1"/>
    <col min="13312" max="13312" width="46.140625" style="1" customWidth="1"/>
    <col min="13313" max="13313" width="14" style="1" customWidth="1"/>
    <col min="13314" max="13314" width="9.140625" style="1"/>
    <col min="13315" max="13315" width="8.85546875" style="1" customWidth="1"/>
    <col min="13316" max="13316" width="11.140625" style="1" customWidth="1"/>
    <col min="13317" max="13317" width="10.7109375" style="1" customWidth="1"/>
    <col min="13318" max="13565" width="9.140625" style="1"/>
    <col min="13566" max="13566" width="10.42578125" style="1" customWidth="1"/>
    <col min="13567" max="13567" width="57.7109375" style="1" customWidth="1"/>
    <col min="13568" max="13568" width="46.140625" style="1" customWidth="1"/>
    <col min="13569" max="13569" width="14" style="1" customWidth="1"/>
    <col min="13570" max="13570" width="9.140625" style="1"/>
    <col min="13571" max="13571" width="8.85546875" style="1" customWidth="1"/>
    <col min="13572" max="13572" width="11.140625" style="1" customWidth="1"/>
    <col min="13573" max="13573" width="10.7109375" style="1" customWidth="1"/>
    <col min="13574" max="13821" width="9.140625" style="1"/>
    <col min="13822" max="13822" width="10.42578125" style="1" customWidth="1"/>
    <col min="13823" max="13823" width="57.7109375" style="1" customWidth="1"/>
    <col min="13824" max="13824" width="46.140625" style="1" customWidth="1"/>
    <col min="13825" max="13825" width="14" style="1" customWidth="1"/>
    <col min="13826" max="13826" width="9.140625" style="1"/>
    <col min="13827" max="13827" width="8.85546875" style="1" customWidth="1"/>
    <col min="13828" max="13828" width="11.140625" style="1" customWidth="1"/>
    <col min="13829" max="13829" width="10.7109375" style="1" customWidth="1"/>
    <col min="13830" max="14077" width="9.140625" style="1"/>
    <col min="14078" max="14078" width="10.42578125" style="1" customWidth="1"/>
    <col min="14079" max="14079" width="57.7109375" style="1" customWidth="1"/>
    <col min="14080" max="14080" width="46.140625" style="1" customWidth="1"/>
    <col min="14081" max="14081" width="14" style="1" customWidth="1"/>
    <col min="14082" max="14082" width="9.140625" style="1"/>
    <col min="14083" max="14083" width="8.85546875" style="1" customWidth="1"/>
    <col min="14084" max="14084" width="11.140625" style="1" customWidth="1"/>
    <col min="14085" max="14085" width="10.7109375" style="1" customWidth="1"/>
    <col min="14086" max="14333" width="9.140625" style="1"/>
    <col min="14334" max="14334" width="10.42578125" style="1" customWidth="1"/>
    <col min="14335" max="14335" width="57.7109375" style="1" customWidth="1"/>
    <col min="14336" max="14336" width="46.140625" style="1" customWidth="1"/>
    <col min="14337" max="14337" width="14" style="1" customWidth="1"/>
    <col min="14338" max="14338" width="9.140625" style="1"/>
    <col min="14339" max="14339" width="8.85546875" style="1" customWidth="1"/>
    <col min="14340" max="14340" width="11.140625" style="1" customWidth="1"/>
    <col min="14341" max="14341" width="10.7109375" style="1" customWidth="1"/>
    <col min="14342" max="14589" width="9.140625" style="1"/>
    <col min="14590" max="14590" width="10.42578125" style="1" customWidth="1"/>
    <col min="14591" max="14591" width="57.7109375" style="1" customWidth="1"/>
    <col min="14592" max="14592" width="46.140625" style="1" customWidth="1"/>
    <col min="14593" max="14593" width="14" style="1" customWidth="1"/>
    <col min="14594" max="14594" width="9.140625" style="1"/>
    <col min="14595" max="14595" width="8.85546875" style="1" customWidth="1"/>
    <col min="14596" max="14596" width="11.140625" style="1" customWidth="1"/>
    <col min="14597" max="14597" width="10.7109375" style="1" customWidth="1"/>
    <col min="14598" max="14845" width="9.140625" style="1"/>
    <col min="14846" max="14846" width="10.42578125" style="1" customWidth="1"/>
    <col min="14847" max="14847" width="57.7109375" style="1" customWidth="1"/>
    <col min="14848" max="14848" width="46.140625" style="1" customWidth="1"/>
    <col min="14849" max="14849" width="14" style="1" customWidth="1"/>
    <col min="14850" max="14850" width="9.140625" style="1"/>
    <col min="14851" max="14851" width="8.85546875" style="1" customWidth="1"/>
    <col min="14852" max="14852" width="11.140625" style="1" customWidth="1"/>
    <col min="14853" max="14853" width="10.7109375" style="1" customWidth="1"/>
    <col min="14854" max="15101" width="9.140625" style="1"/>
    <col min="15102" max="15102" width="10.42578125" style="1" customWidth="1"/>
    <col min="15103" max="15103" width="57.7109375" style="1" customWidth="1"/>
    <col min="15104" max="15104" width="46.140625" style="1" customWidth="1"/>
    <col min="15105" max="15105" width="14" style="1" customWidth="1"/>
    <col min="15106" max="15106" width="9.140625" style="1"/>
    <col min="15107" max="15107" width="8.85546875" style="1" customWidth="1"/>
    <col min="15108" max="15108" width="11.140625" style="1" customWidth="1"/>
    <col min="15109" max="15109" width="10.7109375" style="1" customWidth="1"/>
    <col min="15110" max="15357" width="9.140625" style="1"/>
    <col min="15358" max="15358" width="10.42578125" style="1" customWidth="1"/>
    <col min="15359" max="15359" width="57.7109375" style="1" customWidth="1"/>
    <col min="15360" max="15360" width="46.140625" style="1" customWidth="1"/>
    <col min="15361" max="15361" width="14" style="1" customWidth="1"/>
    <col min="15362" max="15362" width="9.140625" style="1"/>
    <col min="15363" max="15363" width="8.85546875" style="1" customWidth="1"/>
    <col min="15364" max="15364" width="11.140625" style="1" customWidth="1"/>
    <col min="15365" max="15365" width="10.7109375" style="1" customWidth="1"/>
    <col min="15366" max="15613" width="9.140625" style="1"/>
    <col min="15614" max="15614" width="10.42578125" style="1" customWidth="1"/>
    <col min="15615" max="15615" width="57.7109375" style="1" customWidth="1"/>
    <col min="15616" max="15616" width="46.140625" style="1" customWidth="1"/>
    <col min="15617" max="15617" width="14" style="1" customWidth="1"/>
    <col min="15618" max="15618" width="9.140625" style="1"/>
    <col min="15619" max="15619" width="8.85546875" style="1" customWidth="1"/>
    <col min="15620" max="15620" width="11.140625" style="1" customWidth="1"/>
    <col min="15621" max="15621" width="10.7109375" style="1" customWidth="1"/>
    <col min="15622" max="15869" width="9.140625" style="1"/>
    <col min="15870" max="15870" width="10.42578125" style="1" customWidth="1"/>
    <col min="15871" max="15871" width="57.7109375" style="1" customWidth="1"/>
    <col min="15872" max="15872" width="46.140625" style="1" customWidth="1"/>
    <col min="15873" max="15873" width="14" style="1" customWidth="1"/>
    <col min="15874" max="15874" width="9.140625" style="1"/>
    <col min="15875" max="15875" width="8.85546875" style="1" customWidth="1"/>
    <col min="15876" max="15876" width="11.140625" style="1" customWidth="1"/>
    <col min="15877" max="15877" width="10.7109375" style="1" customWidth="1"/>
    <col min="15878" max="16125" width="9.140625" style="1"/>
    <col min="16126" max="16126" width="10.42578125" style="1" customWidth="1"/>
    <col min="16127" max="16127" width="57.7109375" style="1" customWidth="1"/>
    <col min="16128" max="16128" width="46.140625" style="1" customWidth="1"/>
    <col min="16129" max="16129" width="14" style="1" customWidth="1"/>
    <col min="16130" max="16130" width="9.140625" style="1"/>
    <col min="16131" max="16131" width="8.85546875" style="1" customWidth="1"/>
    <col min="16132" max="16132" width="11.140625" style="1" customWidth="1"/>
    <col min="16133" max="16133" width="10.7109375" style="1" customWidth="1"/>
    <col min="16134" max="16384" width="9.140625" style="1"/>
  </cols>
  <sheetData>
    <row r="1" spans="1:7" s="4" customFormat="1" ht="18" x14ac:dyDescent="0.25">
      <c r="A1" s="98" t="s">
        <v>0</v>
      </c>
      <c r="D1" s="5"/>
      <c r="G1" s="6" t="s">
        <v>1</v>
      </c>
    </row>
    <row r="2" spans="1:7" s="4" customFormat="1" ht="9.75" customHeight="1" x14ac:dyDescent="0.25">
      <c r="D2" s="5"/>
    </row>
    <row r="3" spans="1:7" s="11" customFormat="1" ht="16.5" customHeight="1" x14ac:dyDescent="0.25">
      <c r="A3" s="8" t="s">
        <v>275</v>
      </c>
      <c r="B3" s="8"/>
      <c r="C3" s="8"/>
      <c r="D3" s="9"/>
      <c r="E3" s="8"/>
      <c r="F3" s="8"/>
      <c r="G3" s="8"/>
    </row>
    <row r="4" spans="1:7" s="4" customFormat="1" ht="18.75" customHeight="1" x14ac:dyDescent="0.25">
      <c r="A4" s="8" t="s">
        <v>279</v>
      </c>
      <c r="B4" s="8"/>
      <c r="C4" s="8"/>
      <c r="D4" s="12"/>
      <c r="E4" s="8"/>
      <c r="F4" s="8"/>
      <c r="G4" s="8"/>
    </row>
    <row r="5" spans="1:7" s="4" customFormat="1" ht="18.75" customHeight="1" x14ac:dyDescent="0.25">
      <c r="A5" s="8" t="s">
        <v>278</v>
      </c>
      <c r="B5" s="8"/>
      <c r="C5" s="8"/>
      <c r="D5" s="12"/>
      <c r="E5" s="8"/>
      <c r="F5" s="8"/>
      <c r="G5" s="8"/>
    </row>
    <row r="6" spans="1:7" s="11" customFormat="1" ht="18" customHeight="1" x14ac:dyDescent="0.25">
      <c r="A6" s="13" t="s">
        <v>2</v>
      </c>
      <c r="B6" s="8"/>
      <c r="C6" s="8"/>
      <c r="D6" s="9"/>
      <c r="E6" s="8"/>
      <c r="F6" s="8"/>
      <c r="G6" s="8"/>
    </row>
    <row r="7" spans="1:7" s="19" customFormat="1" ht="94.5" x14ac:dyDescent="0.2">
      <c r="A7" s="14" t="s">
        <v>3</v>
      </c>
      <c r="B7" s="15" t="s">
        <v>4</v>
      </c>
      <c r="C7" s="15" t="s">
        <v>5</v>
      </c>
      <c r="D7" s="16" t="s">
        <v>6</v>
      </c>
      <c r="E7" s="17" t="s">
        <v>7</v>
      </c>
      <c r="F7" s="17" t="s">
        <v>8</v>
      </c>
      <c r="G7" s="18" t="s">
        <v>9</v>
      </c>
    </row>
    <row r="8" spans="1:7" ht="28.5" customHeight="1" x14ac:dyDescent="0.25">
      <c r="A8" s="20">
        <v>1</v>
      </c>
      <c r="B8" s="21" t="s">
        <v>10</v>
      </c>
      <c r="C8" s="22" t="s">
        <v>11</v>
      </c>
      <c r="D8" s="23" t="s">
        <v>12</v>
      </c>
      <c r="E8" s="24">
        <v>2912</v>
      </c>
      <c r="F8" s="25">
        <v>41.15</v>
      </c>
      <c r="G8" s="26">
        <f t="shared" ref="G8:G71" si="0">F8*E8</f>
        <v>119828.8</v>
      </c>
    </row>
    <row r="9" spans="1:7" ht="28.5" customHeight="1" x14ac:dyDescent="0.25">
      <c r="A9" s="20">
        <v>2</v>
      </c>
      <c r="B9" s="21" t="s">
        <v>13</v>
      </c>
      <c r="C9" s="22" t="s">
        <v>14</v>
      </c>
      <c r="D9" s="23" t="s">
        <v>12</v>
      </c>
      <c r="E9" s="27">
        <v>0</v>
      </c>
      <c r="F9" s="25"/>
      <c r="G9" s="26">
        <f t="shared" si="0"/>
        <v>0</v>
      </c>
    </row>
    <row r="10" spans="1:7" ht="28.5" customHeight="1" x14ac:dyDescent="0.25">
      <c r="A10" s="20">
        <v>3</v>
      </c>
      <c r="B10" s="21" t="s">
        <v>15</v>
      </c>
      <c r="C10" s="22" t="s">
        <v>16</v>
      </c>
      <c r="D10" s="23" t="s">
        <v>12</v>
      </c>
      <c r="E10" s="27">
        <v>0</v>
      </c>
      <c r="F10" s="25"/>
      <c r="G10" s="26">
        <f t="shared" si="0"/>
        <v>0</v>
      </c>
    </row>
    <row r="11" spans="1:7" ht="28.5" customHeight="1" x14ac:dyDescent="0.25">
      <c r="A11" s="20">
        <v>4</v>
      </c>
      <c r="B11" s="21" t="s">
        <v>17</v>
      </c>
      <c r="C11" s="22" t="s">
        <v>18</v>
      </c>
      <c r="D11" s="23" t="s">
        <v>12</v>
      </c>
      <c r="E11" s="27">
        <v>0</v>
      </c>
      <c r="F11" s="25"/>
      <c r="G11" s="26">
        <f t="shared" si="0"/>
        <v>0</v>
      </c>
    </row>
    <row r="12" spans="1:7" ht="28.5" customHeight="1" x14ac:dyDescent="0.25">
      <c r="A12" s="20">
        <v>5</v>
      </c>
      <c r="B12" s="21" t="s">
        <v>19</v>
      </c>
      <c r="C12" s="22" t="s">
        <v>20</v>
      </c>
      <c r="D12" s="23" t="s">
        <v>12</v>
      </c>
      <c r="E12" s="27">
        <v>0</v>
      </c>
      <c r="F12" s="25"/>
      <c r="G12" s="26">
        <f t="shared" si="0"/>
        <v>0</v>
      </c>
    </row>
    <row r="13" spans="1:7" ht="28.5" customHeight="1" x14ac:dyDescent="0.25">
      <c r="A13" s="20">
        <v>6</v>
      </c>
      <c r="B13" s="21" t="s">
        <v>21</v>
      </c>
      <c r="C13" s="22" t="s">
        <v>22</v>
      </c>
      <c r="D13" s="23" t="s">
        <v>12</v>
      </c>
      <c r="E13" s="27">
        <v>0</v>
      </c>
      <c r="F13" s="25"/>
      <c r="G13" s="26">
        <f t="shared" si="0"/>
        <v>0</v>
      </c>
    </row>
    <row r="14" spans="1:7" ht="28.5" customHeight="1" x14ac:dyDescent="0.25">
      <c r="A14" s="20">
        <v>7</v>
      </c>
      <c r="B14" s="21" t="s">
        <v>23</v>
      </c>
      <c r="C14" s="22" t="s">
        <v>24</v>
      </c>
      <c r="D14" s="23" t="s">
        <v>25</v>
      </c>
      <c r="E14" s="27">
        <v>0</v>
      </c>
      <c r="F14" s="25"/>
      <c r="G14" s="26">
        <f t="shared" si="0"/>
        <v>0</v>
      </c>
    </row>
    <row r="15" spans="1:7" ht="28.5" customHeight="1" x14ac:dyDescent="0.25">
      <c r="A15" s="20">
        <v>8</v>
      </c>
      <c r="B15" s="21" t="s">
        <v>26</v>
      </c>
      <c r="C15" s="28" t="s">
        <v>27</v>
      </c>
      <c r="D15" s="23" t="s">
        <v>12</v>
      </c>
      <c r="E15" s="27">
        <v>0</v>
      </c>
      <c r="F15" s="25"/>
      <c r="G15" s="26">
        <f t="shared" si="0"/>
        <v>0</v>
      </c>
    </row>
    <row r="16" spans="1:7" ht="28.5" customHeight="1" x14ac:dyDescent="0.25">
      <c r="A16" s="20" t="s">
        <v>28</v>
      </c>
      <c r="B16" s="29" t="s">
        <v>29</v>
      </c>
      <c r="C16" s="28" t="s">
        <v>30</v>
      </c>
      <c r="D16" s="23" t="s">
        <v>12</v>
      </c>
      <c r="E16" s="27">
        <v>0</v>
      </c>
      <c r="F16" s="25"/>
      <c r="G16" s="26">
        <f t="shared" si="0"/>
        <v>0</v>
      </c>
    </row>
    <row r="17" spans="1:7" ht="28.5" customHeight="1" x14ac:dyDescent="0.25">
      <c r="A17" s="20" t="s">
        <v>31</v>
      </c>
      <c r="B17" s="29" t="s">
        <v>29</v>
      </c>
      <c r="C17" s="28" t="s">
        <v>32</v>
      </c>
      <c r="D17" s="23" t="s">
        <v>12</v>
      </c>
      <c r="E17" s="27">
        <v>0</v>
      </c>
      <c r="F17" s="25"/>
      <c r="G17" s="26">
        <f t="shared" si="0"/>
        <v>0</v>
      </c>
    </row>
    <row r="18" spans="1:7" ht="28.5" customHeight="1" x14ac:dyDescent="0.25">
      <c r="A18" s="20" t="s">
        <v>33</v>
      </c>
      <c r="B18" s="21" t="s">
        <v>34</v>
      </c>
      <c r="C18" s="28" t="s">
        <v>30</v>
      </c>
      <c r="D18" s="23" t="s">
        <v>12</v>
      </c>
      <c r="E18" s="27">
        <v>0</v>
      </c>
      <c r="F18" s="25"/>
      <c r="G18" s="26">
        <f t="shared" si="0"/>
        <v>0</v>
      </c>
    </row>
    <row r="19" spans="1:7" ht="28.5" customHeight="1" x14ac:dyDescent="0.25">
      <c r="A19" s="20" t="s">
        <v>35</v>
      </c>
      <c r="B19" s="21" t="s">
        <v>34</v>
      </c>
      <c r="C19" s="28" t="s">
        <v>32</v>
      </c>
      <c r="D19" s="23" t="s">
        <v>12</v>
      </c>
      <c r="E19" s="27">
        <v>0</v>
      </c>
      <c r="F19" s="25"/>
      <c r="G19" s="26">
        <f t="shared" si="0"/>
        <v>0</v>
      </c>
    </row>
    <row r="20" spans="1:7" ht="28.5" customHeight="1" x14ac:dyDescent="0.25">
      <c r="A20" s="20">
        <v>11</v>
      </c>
      <c r="B20" s="21" t="s">
        <v>36</v>
      </c>
      <c r="C20" s="28" t="s">
        <v>37</v>
      </c>
      <c r="D20" s="23" t="s">
        <v>25</v>
      </c>
      <c r="E20" s="27">
        <v>0</v>
      </c>
      <c r="F20" s="25"/>
      <c r="G20" s="26">
        <f t="shared" si="0"/>
        <v>0</v>
      </c>
    </row>
    <row r="21" spans="1:7" ht="28.5" customHeight="1" x14ac:dyDescent="0.25">
      <c r="A21" s="20">
        <v>12</v>
      </c>
      <c r="B21" s="21" t="s">
        <v>38</v>
      </c>
      <c r="C21" s="22" t="s">
        <v>39</v>
      </c>
      <c r="D21" s="23" t="s">
        <v>25</v>
      </c>
      <c r="E21" s="27">
        <v>0</v>
      </c>
      <c r="F21" s="25"/>
      <c r="G21" s="26">
        <f t="shared" si="0"/>
        <v>0</v>
      </c>
    </row>
    <row r="22" spans="1:7" ht="28.5" customHeight="1" x14ac:dyDescent="0.25">
      <c r="A22" s="20">
        <v>13</v>
      </c>
      <c r="B22" s="21" t="s">
        <v>40</v>
      </c>
      <c r="C22" s="22" t="s">
        <v>41</v>
      </c>
      <c r="D22" s="23" t="s">
        <v>25</v>
      </c>
      <c r="E22" s="27">
        <v>0</v>
      </c>
      <c r="F22" s="25"/>
      <c r="G22" s="26">
        <f t="shared" si="0"/>
        <v>0</v>
      </c>
    </row>
    <row r="23" spans="1:7" ht="28.5" customHeight="1" x14ac:dyDescent="0.25">
      <c r="A23" s="20">
        <v>14</v>
      </c>
      <c r="B23" s="21" t="s">
        <v>42</v>
      </c>
      <c r="C23" s="22" t="s">
        <v>43</v>
      </c>
      <c r="D23" s="23" t="s">
        <v>44</v>
      </c>
      <c r="E23" s="27">
        <v>530</v>
      </c>
      <c r="F23" s="25">
        <v>8.6999999999999993</v>
      </c>
      <c r="G23" s="26">
        <f t="shared" si="0"/>
        <v>4611</v>
      </c>
    </row>
    <row r="24" spans="1:7" ht="28.5" customHeight="1" x14ac:dyDescent="0.25">
      <c r="A24" s="20">
        <v>15</v>
      </c>
      <c r="B24" s="21" t="s">
        <v>45</v>
      </c>
      <c r="C24" s="22" t="s">
        <v>43</v>
      </c>
      <c r="D24" s="23" t="s">
        <v>44</v>
      </c>
      <c r="E24" s="27">
        <v>380</v>
      </c>
      <c r="F24" s="25">
        <v>8.6999999999999993</v>
      </c>
      <c r="G24" s="26">
        <f t="shared" si="0"/>
        <v>3305.9999999999995</v>
      </c>
    </row>
    <row r="25" spans="1:7" ht="28.5" customHeight="1" x14ac:dyDescent="0.25">
      <c r="A25" s="20">
        <v>16</v>
      </c>
      <c r="B25" s="30" t="s">
        <v>46</v>
      </c>
      <c r="C25" s="22" t="s">
        <v>47</v>
      </c>
      <c r="D25" s="23" t="s">
        <v>48</v>
      </c>
      <c r="E25" s="27">
        <v>0</v>
      </c>
      <c r="F25" s="25"/>
      <c r="G25" s="26">
        <f t="shared" si="0"/>
        <v>0</v>
      </c>
    </row>
    <row r="26" spans="1:7" ht="28.5" customHeight="1" x14ac:dyDescent="0.25">
      <c r="A26" s="31">
        <v>17</v>
      </c>
      <c r="B26" s="21" t="s">
        <v>49</v>
      </c>
      <c r="C26" s="32" t="s">
        <v>50</v>
      </c>
      <c r="D26" s="23" t="s">
        <v>25</v>
      </c>
      <c r="E26" s="27">
        <v>0</v>
      </c>
      <c r="F26" s="25"/>
      <c r="G26" s="26">
        <f t="shared" si="0"/>
        <v>0</v>
      </c>
    </row>
    <row r="27" spans="1:7" ht="28.5" customHeight="1" x14ac:dyDescent="0.25">
      <c r="A27" s="31">
        <v>18</v>
      </c>
      <c r="B27" s="29" t="s">
        <v>51</v>
      </c>
      <c r="C27" s="32" t="s">
        <v>52</v>
      </c>
      <c r="D27" s="23" t="s">
        <v>48</v>
      </c>
      <c r="E27" s="27">
        <v>0</v>
      </c>
      <c r="F27" s="25"/>
      <c r="G27" s="26">
        <f t="shared" si="0"/>
        <v>0</v>
      </c>
    </row>
    <row r="28" spans="1:7" ht="28.5" customHeight="1" x14ac:dyDescent="0.25">
      <c r="A28" s="31">
        <v>19</v>
      </c>
      <c r="B28" s="29" t="s">
        <v>53</v>
      </c>
      <c r="C28" s="33" t="s">
        <v>54</v>
      </c>
      <c r="D28" s="23" t="s">
        <v>48</v>
      </c>
      <c r="E28" s="27">
        <v>0</v>
      </c>
      <c r="F28" s="25"/>
      <c r="G28" s="26">
        <f t="shared" si="0"/>
        <v>0</v>
      </c>
    </row>
    <row r="29" spans="1:7" ht="28.5" customHeight="1" x14ac:dyDescent="0.25">
      <c r="A29" s="31">
        <v>20</v>
      </c>
      <c r="B29" s="21" t="s">
        <v>55</v>
      </c>
      <c r="C29" s="32" t="s">
        <v>56</v>
      </c>
      <c r="D29" s="23" t="s">
        <v>57</v>
      </c>
      <c r="E29" s="27">
        <v>86500</v>
      </c>
      <c r="F29" s="25">
        <v>7.48</v>
      </c>
      <c r="G29" s="26">
        <f t="shared" si="0"/>
        <v>647020</v>
      </c>
    </row>
    <row r="30" spans="1:7" ht="28.5" customHeight="1" x14ac:dyDescent="0.25">
      <c r="A30" s="31">
        <v>21</v>
      </c>
      <c r="B30" s="21" t="s">
        <v>58</v>
      </c>
      <c r="C30" s="32" t="s">
        <v>56</v>
      </c>
      <c r="D30" s="23" t="s">
        <v>57</v>
      </c>
      <c r="E30" s="27">
        <v>14000</v>
      </c>
      <c r="F30" s="25">
        <v>8.09</v>
      </c>
      <c r="G30" s="26">
        <f t="shared" si="0"/>
        <v>113260</v>
      </c>
    </row>
    <row r="31" spans="1:7" ht="28.5" customHeight="1" x14ac:dyDescent="0.25">
      <c r="A31" s="20">
        <v>22</v>
      </c>
      <c r="B31" s="34" t="s">
        <v>59</v>
      </c>
      <c r="C31" s="32" t="s">
        <v>56</v>
      </c>
      <c r="D31" s="23" t="s">
        <v>57</v>
      </c>
      <c r="E31" s="27">
        <v>0</v>
      </c>
      <c r="F31" s="25"/>
      <c r="G31" s="26">
        <f t="shared" si="0"/>
        <v>0</v>
      </c>
    </row>
    <row r="32" spans="1:7" ht="28.5" customHeight="1" x14ac:dyDescent="0.25">
      <c r="A32" s="31">
        <v>23</v>
      </c>
      <c r="B32" s="21" t="s">
        <v>60</v>
      </c>
      <c r="C32" s="32" t="s">
        <v>56</v>
      </c>
      <c r="D32" s="23" t="s">
        <v>57</v>
      </c>
      <c r="E32" s="27">
        <v>4900</v>
      </c>
      <c r="F32" s="25">
        <v>8.8699999999999992</v>
      </c>
      <c r="G32" s="26">
        <f t="shared" si="0"/>
        <v>43462.999999999993</v>
      </c>
    </row>
    <row r="33" spans="1:7" ht="28.5" customHeight="1" x14ac:dyDescent="0.25">
      <c r="A33" s="31">
        <v>24</v>
      </c>
      <c r="B33" s="21" t="s">
        <v>61</v>
      </c>
      <c r="C33" s="33" t="s">
        <v>37</v>
      </c>
      <c r="D33" s="23" t="s">
        <v>25</v>
      </c>
      <c r="E33" s="27">
        <v>0</v>
      </c>
      <c r="F33" s="25"/>
      <c r="G33" s="26">
        <f t="shared" si="0"/>
        <v>0</v>
      </c>
    </row>
    <row r="34" spans="1:7" ht="28.5" customHeight="1" x14ac:dyDescent="0.25">
      <c r="A34" s="31">
        <v>25</v>
      </c>
      <c r="B34" s="29" t="s">
        <v>62</v>
      </c>
      <c r="C34" s="32" t="s">
        <v>52</v>
      </c>
      <c r="D34" s="23" t="s">
        <v>48</v>
      </c>
      <c r="E34" s="27">
        <v>0</v>
      </c>
      <c r="F34" s="25"/>
      <c r="G34" s="26">
        <f t="shared" si="0"/>
        <v>0</v>
      </c>
    </row>
    <row r="35" spans="1:7" ht="28.5" customHeight="1" x14ac:dyDescent="0.25">
      <c r="A35" s="31">
        <v>26</v>
      </c>
      <c r="B35" s="29" t="s">
        <v>63</v>
      </c>
      <c r="C35" s="32" t="s">
        <v>52</v>
      </c>
      <c r="D35" s="23" t="s">
        <v>48</v>
      </c>
      <c r="E35" s="27">
        <v>0</v>
      </c>
      <c r="F35" s="25"/>
      <c r="G35" s="26">
        <f t="shared" si="0"/>
        <v>0</v>
      </c>
    </row>
    <row r="36" spans="1:7" ht="28.5" customHeight="1" x14ac:dyDescent="0.25">
      <c r="A36" s="31">
        <v>27</v>
      </c>
      <c r="B36" s="21" t="s">
        <v>64</v>
      </c>
      <c r="C36" s="33" t="s">
        <v>65</v>
      </c>
      <c r="D36" s="23" t="s">
        <v>25</v>
      </c>
      <c r="E36" s="27">
        <v>6650</v>
      </c>
      <c r="F36" s="25">
        <v>7.79</v>
      </c>
      <c r="G36" s="26">
        <f t="shared" si="0"/>
        <v>51803.5</v>
      </c>
    </row>
    <row r="37" spans="1:7" ht="28.5" customHeight="1" x14ac:dyDescent="0.25">
      <c r="A37" s="31">
        <v>28</v>
      </c>
      <c r="B37" s="21" t="s">
        <v>66</v>
      </c>
      <c r="C37" s="33" t="s">
        <v>67</v>
      </c>
      <c r="D37" s="23" t="s">
        <v>68</v>
      </c>
      <c r="E37" s="27">
        <v>0</v>
      </c>
      <c r="F37" s="25"/>
      <c r="G37" s="26">
        <f t="shared" si="0"/>
        <v>0</v>
      </c>
    </row>
    <row r="38" spans="1:7" ht="28.5" customHeight="1" x14ac:dyDescent="0.25">
      <c r="A38" s="31">
        <v>29</v>
      </c>
      <c r="B38" s="21" t="s">
        <v>69</v>
      </c>
      <c r="C38" s="33" t="s">
        <v>70</v>
      </c>
      <c r="D38" s="23" t="s">
        <v>68</v>
      </c>
      <c r="E38" s="27">
        <v>0</v>
      </c>
      <c r="F38" s="25"/>
      <c r="G38" s="26">
        <f t="shared" si="0"/>
        <v>0</v>
      </c>
    </row>
    <row r="39" spans="1:7" ht="28.5" customHeight="1" x14ac:dyDescent="0.25">
      <c r="A39" s="31">
        <v>30</v>
      </c>
      <c r="B39" s="21" t="s">
        <v>71</v>
      </c>
      <c r="C39" s="33" t="s">
        <v>72</v>
      </c>
      <c r="D39" s="23" t="s">
        <v>25</v>
      </c>
      <c r="E39" s="27">
        <v>0</v>
      </c>
      <c r="F39" s="25"/>
      <c r="G39" s="26">
        <f t="shared" si="0"/>
        <v>0</v>
      </c>
    </row>
    <row r="40" spans="1:7" ht="28.5" customHeight="1" x14ac:dyDescent="0.25">
      <c r="A40" s="20" t="s">
        <v>73</v>
      </c>
      <c r="B40" s="21" t="s">
        <v>74</v>
      </c>
      <c r="C40" s="28" t="s">
        <v>75</v>
      </c>
      <c r="D40" s="23" t="s">
        <v>68</v>
      </c>
      <c r="E40" s="27">
        <v>0</v>
      </c>
      <c r="F40" s="25"/>
      <c r="G40" s="26">
        <f t="shared" si="0"/>
        <v>0</v>
      </c>
    </row>
    <row r="41" spans="1:7" ht="28.5" customHeight="1" x14ac:dyDescent="0.25">
      <c r="A41" s="20" t="s">
        <v>76</v>
      </c>
      <c r="B41" s="35" t="s">
        <v>74</v>
      </c>
      <c r="C41" s="28" t="s">
        <v>77</v>
      </c>
      <c r="D41" s="23" t="s">
        <v>68</v>
      </c>
      <c r="E41" s="27">
        <v>0</v>
      </c>
      <c r="F41" s="25"/>
      <c r="G41" s="26">
        <f t="shared" si="0"/>
        <v>0</v>
      </c>
    </row>
    <row r="42" spans="1:7" ht="28.5" customHeight="1" x14ac:dyDescent="0.25">
      <c r="A42" s="20">
        <v>32</v>
      </c>
      <c r="B42" s="21" t="s">
        <v>78</v>
      </c>
      <c r="C42" s="28" t="s">
        <v>79</v>
      </c>
      <c r="D42" s="23" t="s">
        <v>12</v>
      </c>
      <c r="E42" s="27">
        <v>0</v>
      </c>
      <c r="F42" s="25"/>
      <c r="G42" s="26">
        <f t="shared" si="0"/>
        <v>0</v>
      </c>
    </row>
    <row r="43" spans="1:7" ht="28.5" customHeight="1" x14ac:dyDescent="0.25">
      <c r="A43" s="20">
        <v>33</v>
      </c>
      <c r="B43" s="21" t="s">
        <v>80</v>
      </c>
      <c r="C43" s="28" t="s">
        <v>81</v>
      </c>
      <c r="D43" s="23" t="s">
        <v>12</v>
      </c>
      <c r="E43" s="27">
        <v>0</v>
      </c>
      <c r="F43" s="25"/>
      <c r="G43" s="26">
        <f t="shared" si="0"/>
        <v>0</v>
      </c>
    </row>
    <row r="44" spans="1:7" ht="28.5" customHeight="1" x14ac:dyDescent="0.25">
      <c r="A44" s="20">
        <v>34</v>
      </c>
      <c r="B44" s="21" t="s">
        <v>82</v>
      </c>
      <c r="C44" s="28" t="s">
        <v>81</v>
      </c>
      <c r="D44" s="23" t="s">
        <v>12</v>
      </c>
      <c r="E44" s="27">
        <v>0</v>
      </c>
      <c r="F44" s="25"/>
      <c r="G44" s="26">
        <f t="shared" si="0"/>
        <v>0</v>
      </c>
    </row>
    <row r="45" spans="1:7" ht="28.5" customHeight="1" x14ac:dyDescent="0.25">
      <c r="A45" s="20">
        <v>35</v>
      </c>
      <c r="B45" s="21" t="s">
        <v>83</v>
      </c>
      <c r="C45" s="28" t="s">
        <v>81</v>
      </c>
      <c r="D45" s="23" t="s">
        <v>12</v>
      </c>
      <c r="E45" s="27">
        <v>8150</v>
      </c>
      <c r="F45" s="25">
        <v>5.49</v>
      </c>
      <c r="G45" s="26">
        <f t="shared" si="0"/>
        <v>44743.5</v>
      </c>
    </row>
    <row r="46" spans="1:7" ht="28.5" customHeight="1" x14ac:dyDescent="0.25">
      <c r="A46" s="20">
        <v>36</v>
      </c>
      <c r="B46" s="21" t="s">
        <v>84</v>
      </c>
      <c r="C46" s="28" t="s">
        <v>85</v>
      </c>
      <c r="D46" s="23" t="s">
        <v>12</v>
      </c>
      <c r="E46" s="27">
        <v>0</v>
      </c>
      <c r="F46" s="25"/>
      <c r="G46" s="26">
        <f t="shared" si="0"/>
        <v>0</v>
      </c>
    </row>
    <row r="47" spans="1:7" ht="48" customHeight="1" x14ac:dyDescent="0.25">
      <c r="A47" s="20">
        <v>37</v>
      </c>
      <c r="B47" s="21" t="s">
        <v>86</v>
      </c>
      <c r="C47" s="28" t="s">
        <v>87</v>
      </c>
      <c r="D47" s="23" t="s">
        <v>88</v>
      </c>
      <c r="E47" s="27">
        <v>0</v>
      </c>
      <c r="F47" s="25"/>
      <c r="G47" s="26">
        <f t="shared" si="0"/>
        <v>0</v>
      </c>
    </row>
    <row r="48" spans="1:7" ht="28.5" customHeight="1" x14ac:dyDescent="0.25">
      <c r="A48" s="20">
        <v>38</v>
      </c>
      <c r="B48" s="21" t="s">
        <v>89</v>
      </c>
      <c r="C48" s="28" t="s">
        <v>90</v>
      </c>
      <c r="D48" s="23" t="s">
        <v>88</v>
      </c>
      <c r="E48" s="27">
        <v>0</v>
      </c>
      <c r="F48" s="25"/>
      <c r="G48" s="26">
        <f t="shared" si="0"/>
        <v>0</v>
      </c>
    </row>
    <row r="49" spans="1:7" ht="28.5" customHeight="1" x14ac:dyDescent="0.25">
      <c r="A49" s="20">
        <v>39</v>
      </c>
      <c r="B49" s="21" t="s">
        <v>91</v>
      </c>
      <c r="C49" s="28" t="s">
        <v>92</v>
      </c>
      <c r="D49" s="23" t="s">
        <v>88</v>
      </c>
      <c r="E49" s="27">
        <v>0</v>
      </c>
      <c r="F49" s="25"/>
      <c r="G49" s="26">
        <f t="shared" si="0"/>
        <v>0</v>
      </c>
    </row>
    <row r="50" spans="1:7" ht="28.5" customHeight="1" x14ac:dyDescent="0.25">
      <c r="A50" s="20">
        <v>40</v>
      </c>
      <c r="B50" s="21" t="s">
        <v>93</v>
      </c>
      <c r="C50" s="22" t="s">
        <v>43</v>
      </c>
      <c r="D50" s="23" t="s">
        <v>44</v>
      </c>
      <c r="E50" s="27">
        <v>0</v>
      </c>
      <c r="F50" s="25"/>
      <c r="G50" s="26">
        <f t="shared" si="0"/>
        <v>0</v>
      </c>
    </row>
    <row r="51" spans="1:7" ht="28.5" customHeight="1" x14ac:dyDescent="0.25">
      <c r="A51" s="20">
        <v>41</v>
      </c>
      <c r="B51" s="21" t="s">
        <v>94</v>
      </c>
      <c r="C51" s="22" t="s">
        <v>43</v>
      </c>
      <c r="D51" s="23" t="s">
        <v>44</v>
      </c>
      <c r="E51" s="27"/>
      <c r="F51" s="25"/>
      <c r="G51" s="26">
        <f t="shared" si="0"/>
        <v>0</v>
      </c>
    </row>
    <row r="52" spans="1:7" ht="28.5" customHeight="1" x14ac:dyDescent="0.25">
      <c r="A52" s="20">
        <v>42</v>
      </c>
      <c r="B52" s="21" t="s">
        <v>95</v>
      </c>
      <c r="C52" s="22" t="s">
        <v>43</v>
      </c>
      <c r="D52" s="23" t="s">
        <v>44</v>
      </c>
      <c r="E52" s="27">
        <v>0</v>
      </c>
      <c r="F52" s="25"/>
      <c r="G52" s="26">
        <f t="shared" si="0"/>
        <v>0</v>
      </c>
    </row>
    <row r="53" spans="1:7" ht="28.5" customHeight="1" x14ac:dyDescent="0.25">
      <c r="A53" s="20" t="s">
        <v>96</v>
      </c>
      <c r="B53" s="21" t="s">
        <v>97</v>
      </c>
      <c r="C53" s="28" t="s">
        <v>98</v>
      </c>
      <c r="D53" s="23" t="s">
        <v>99</v>
      </c>
      <c r="E53" s="27">
        <v>0</v>
      </c>
      <c r="F53" s="25"/>
      <c r="G53" s="26">
        <f t="shared" si="0"/>
        <v>0</v>
      </c>
    </row>
    <row r="54" spans="1:7" ht="28.5" customHeight="1" x14ac:dyDescent="0.25">
      <c r="A54" s="20" t="s">
        <v>100</v>
      </c>
      <c r="B54" s="35" t="s">
        <v>101</v>
      </c>
      <c r="C54" s="28" t="s">
        <v>98</v>
      </c>
      <c r="D54" s="23" t="s">
        <v>99</v>
      </c>
      <c r="E54" s="27">
        <v>0</v>
      </c>
      <c r="F54" s="25"/>
      <c r="G54" s="26">
        <f t="shared" si="0"/>
        <v>0</v>
      </c>
    </row>
    <row r="55" spans="1:7" ht="28.5" customHeight="1" x14ac:dyDescent="0.25">
      <c r="A55" s="20">
        <v>44</v>
      </c>
      <c r="B55" s="35" t="s">
        <v>102</v>
      </c>
      <c r="C55" s="28" t="s">
        <v>98</v>
      </c>
      <c r="D55" s="23" t="s">
        <v>99</v>
      </c>
      <c r="E55" s="27">
        <v>0</v>
      </c>
      <c r="F55" s="25"/>
      <c r="G55" s="26">
        <f t="shared" si="0"/>
        <v>0</v>
      </c>
    </row>
    <row r="56" spans="1:7" ht="28.5" customHeight="1" x14ac:dyDescent="0.25">
      <c r="A56" s="20">
        <v>45</v>
      </c>
      <c r="B56" s="21" t="s">
        <v>103</v>
      </c>
      <c r="C56" s="28" t="s">
        <v>98</v>
      </c>
      <c r="D56" s="23" t="s">
        <v>68</v>
      </c>
      <c r="E56" s="27">
        <v>0</v>
      </c>
      <c r="F56" s="25"/>
      <c r="G56" s="26">
        <f t="shared" si="0"/>
        <v>0</v>
      </c>
    </row>
    <row r="57" spans="1:7" ht="28.5" customHeight="1" x14ac:dyDescent="0.25">
      <c r="A57" s="20" t="s">
        <v>104</v>
      </c>
      <c r="B57" s="21" t="s">
        <v>105</v>
      </c>
      <c r="C57" s="28" t="s">
        <v>98</v>
      </c>
      <c r="D57" s="23" t="s">
        <v>99</v>
      </c>
      <c r="E57" s="27">
        <v>0</v>
      </c>
      <c r="F57" s="25"/>
      <c r="G57" s="26">
        <f t="shared" si="0"/>
        <v>0</v>
      </c>
    </row>
    <row r="58" spans="1:7" ht="28.5" customHeight="1" x14ac:dyDescent="0.25">
      <c r="A58" s="20" t="s">
        <v>106</v>
      </c>
      <c r="B58" s="35" t="s">
        <v>107</v>
      </c>
      <c r="C58" s="28" t="s">
        <v>98</v>
      </c>
      <c r="D58" s="23" t="s">
        <v>99</v>
      </c>
      <c r="E58" s="27">
        <v>0</v>
      </c>
      <c r="F58" s="25"/>
      <c r="G58" s="26">
        <f t="shared" si="0"/>
        <v>0</v>
      </c>
    </row>
    <row r="59" spans="1:7" ht="28.5" customHeight="1" x14ac:dyDescent="0.25">
      <c r="A59" s="20" t="s">
        <v>108</v>
      </c>
      <c r="B59" s="21" t="s">
        <v>109</v>
      </c>
      <c r="C59" s="28" t="s">
        <v>98</v>
      </c>
      <c r="D59" s="23" t="s">
        <v>99</v>
      </c>
      <c r="E59" s="27">
        <v>0</v>
      </c>
      <c r="F59" s="25"/>
      <c r="G59" s="26">
        <f t="shared" si="0"/>
        <v>0</v>
      </c>
    </row>
    <row r="60" spans="1:7" ht="28.5" customHeight="1" x14ac:dyDescent="0.25">
      <c r="A60" s="20" t="s">
        <v>110</v>
      </c>
      <c r="B60" s="35" t="s">
        <v>111</v>
      </c>
      <c r="C60" s="28" t="s">
        <v>98</v>
      </c>
      <c r="D60" s="23" t="s">
        <v>99</v>
      </c>
      <c r="E60" s="27">
        <v>0</v>
      </c>
      <c r="F60" s="25"/>
      <c r="G60" s="26">
        <f t="shared" si="0"/>
        <v>0</v>
      </c>
    </row>
    <row r="61" spans="1:7" ht="28.5" customHeight="1" x14ac:dyDescent="0.25">
      <c r="A61" s="20" t="s">
        <v>112</v>
      </c>
      <c r="B61" s="21" t="s">
        <v>113</v>
      </c>
      <c r="C61" s="28" t="s">
        <v>98</v>
      </c>
      <c r="D61" s="23" t="s">
        <v>99</v>
      </c>
      <c r="E61" s="27">
        <v>0</v>
      </c>
      <c r="F61" s="25"/>
      <c r="G61" s="26">
        <f t="shared" si="0"/>
        <v>0</v>
      </c>
    </row>
    <row r="62" spans="1:7" ht="28.5" customHeight="1" x14ac:dyDescent="0.25">
      <c r="A62" s="20" t="s">
        <v>114</v>
      </c>
      <c r="B62" s="35" t="s">
        <v>115</v>
      </c>
      <c r="C62" s="28" t="s">
        <v>98</v>
      </c>
      <c r="D62" s="23" t="s">
        <v>99</v>
      </c>
      <c r="E62" s="27">
        <v>0</v>
      </c>
      <c r="F62" s="25"/>
      <c r="G62" s="26">
        <f t="shared" si="0"/>
        <v>0</v>
      </c>
    </row>
    <row r="63" spans="1:7" ht="28.5" customHeight="1" x14ac:dyDescent="0.25">
      <c r="A63" s="20">
        <v>49</v>
      </c>
      <c r="B63" s="21" t="s">
        <v>116</v>
      </c>
      <c r="C63" s="28" t="s">
        <v>98</v>
      </c>
      <c r="D63" s="23" t="s">
        <v>68</v>
      </c>
      <c r="E63" s="27">
        <v>0</v>
      </c>
      <c r="F63" s="25"/>
      <c r="G63" s="26">
        <f t="shared" si="0"/>
        <v>0</v>
      </c>
    </row>
    <row r="64" spans="1:7" ht="28.5" customHeight="1" x14ac:dyDescent="0.25">
      <c r="A64" s="20" t="s">
        <v>117</v>
      </c>
      <c r="B64" s="21" t="s">
        <v>118</v>
      </c>
      <c r="C64" s="28" t="s">
        <v>81</v>
      </c>
      <c r="D64" s="23" t="s">
        <v>99</v>
      </c>
      <c r="E64" s="27">
        <v>0</v>
      </c>
      <c r="F64" s="25"/>
      <c r="G64" s="26">
        <f t="shared" si="0"/>
        <v>0</v>
      </c>
    </row>
    <row r="65" spans="1:7" ht="28.5" customHeight="1" x14ac:dyDescent="0.25">
      <c r="A65" s="20" t="s">
        <v>119</v>
      </c>
      <c r="B65" s="35" t="s">
        <v>120</v>
      </c>
      <c r="C65" s="28" t="s">
        <v>81</v>
      </c>
      <c r="D65" s="23" t="s">
        <v>99</v>
      </c>
      <c r="E65" s="27">
        <v>0</v>
      </c>
      <c r="F65" s="25"/>
      <c r="G65" s="26">
        <f t="shared" si="0"/>
        <v>0</v>
      </c>
    </row>
    <row r="66" spans="1:7" ht="28.5" customHeight="1" x14ac:dyDescent="0.25">
      <c r="A66" s="20" t="s">
        <v>121</v>
      </c>
      <c r="B66" s="21" t="s">
        <v>122</v>
      </c>
      <c r="C66" s="28" t="s">
        <v>81</v>
      </c>
      <c r="D66" s="23" t="s">
        <v>99</v>
      </c>
      <c r="E66" s="27">
        <v>0</v>
      </c>
      <c r="F66" s="25"/>
      <c r="G66" s="26">
        <f t="shared" si="0"/>
        <v>0</v>
      </c>
    </row>
    <row r="67" spans="1:7" ht="28.5" customHeight="1" x14ac:dyDescent="0.25">
      <c r="A67" s="20" t="s">
        <v>123</v>
      </c>
      <c r="B67" s="35" t="s">
        <v>124</v>
      </c>
      <c r="C67" s="28" t="s">
        <v>81</v>
      </c>
      <c r="D67" s="23" t="s">
        <v>99</v>
      </c>
      <c r="E67" s="27">
        <v>3700</v>
      </c>
      <c r="F67" s="25">
        <v>8.74</v>
      </c>
      <c r="G67" s="26">
        <f t="shared" si="0"/>
        <v>32338</v>
      </c>
    </row>
    <row r="68" spans="1:7" ht="28.5" customHeight="1" x14ac:dyDescent="0.25">
      <c r="A68" s="20" t="s">
        <v>125</v>
      </c>
      <c r="B68" s="21" t="s">
        <v>126</v>
      </c>
      <c r="C68" s="28" t="s">
        <v>81</v>
      </c>
      <c r="D68" s="23" t="s">
        <v>99</v>
      </c>
      <c r="E68" s="27">
        <v>0</v>
      </c>
      <c r="F68" s="25"/>
      <c r="G68" s="26">
        <f t="shared" si="0"/>
        <v>0</v>
      </c>
    </row>
    <row r="69" spans="1:7" ht="28.5" customHeight="1" x14ac:dyDescent="0.25">
      <c r="A69" s="20" t="s">
        <v>127</v>
      </c>
      <c r="B69" s="35" t="s">
        <v>128</v>
      </c>
      <c r="C69" s="28" t="s">
        <v>81</v>
      </c>
      <c r="D69" s="23" t="s">
        <v>99</v>
      </c>
      <c r="E69" s="27">
        <v>2970</v>
      </c>
      <c r="F69" s="25">
        <v>8.93</v>
      </c>
      <c r="G69" s="26">
        <f t="shared" si="0"/>
        <v>26522.1</v>
      </c>
    </row>
    <row r="70" spans="1:7" ht="28.5" customHeight="1" x14ac:dyDescent="0.25">
      <c r="A70" s="20">
        <v>53</v>
      </c>
      <c r="B70" s="35" t="s">
        <v>129</v>
      </c>
      <c r="C70" s="28" t="s">
        <v>81</v>
      </c>
      <c r="D70" s="23" t="s">
        <v>99</v>
      </c>
      <c r="E70" s="27">
        <v>2975</v>
      </c>
      <c r="F70" s="25">
        <v>9.75</v>
      </c>
      <c r="G70" s="26">
        <f t="shared" si="0"/>
        <v>29006.25</v>
      </c>
    </row>
    <row r="71" spans="1:7" ht="28.5" customHeight="1" x14ac:dyDescent="0.25">
      <c r="A71" s="20">
        <v>54</v>
      </c>
      <c r="B71" s="35" t="s">
        <v>130</v>
      </c>
      <c r="C71" s="28" t="s">
        <v>81</v>
      </c>
      <c r="D71" s="23" t="s">
        <v>99</v>
      </c>
      <c r="E71" s="27">
        <v>5700</v>
      </c>
      <c r="F71" s="25">
        <v>12.74</v>
      </c>
      <c r="G71" s="26">
        <f t="shared" si="0"/>
        <v>72618</v>
      </c>
    </row>
    <row r="72" spans="1:7" ht="28.5" customHeight="1" x14ac:dyDescent="0.25">
      <c r="A72" s="20">
        <v>55</v>
      </c>
      <c r="B72" s="35" t="s">
        <v>258</v>
      </c>
      <c r="C72" s="28" t="s">
        <v>81</v>
      </c>
      <c r="D72" s="23" t="s">
        <v>99</v>
      </c>
      <c r="E72" s="27">
        <v>1160</v>
      </c>
      <c r="F72" s="25">
        <v>19.7</v>
      </c>
      <c r="G72" s="26">
        <f t="shared" ref="G72:G135" si="1">F72*E72</f>
        <v>22852</v>
      </c>
    </row>
    <row r="73" spans="1:7" ht="28.5" customHeight="1" x14ac:dyDescent="0.25">
      <c r="A73" s="20">
        <v>56</v>
      </c>
      <c r="B73" s="35" t="s">
        <v>132</v>
      </c>
      <c r="C73" s="28" t="s">
        <v>81</v>
      </c>
      <c r="D73" s="23" t="s">
        <v>99</v>
      </c>
      <c r="E73" s="27">
        <v>0</v>
      </c>
      <c r="F73" s="25"/>
      <c r="G73" s="26">
        <f t="shared" si="1"/>
        <v>0</v>
      </c>
    </row>
    <row r="74" spans="1:7" ht="28.5" customHeight="1" x14ac:dyDescent="0.25">
      <c r="A74" s="20">
        <v>57</v>
      </c>
      <c r="B74" s="35" t="s">
        <v>133</v>
      </c>
      <c r="C74" s="28" t="s">
        <v>81</v>
      </c>
      <c r="D74" s="23" t="s">
        <v>99</v>
      </c>
      <c r="E74" s="27">
        <v>0</v>
      </c>
      <c r="F74" s="25"/>
      <c r="G74" s="26">
        <f t="shared" si="1"/>
        <v>0</v>
      </c>
    </row>
    <row r="75" spans="1:7" ht="28.5" customHeight="1" x14ac:dyDescent="0.25">
      <c r="A75" s="20">
        <v>58</v>
      </c>
      <c r="B75" s="35" t="s">
        <v>134</v>
      </c>
      <c r="C75" s="28" t="s">
        <v>81</v>
      </c>
      <c r="D75" s="23" t="s">
        <v>99</v>
      </c>
      <c r="E75" s="27">
        <v>0</v>
      </c>
      <c r="F75" s="25"/>
      <c r="G75" s="26">
        <f t="shared" si="1"/>
        <v>0</v>
      </c>
    </row>
    <row r="76" spans="1:7" ht="28.5" customHeight="1" x14ac:dyDescent="0.25">
      <c r="A76" s="36">
        <v>69</v>
      </c>
      <c r="B76" s="21" t="s">
        <v>135</v>
      </c>
      <c r="C76" s="28" t="s">
        <v>136</v>
      </c>
      <c r="D76" s="23" t="s">
        <v>68</v>
      </c>
      <c r="E76" s="27">
        <v>0</v>
      </c>
      <c r="F76" s="25"/>
      <c r="G76" s="26">
        <f t="shared" si="1"/>
        <v>0</v>
      </c>
    </row>
    <row r="77" spans="1:7" ht="28.5" customHeight="1" x14ac:dyDescent="0.25">
      <c r="A77" s="36">
        <v>70</v>
      </c>
      <c r="B77" s="37" t="s">
        <v>137</v>
      </c>
      <c r="C77" s="28" t="s">
        <v>136</v>
      </c>
      <c r="D77" s="23" t="s">
        <v>68</v>
      </c>
      <c r="E77" s="27">
        <v>0</v>
      </c>
      <c r="F77" s="25"/>
      <c r="G77" s="26">
        <f t="shared" si="1"/>
        <v>0</v>
      </c>
    </row>
    <row r="78" spans="1:7" ht="28.5" customHeight="1" x14ac:dyDescent="0.25">
      <c r="A78" s="36">
        <v>71</v>
      </c>
      <c r="B78" s="38" t="s">
        <v>138</v>
      </c>
      <c r="C78" s="22" t="s">
        <v>52</v>
      </c>
      <c r="D78" s="23" t="s">
        <v>48</v>
      </c>
      <c r="E78" s="27">
        <v>0</v>
      </c>
      <c r="F78" s="25"/>
      <c r="G78" s="26">
        <f t="shared" si="1"/>
        <v>0</v>
      </c>
    </row>
    <row r="79" spans="1:7" ht="28.5" customHeight="1" x14ac:dyDescent="0.25">
      <c r="A79" s="36" t="s">
        <v>139</v>
      </c>
      <c r="B79" s="39" t="s">
        <v>140</v>
      </c>
      <c r="C79" s="28" t="s">
        <v>141</v>
      </c>
      <c r="D79" s="23" t="s">
        <v>68</v>
      </c>
      <c r="E79" s="27">
        <v>0</v>
      </c>
      <c r="F79" s="25"/>
      <c r="G79" s="26">
        <f t="shared" si="1"/>
        <v>0</v>
      </c>
    </row>
    <row r="80" spans="1:7" ht="28.5" customHeight="1" x14ac:dyDescent="0.25">
      <c r="A80" s="36" t="s">
        <v>142</v>
      </c>
      <c r="B80" s="37" t="s">
        <v>140</v>
      </c>
      <c r="C80" s="28" t="s">
        <v>143</v>
      </c>
      <c r="D80" s="23" t="s">
        <v>68</v>
      </c>
      <c r="E80" s="27">
        <v>0</v>
      </c>
      <c r="F80" s="25"/>
      <c r="G80" s="26">
        <f t="shared" si="1"/>
        <v>0</v>
      </c>
    </row>
    <row r="81" spans="1:7" ht="28.5" customHeight="1" x14ac:dyDescent="0.25">
      <c r="A81" s="36">
        <v>73</v>
      </c>
      <c r="B81" s="38" t="s">
        <v>144</v>
      </c>
      <c r="C81" s="28" t="s">
        <v>141</v>
      </c>
      <c r="D81" s="23" t="s">
        <v>44</v>
      </c>
      <c r="E81" s="27">
        <v>0</v>
      </c>
      <c r="F81" s="25"/>
      <c r="G81" s="26">
        <f t="shared" si="1"/>
        <v>0</v>
      </c>
    </row>
    <row r="82" spans="1:7" ht="28.5" customHeight="1" x14ac:dyDescent="0.25">
      <c r="A82" s="36">
        <v>74</v>
      </c>
      <c r="B82" s="39" t="s">
        <v>145</v>
      </c>
      <c r="C82" s="22" t="s">
        <v>43</v>
      </c>
      <c r="D82" s="23" t="s">
        <v>44</v>
      </c>
      <c r="E82" s="27">
        <v>0</v>
      </c>
      <c r="F82" s="25"/>
      <c r="G82" s="26">
        <f t="shared" si="1"/>
        <v>0</v>
      </c>
    </row>
    <row r="83" spans="1:7" ht="28.5" customHeight="1" x14ac:dyDescent="0.25">
      <c r="A83" s="36">
        <v>75</v>
      </c>
      <c r="B83" s="39" t="s">
        <v>146</v>
      </c>
      <c r="C83" s="22" t="s">
        <v>43</v>
      </c>
      <c r="D83" s="23" t="s">
        <v>44</v>
      </c>
      <c r="E83" s="27">
        <v>0</v>
      </c>
      <c r="F83" s="25"/>
      <c r="G83" s="26">
        <f t="shared" si="1"/>
        <v>0</v>
      </c>
    </row>
    <row r="84" spans="1:7" ht="28.5" customHeight="1" x14ac:dyDescent="0.25">
      <c r="A84" s="36" t="s">
        <v>147</v>
      </c>
      <c r="B84" s="39" t="s">
        <v>148</v>
      </c>
      <c r="C84" s="22" t="s">
        <v>149</v>
      </c>
      <c r="D84" s="23" t="s">
        <v>99</v>
      </c>
      <c r="E84" s="27">
        <v>0</v>
      </c>
      <c r="F84" s="25"/>
      <c r="G84" s="26">
        <f t="shared" si="1"/>
        <v>0</v>
      </c>
    </row>
    <row r="85" spans="1:7" ht="28.5" customHeight="1" x14ac:dyDescent="0.25">
      <c r="A85" s="36" t="s">
        <v>150</v>
      </c>
      <c r="B85" s="37" t="s">
        <v>151</v>
      </c>
      <c r="C85" s="22" t="s">
        <v>149</v>
      </c>
      <c r="D85" s="23" t="s">
        <v>99</v>
      </c>
      <c r="E85" s="27">
        <v>0</v>
      </c>
      <c r="F85" s="25"/>
      <c r="G85" s="26">
        <f t="shared" si="1"/>
        <v>0</v>
      </c>
    </row>
    <row r="86" spans="1:7" ht="28.5" customHeight="1" x14ac:dyDescent="0.25">
      <c r="A86" s="36">
        <v>77</v>
      </c>
      <c r="B86" s="37" t="s">
        <v>152</v>
      </c>
      <c r="C86" s="22" t="s">
        <v>149</v>
      </c>
      <c r="D86" s="23" t="s">
        <v>99</v>
      </c>
      <c r="E86" s="27">
        <v>0</v>
      </c>
      <c r="F86" s="25"/>
      <c r="G86" s="26">
        <f t="shared" si="1"/>
        <v>0</v>
      </c>
    </row>
    <row r="87" spans="1:7" ht="28.5" customHeight="1" x14ac:dyDescent="0.25">
      <c r="A87" s="36">
        <v>78</v>
      </c>
      <c r="B87" s="39" t="s">
        <v>153</v>
      </c>
      <c r="C87" s="22" t="s">
        <v>43</v>
      </c>
      <c r="D87" s="23" t="s">
        <v>68</v>
      </c>
      <c r="E87" s="27">
        <v>0</v>
      </c>
      <c r="F87" s="25"/>
      <c r="G87" s="26">
        <f t="shared" si="1"/>
        <v>0</v>
      </c>
    </row>
    <row r="88" spans="1:7" ht="28.5" customHeight="1" x14ac:dyDescent="0.25">
      <c r="A88" s="36">
        <v>79</v>
      </c>
      <c r="B88" s="38" t="s">
        <v>154</v>
      </c>
      <c r="C88" s="22" t="s">
        <v>43</v>
      </c>
      <c r="D88" s="23" t="s">
        <v>44</v>
      </c>
      <c r="E88" s="27">
        <v>0</v>
      </c>
      <c r="F88" s="25"/>
      <c r="G88" s="26">
        <f t="shared" si="1"/>
        <v>0</v>
      </c>
    </row>
    <row r="89" spans="1:7" ht="28.5" customHeight="1" x14ac:dyDescent="0.25">
      <c r="A89" s="36">
        <v>80</v>
      </c>
      <c r="B89" s="39" t="s">
        <v>155</v>
      </c>
      <c r="C89" s="22" t="s">
        <v>43</v>
      </c>
      <c r="D89" s="23" t="s">
        <v>44</v>
      </c>
      <c r="E89" s="27">
        <v>0</v>
      </c>
      <c r="F89" s="25"/>
      <c r="G89" s="26">
        <f t="shared" si="1"/>
        <v>0</v>
      </c>
    </row>
    <row r="90" spans="1:7" ht="28.5" customHeight="1" x14ac:dyDescent="0.25">
      <c r="A90" s="36">
        <v>81</v>
      </c>
      <c r="B90" s="39" t="s">
        <v>156</v>
      </c>
      <c r="C90" s="22" t="s">
        <v>43</v>
      </c>
      <c r="D90" s="23" t="s">
        <v>44</v>
      </c>
      <c r="E90" s="27">
        <v>0</v>
      </c>
      <c r="F90" s="25"/>
      <c r="G90" s="26">
        <f t="shared" si="1"/>
        <v>0</v>
      </c>
    </row>
    <row r="91" spans="1:7" ht="28.5" customHeight="1" x14ac:dyDescent="0.25">
      <c r="A91" s="36">
        <v>82</v>
      </c>
      <c r="B91" s="37" t="s">
        <v>157</v>
      </c>
      <c r="C91" s="28" t="s">
        <v>158</v>
      </c>
      <c r="D91" s="23" t="s">
        <v>159</v>
      </c>
      <c r="E91" s="27">
        <v>0</v>
      </c>
      <c r="F91" s="25"/>
      <c r="G91" s="26">
        <f t="shared" si="1"/>
        <v>0</v>
      </c>
    </row>
    <row r="92" spans="1:7" ht="28.5" customHeight="1" x14ac:dyDescent="0.25">
      <c r="A92" s="36">
        <v>83</v>
      </c>
      <c r="B92" s="39" t="s">
        <v>160</v>
      </c>
      <c r="C92" s="22" t="s">
        <v>24</v>
      </c>
      <c r="D92" s="23" t="s">
        <v>25</v>
      </c>
      <c r="E92" s="27">
        <v>0</v>
      </c>
      <c r="F92" s="25"/>
      <c r="G92" s="26">
        <f t="shared" si="1"/>
        <v>0</v>
      </c>
    </row>
    <row r="93" spans="1:7" ht="28.5" customHeight="1" x14ac:dyDescent="0.25">
      <c r="A93" s="36">
        <v>84</v>
      </c>
      <c r="B93" s="21" t="s">
        <v>161</v>
      </c>
      <c r="C93" s="22" t="s">
        <v>43</v>
      </c>
      <c r="D93" s="23" t="s">
        <v>44</v>
      </c>
      <c r="E93" s="27">
        <v>4070</v>
      </c>
      <c r="F93" s="25">
        <v>7.95</v>
      </c>
      <c r="G93" s="26">
        <f t="shared" si="1"/>
        <v>32356.5</v>
      </c>
    </row>
    <row r="94" spans="1:7" ht="28.5" customHeight="1" x14ac:dyDescent="0.25">
      <c r="A94" s="36">
        <v>85</v>
      </c>
      <c r="B94" s="35" t="s">
        <v>162</v>
      </c>
      <c r="C94" s="22" t="s">
        <v>43</v>
      </c>
      <c r="D94" s="23" t="s">
        <v>44</v>
      </c>
      <c r="E94" s="27">
        <v>2100</v>
      </c>
      <c r="F94" s="25">
        <v>9.8000000000000007</v>
      </c>
      <c r="G94" s="26">
        <f t="shared" si="1"/>
        <v>20580</v>
      </c>
    </row>
    <row r="95" spans="1:7" ht="28.5" customHeight="1" x14ac:dyDescent="0.25">
      <c r="A95" s="36">
        <v>86</v>
      </c>
      <c r="B95" s="29" t="s">
        <v>163</v>
      </c>
      <c r="C95" s="22" t="s">
        <v>43</v>
      </c>
      <c r="D95" s="23" t="s">
        <v>44</v>
      </c>
      <c r="E95" s="27">
        <v>0</v>
      </c>
      <c r="F95" s="25"/>
      <c r="G95" s="26">
        <f t="shared" si="1"/>
        <v>0</v>
      </c>
    </row>
    <row r="96" spans="1:7" ht="28.5" customHeight="1" x14ac:dyDescent="0.25">
      <c r="A96" s="36" t="s">
        <v>164</v>
      </c>
      <c r="B96" s="21" t="s">
        <v>165</v>
      </c>
      <c r="C96" s="22" t="s">
        <v>43</v>
      </c>
      <c r="D96" s="23" t="s">
        <v>44</v>
      </c>
      <c r="E96" s="27">
        <v>0</v>
      </c>
      <c r="F96" s="25"/>
      <c r="G96" s="26">
        <f t="shared" si="1"/>
        <v>0</v>
      </c>
    </row>
    <row r="97" spans="1:7" ht="28.5" customHeight="1" x14ac:dyDescent="0.25">
      <c r="A97" s="36" t="s">
        <v>166</v>
      </c>
      <c r="B97" s="35" t="s">
        <v>167</v>
      </c>
      <c r="C97" s="22" t="s">
        <v>43</v>
      </c>
      <c r="D97" s="23" t="s">
        <v>44</v>
      </c>
      <c r="E97" s="27">
        <v>0</v>
      </c>
      <c r="F97" s="25"/>
      <c r="G97" s="26">
        <f t="shared" si="1"/>
        <v>0</v>
      </c>
    </row>
    <row r="98" spans="1:7" ht="28.5" customHeight="1" x14ac:dyDescent="0.25">
      <c r="A98" s="36" t="s">
        <v>168</v>
      </c>
      <c r="B98" s="21" t="s">
        <v>169</v>
      </c>
      <c r="C98" s="22" t="s">
        <v>43</v>
      </c>
      <c r="D98" s="23" t="s">
        <v>44</v>
      </c>
      <c r="E98" s="27">
        <v>500</v>
      </c>
      <c r="F98" s="25">
        <v>7.95</v>
      </c>
      <c r="G98" s="26">
        <f t="shared" si="1"/>
        <v>3975</v>
      </c>
    </row>
    <row r="99" spans="1:7" ht="28.5" customHeight="1" x14ac:dyDescent="0.25">
      <c r="A99" s="36" t="s">
        <v>170</v>
      </c>
      <c r="B99" s="35" t="s">
        <v>171</v>
      </c>
      <c r="C99" s="22" t="s">
        <v>43</v>
      </c>
      <c r="D99" s="23" t="s">
        <v>44</v>
      </c>
      <c r="E99" s="27">
        <v>400</v>
      </c>
      <c r="F99" s="25">
        <v>12.4</v>
      </c>
      <c r="G99" s="26">
        <f t="shared" si="1"/>
        <v>4960</v>
      </c>
    </row>
    <row r="100" spans="1:7" ht="28.5" customHeight="1" x14ac:dyDescent="0.25">
      <c r="A100" s="36" t="s">
        <v>172</v>
      </c>
      <c r="B100" s="21" t="s">
        <v>173</v>
      </c>
      <c r="C100" s="22" t="s">
        <v>43</v>
      </c>
      <c r="D100" s="23" t="s">
        <v>44</v>
      </c>
      <c r="E100" s="27">
        <v>0</v>
      </c>
      <c r="F100" s="25"/>
      <c r="G100" s="26">
        <f t="shared" si="1"/>
        <v>0</v>
      </c>
    </row>
    <row r="101" spans="1:7" ht="28.5" customHeight="1" x14ac:dyDescent="0.25">
      <c r="A101" s="36" t="s">
        <v>174</v>
      </c>
      <c r="B101" s="35" t="s">
        <v>175</v>
      </c>
      <c r="C101" s="22" t="s">
        <v>43</v>
      </c>
      <c r="D101" s="23" t="s">
        <v>44</v>
      </c>
      <c r="E101" s="27">
        <v>0</v>
      </c>
      <c r="F101" s="25"/>
      <c r="G101" s="26">
        <f t="shared" si="1"/>
        <v>0</v>
      </c>
    </row>
    <row r="102" spans="1:7" ht="28.5" customHeight="1" x14ac:dyDescent="0.25">
      <c r="A102" s="40">
        <v>90</v>
      </c>
      <c r="B102" s="30" t="s">
        <v>176</v>
      </c>
      <c r="C102" s="22" t="s">
        <v>177</v>
      </c>
      <c r="D102" s="23" t="s">
        <v>48</v>
      </c>
      <c r="E102" s="27">
        <v>0</v>
      </c>
      <c r="F102" s="25"/>
      <c r="G102" s="26">
        <f t="shared" si="1"/>
        <v>0</v>
      </c>
    </row>
    <row r="103" spans="1:7" ht="28.5" customHeight="1" x14ac:dyDescent="0.25">
      <c r="A103" s="40">
        <v>91</v>
      </c>
      <c r="B103" s="21" t="s">
        <v>178</v>
      </c>
      <c r="C103" s="22" t="s">
        <v>43</v>
      </c>
      <c r="D103" s="23" t="s">
        <v>44</v>
      </c>
      <c r="E103" s="27">
        <v>5980</v>
      </c>
      <c r="F103" s="25">
        <v>7.95</v>
      </c>
      <c r="G103" s="26">
        <f t="shared" si="1"/>
        <v>47541</v>
      </c>
    </row>
    <row r="104" spans="1:7" ht="29.25" customHeight="1" x14ac:dyDescent="0.25">
      <c r="A104" s="40">
        <v>92</v>
      </c>
      <c r="B104" s="35" t="s">
        <v>179</v>
      </c>
      <c r="C104" s="22" t="s">
        <v>43</v>
      </c>
      <c r="D104" s="23" t="s">
        <v>44</v>
      </c>
      <c r="E104" s="27">
        <v>2300</v>
      </c>
      <c r="F104" s="25">
        <v>9.8000000000000007</v>
      </c>
      <c r="G104" s="26">
        <f t="shared" si="1"/>
        <v>22540</v>
      </c>
    </row>
    <row r="105" spans="1:7" ht="29.25" customHeight="1" x14ac:dyDescent="0.25">
      <c r="A105" s="40">
        <v>93</v>
      </c>
      <c r="B105" s="21" t="s">
        <v>180</v>
      </c>
      <c r="C105" s="22" t="s">
        <v>43</v>
      </c>
      <c r="D105" s="23" t="s">
        <v>44</v>
      </c>
      <c r="E105" s="27">
        <v>0</v>
      </c>
      <c r="F105" s="25"/>
      <c r="G105" s="26">
        <f t="shared" si="1"/>
        <v>0</v>
      </c>
    </row>
    <row r="106" spans="1:7" ht="29.25" customHeight="1" x14ac:dyDescent="0.25">
      <c r="A106" s="40">
        <v>94</v>
      </c>
      <c r="B106" s="21" t="s">
        <v>181</v>
      </c>
      <c r="C106" s="22" t="s">
        <v>43</v>
      </c>
      <c r="D106" s="23" t="s">
        <v>44</v>
      </c>
      <c r="E106" s="27">
        <v>0</v>
      </c>
      <c r="F106" s="25"/>
      <c r="G106" s="26">
        <f t="shared" si="1"/>
        <v>0</v>
      </c>
    </row>
    <row r="107" spans="1:7" ht="29.25" customHeight="1" x14ac:dyDescent="0.25">
      <c r="A107" s="41">
        <v>95</v>
      </c>
      <c r="B107" s="42" t="s">
        <v>182</v>
      </c>
      <c r="C107" s="43" t="s">
        <v>43</v>
      </c>
      <c r="D107" s="44" t="s">
        <v>44</v>
      </c>
      <c r="E107" s="27">
        <v>0</v>
      </c>
      <c r="F107" s="25"/>
      <c r="G107" s="26">
        <f t="shared" si="1"/>
        <v>0</v>
      </c>
    </row>
    <row r="108" spans="1:7" ht="29.25" customHeight="1" x14ac:dyDescent="0.25">
      <c r="A108" s="36">
        <v>96</v>
      </c>
      <c r="B108" s="21" t="s">
        <v>183</v>
      </c>
      <c r="C108" s="45" t="s">
        <v>43</v>
      </c>
      <c r="D108" s="23" t="s">
        <v>184</v>
      </c>
      <c r="E108" s="27">
        <v>1380</v>
      </c>
      <c r="F108" s="25">
        <v>8.6999999999999993</v>
      </c>
      <c r="G108" s="26">
        <f t="shared" si="1"/>
        <v>12005.999999999998</v>
      </c>
    </row>
    <row r="109" spans="1:7" ht="29.25" customHeight="1" x14ac:dyDescent="0.25">
      <c r="A109" s="36">
        <v>97</v>
      </c>
      <c r="B109" s="21" t="s">
        <v>185</v>
      </c>
      <c r="C109" s="45" t="s">
        <v>43</v>
      </c>
      <c r="D109" s="23" t="s">
        <v>184</v>
      </c>
      <c r="E109" s="27">
        <v>4600</v>
      </c>
      <c r="F109" s="25">
        <v>8.6999999999999993</v>
      </c>
      <c r="G109" s="26">
        <f t="shared" si="1"/>
        <v>40020</v>
      </c>
    </row>
    <row r="110" spans="1:7" ht="29.25" customHeight="1" x14ac:dyDescent="0.25">
      <c r="A110" s="36">
        <v>98</v>
      </c>
      <c r="B110" s="35" t="s">
        <v>186</v>
      </c>
      <c r="C110" s="45" t="s">
        <v>43</v>
      </c>
      <c r="D110" s="23" t="s">
        <v>187</v>
      </c>
      <c r="E110" s="27">
        <v>460</v>
      </c>
      <c r="F110" s="25">
        <v>8.57</v>
      </c>
      <c r="G110" s="26">
        <f t="shared" si="1"/>
        <v>3942.2000000000003</v>
      </c>
    </row>
    <row r="111" spans="1:7" ht="29.25" customHeight="1" x14ac:dyDescent="0.25">
      <c r="A111" s="36">
        <v>99</v>
      </c>
      <c r="B111" s="21" t="s">
        <v>188</v>
      </c>
      <c r="C111" s="45" t="s">
        <v>43</v>
      </c>
      <c r="D111" s="23" t="s">
        <v>184</v>
      </c>
      <c r="E111" s="27">
        <v>460</v>
      </c>
      <c r="F111" s="25">
        <v>7.95</v>
      </c>
      <c r="G111" s="26">
        <f t="shared" si="1"/>
        <v>3657</v>
      </c>
    </row>
    <row r="112" spans="1:7" ht="29.25" customHeight="1" x14ac:dyDescent="0.25">
      <c r="A112" s="36">
        <v>100</v>
      </c>
      <c r="B112" s="21" t="s">
        <v>189</v>
      </c>
      <c r="C112" s="45" t="s">
        <v>43</v>
      </c>
      <c r="D112" s="23" t="s">
        <v>184</v>
      </c>
      <c r="E112" s="27">
        <v>0</v>
      </c>
      <c r="F112" s="25"/>
      <c r="G112" s="26">
        <f t="shared" si="1"/>
        <v>0</v>
      </c>
    </row>
    <row r="113" spans="1:7" ht="29.25" customHeight="1" x14ac:dyDescent="0.25">
      <c r="A113" s="36">
        <v>101</v>
      </c>
      <c r="B113" s="35" t="s">
        <v>190</v>
      </c>
      <c r="C113" s="45" t="s">
        <v>43</v>
      </c>
      <c r="D113" s="23" t="s">
        <v>187</v>
      </c>
      <c r="E113" s="27">
        <v>460</v>
      </c>
      <c r="F113" s="25">
        <v>5.04</v>
      </c>
      <c r="G113" s="26">
        <f t="shared" si="1"/>
        <v>2318.4</v>
      </c>
    </row>
    <row r="114" spans="1:7" ht="29.25" customHeight="1" x14ac:dyDescent="0.25">
      <c r="A114" s="36">
        <v>102</v>
      </c>
      <c r="B114" s="35" t="s">
        <v>191</v>
      </c>
      <c r="C114" s="45" t="s">
        <v>192</v>
      </c>
      <c r="D114" s="23" t="s">
        <v>187</v>
      </c>
      <c r="E114" s="27">
        <v>200</v>
      </c>
      <c r="F114" s="25">
        <v>8.6999999999999993</v>
      </c>
      <c r="G114" s="26">
        <f t="shared" si="1"/>
        <v>1739.9999999999998</v>
      </c>
    </row>
    <row r="115" spans="1:7" ht="29.25" customHeight="1" x14ac:dyDescent="0.25">
      <c r="A115" s="36">
        <v>103</v>
      </c>
      <c r="B115" s="35" t="s">
        <v>193</v>
      </c>
      <c r="C115" s="45" t="s">
        <v>43</v>
      </c>
      <c r="D115" s="23" t="s">
        <v>57</v>
      </c>
      <c r="E115" s="27">
        <v>52000</v>
      </c>
      <c r="F115" s="25">
        <v>7.08</v>
      </c>
      <c r="G115" s="26">
        <f t="shared" si="1"/>
        <v>368160</v>
      </c>
    </row>
    <row r="116" spans="1:7" ht="29.25" customHeight="1" x14ac:dyDescent="0.25">
      <c r="A116" s="36">
        <v>104</v>
      </c>
      <c r="B116" s="21" t="s">
        <v>194</v>
      </c>
      <c r="C116" s="45" t="s">
        <v>43</v>
      </c>
      <c r="D116" s="23" t="s">
        <v>57</v>
      </c>
      <c r="E116" s="27">
        <v>26000</v>
      </c>
      <c r="F116" s="25">
        <v>5.72</v>
      </c>
      <c r="G116" s="26">
        <f t="shared" si="1"/>
        <v>148720</v>
      </c>
    </row>
    <row r="117" spans="1:7" ht="29.25" customHeight="1" x14ac:dyDescent="0.25">
      <c r="A117" s="36">
        <v>105</v>
      </c>
      <c r="B117" s="21" t="s">
        <v>195</v>
      </c>
      <c r="C117" s="45" t="s">
        <v>43</v>
      </c>
      <c r="D117" s="23" t="s">
        <v>57</v>
      </c>
      <c r="E117" s="27">
        <v>5200</v>
      </c>
      <c r="F117" s="25">
        <v>8.94</v>
      </c>
      <c r="G117" s="26">
        <f t="shared" si="1"/>
        <v>46488</v>
      </c>
    </row>
    <row r="118" spans="1:7" ht="29.25" customHeight="1" x14ac:dyDescent="0.25">
      <c r="A118" s="36">
        <v>106</v>
      </c>
      <c r="B118" s="21" t="s">
        <v>196</v>
      </c>
      <c r="C118" s="45" t="s">
        <v>192</v>
      </c>
      <c r="D118" s="23" t="s">
        <v>187</v>
      </c>
      <c r="E118" s="27">
        <v>0</v>
      </c>
      <c r="F118" s="25"/>
      <c r="G118" s="26">
        <f t="shared" si="1"/>
        <v>0</v>
      </c>
    </row>
    <row r="119" spans="1:7" ht="29.25" customHeight="1" x14ac:dyDescent="0.25">
      <c r="A119" s="36">
        <v>107</v>
      </c>
      <c r="B119" s="46" t="s">
        <v>197</v>
      </c>
      <c r="C119" s="45" t="s">
        <v>43</v>
      </c>
      <c r="D119" s="23" t="s">
        <v>57</v>
      </c>
      <c r="E119" s="27">
        <v>11300</v>
      </c>
      <c r="F119" s="25">
        <v>11.16</v>
      </c>
      <c r="G119" s="26">
        <f t="shared" si="1"/>
        <v>126108</v>
      </c>
    </row>
    <row r="120" spans="1:7" ht="29.25" customHeight="1" x14ac:dyDescent="0.25">
      <c r="A120" s="36">
        <v>108</v>
      </c>
      <c r="B120" s="21" t="s">
        <v>198</v>
      </c>
      <c r="C120" s="45" t="s">
        <v>43</v>
      </c>
      <c r="D120" s="23" t="s">
        <v>187</v>
      </c>
      <c r="E120" s="27">
        <v>0</v>
      </c>
      <c r="F120" s="25"/>
      <c r="G120" s="26">
        <f t="shared" si="1"/>
        <v>0</v>
      </c>
    </row>
    <row r="121" spans="1:7" ht="29.25" customHeight="1" x14ac:dyDescent="0.25">
      <c r="A121" s="36">
        <v>109</v>
      </c>
      <c r="B121" s="21" t="s">
        <v>199</v>
      </c>
      <c r="C121" s="45" t="s">
        <v>192</v>
      </c>
      <c r="D121" s="23" t="s">
        <v>187</v>
      </c>
      <c r="E121" s="27">
        <v>0</v>
      </c>
      <c r="F121" s="25"/>
      <c r="G121" s="26">
        <f t="shared" si="1"/>
        <v>0</v>
      </c>
    </row>
    <row r="122" spans="1:7" ht="29.25" customHeight="1" x14ac:dyDescent="0.25">
      <c r="A122" s="36">
        <v>110</v>
      </c>
      <c r="B122" s="21" t="s">
        <v>200</v>
      </c>
      <c r="C122" s="45" t="s">
        <v>201</v>
      </c>
      <c r="D122" s="23" t="s">
        <v>202</v>
      </c>
      <c r="E122" s="27">
        <v>0</v>
      </c>
      <c r="F122" s="25"/>
      <c r="G122" s="26">
        <f t="shared" si="1"/>
        <v>0</v>
      </c>
    </row>
    <row r="123" spans="1:7" ht="29.25" customHeight="1" x14ac:dyDescent="0.25">
      <c r="A123" s="36">
        <v>111</v>
      </c>
      <c r="B123" s="21" t="s">
        <v>203</v>
      </c>
      <c r="C123" s="45" t="s">
        <v>43</v>
      </c>
      <c r="D123" s="23" t="s">
        <v>184</v>
      </c>
      <c r="E123" s="27">
        <v>0</v>
      </c>
      <c r="F123" s="25"/>
      <c r="G123" s="26">
        <f t="shared" si="1"/>
        <v>0</v>
      </c>
    </row>
    <row r="124" spans="1:7" ht="29.25" customHeight="1" x14ac:dyDescent="0.25">
      <c r="A124" s="36" t="s">
        <v>204</v>
      </c>
      <c r="B124" s="21" t="s">
        <v>205</v>
      </c>
      <c r="C124" s="47" t="s">
        <v>43</v>
      </c>
      <c r="D124" s="48" t="s">
        <v>184</v>
      </c>
      <c r="E124" s="27">
        <v>0</v>
      </c>
      <c r="F124" s="25"/>
      <c r="G124" s="26">
        <f t="shared" si="1"/>
        <v>0</v>
      </c>
    </row>
    <row r="125" spans="1:7" ht="29.25" customHeight="1" x14ac:dyDescent="0.25">
      <c r="A125" s="36" t="s">
        <v>206</v>
      </c>
      <c r="B125" s="35" t="s">
        <v>207</v>
      </c>
      <c r="C125" s="47" t="s">
        <v>43</v>
      </c>
      <c r="D125" s="48" t="s">
        <v>184</v>
      </c>
      <c r="E125" s="27">
        <v>0</v>
      </c>
      <c r="F125" s="25"/>
      <c r="G125" s="26">
        <f t="shared" si="1"/>
        <v>0</v>
      </c>
    </row>
    <row r="126" spans="1:7" ht="29.25" customHeight="1" x14ac:dyDescent="0.25">
      <c r="A126" s="36">
        <v>113</v>
      </c>
      <c r="B126" s="35" t="s">
        <v>208</v>
      </c>
      <c r="C126" s="45" t="s">
        <v>43</v>
      </c>
      <c r="D126" s="23" t="s">
        <v>184</v>
      </c>
      <c r="E126" s="49">
        <v>0</v>
      </c>
      <c r="F126" s="50"/>
      <c r="G126" s="26">
        <f t="shared" si="1"/>
        <v>0</v>
      </c>
    </row>
    <row r="127" spans="1:7" ht="29.25" customHeight="1" x14ac:dyDescent="0.25">
      <c r="A127" s="51">
        <v>114</v>
      </c>
      <c r="B127" s="35" t="s">
        <v>209</v>
      </c>
      <c r="C127" s="45" t="s">
        <v>43</v>
      </c>
      <c r="D127" s="23" t="s">
        <v>202</v>
      </c>
      <c r="E127" s="49">
        <v>0</v>
      </c>
      <c r="F127" s="50"/>
      <c r="G127" s="26">
        <f t="shared" si="1"/>
        <v>0</v>
      </c>
    </row>
    <row r="128" spans="1:7" ht="29.25" customHeight="1" x14ac:dyDescent="0.25">
      <c r="A128" s="36">
        <v>115</v>
      </c>
      <c r="B128" s="21" t="s">
        <v>210</v>
      </c>
      <c r="C128" s="45" t="s">
        <v>211</v>
      </c>
      <c r="D128" s="23" t="s">
        <v>159</v>
      </c>
      <c r="E128" s="49">
        <v>18400</v>
      </c>
      <c r="F128" s="50">
        <v>3.58</v>
      </c>
      <c r="G128" s="26">
        <f t="shared" si="1"/>
        <v>65872</v>
      </c>
    </row>
    <row r="129" spans="1:9" ht="29.25" customHeight="1" x14ac:dyDescent="0.25">
      <c r="A129" s="36">
        <v>116</v>
      </c>
      <c r="B129" s="21" t="s">
        <v>212</v>
      </c>
      <c r="C129" s="52" t="s">
        <v>213</v>
      </c>
      <c r="D129" s="23" t="s">
        <v>159</v>
      </c>
      <c r="E129" s="49">
        <v>0</v>
      </c>
      <c r="F129" s="50"/>
      <c r="G129" s="26">
        <f t="shared" si="1"/>
        <v>0</v>
      </c>
    </row>
    <row r="130" spans="1:9" ht="29.25" customHeight="1" x14ac:dyDescent="0.25">
      <c r="A130" s="36">
        <v>117</v>
      </c>
      <c r="B130" s="21" t="s">
        <v>214</v>
      </c>
      <c r="C130" s="45" t="s">
        <v>43</v>
      </c>
      <c r="D130" s="23" t="s">
        <v>159</v>
      </c>
      <c r="E130" s="49">
        <v>0</v>
      </c>
      <c r="F130" s="50"/>
      <c r="G130" s="26">
        <f t="shared" si="1"/>
        <v>0</v>
      </c>
    </row>
    <row r="131" spans="1:9" ht="29.25" customHeight="1" x14ac:dyDescent="0.25">
      <c r="A131" s="36">
        <v>118</v>
      </c>
      <c r="B131" s="21" t="s">
        <v>215</v>
      </c>
      <c r="C131" s="45" t="s">
        <v>43</v>
      </c>
      <c r="D131" s="23" t="s">
        <v>184</v>
      </c>
      <c r="E131" s="49">
        <v>1104</v>
      </c>
      <c r="F131" s="50">
        <v>7.95</v>
      </c>
      <c r="G131" s="26">
        <f t="shared" si="1"/>
        <v>8776.8000000000011</v>
      </c>
    </row>
    <row r="132" spans="1:9" ht="29.25" customHeight="1" x14ac:dyDescent="0.25">
      <c r="A132" s="36">
        <v>119</v>
      </c>
      <c r="B132" s="35" t="s">
        <v>216</v>
      </c>
      <c r="C132" s="45" t="s">
        <v>43</v>
      </c>
      <c r="D132" s="23" t="s">
        <v>48</v>
      </c>
      <c r="E132" s="49">
        <v>0</v>
      </c>
      <c r="F132" s="50"/>
      <c r="G132" s="26">
        <f t="shared" si="1"/>
        <v>0</v>
      </c>
    </row>
    <row r="133" spans="1:9" ht="29.25" customHeight="1" x14ac:dyDescent="0.25">
      <c r="A133" s="36">
        <v>120</v>
      </c>
      <c r="B133" s="35" t="s">
        <v>217</v>
      </c>
      <c r="C133" s="45" t="s">
        <v>43</v>
      </c>
      <c r="D133" s="23" t="s">
        <v>187</v>
      </c>
      <c r="E133" s="49">
        <v>0</v>
      </c>
      <c r="F133" s="50"/>
      <c r="G133" s="26">
        <f t="shared" si="1"/>
        <v>0</v>
      </c>
    </row>
    <row r="134" spans="1:9" ht="29.25" customHeight="1" x14ac:dyDescent="0.25">
      <c r="A134" s="36">
        <v>121</v>
      </c>
      <c r="B134" s="21" t="s">
        <v>218</v>
      </c>
      <c r="C134" s="32" t="s">
        <v>43</v>
      </c>
      <c r="D134" s="23" t="s">
        <v>48</v>
      </c>
      <c r="E134" s="49">
        <v>0</v>
      </c>
      <c r="F134" s="50"/>
      <c r="G134" s="26">
        <f t="shared" si="1"/>
        <v>0</v>
      </c>
    </row>
    <row r="135" spans="1:9" ht="29.25" customHeight="1" x14ac:dyDescent="0.25">
      <c r="A135" s="36">
        <v>122</v>
      </c>
      <c r="B135" s="21" t="s">
        <v>219</v>
      </c>
      <c r="C135" s="32" t="s">
        <v>43</v>
      </c>
      <c r="D135" s="23" t="s">
        <v>187</v>
      </c>
      <c r="E135" s="49">
        <v>0</v>
      </c>
      <c r="F135" s="50"/>
      <c r="G135" s="26">
        <f t="shared" si="1"/>
        <v>0</v>
      </c>
    </row>
    <row r="136" spans="1:9" ht="29.25" customHeight="1" x14ac:dyDescent="0.25">
      <c r="A136" s="36">
        <v>123</v>
      </c>
      <c r="B136" s="21" t="s">
        <v>220</v>
      </c>
      <c r="C136" s="32" t="s">
        <v>221</v>
      </c>
      <c r="D136" s="23" t="s">
        <v>222</v>
      </c>
      <c r="E136" s="49">
        <v>0</v>
      </c>
      <c r="F136" s="50"/>
      <c r="G136" s="26">
        <f t="shared" ref="G136:G140" si="2">F136*E136</f>
        <v>0</v>
      </c>
    </row>
    <row r="137" spans="1:9" ht="29.25" customHeight="1" x14ac:dyDescent="0.25">
      <c r="A137" s="36">
        <v>124</v>
      </c>
      <c r="B137" s="35" t="s">
        <v>223</v>
      </c>
      <c r="C137" s="32" t="s">
        <v>221</v>
      </c>
      <c r="D137" s="23" t="s">
        <v>222</v>
      </c>
      <c r="E137" s="49">
        <v>60</v>
      </c>
      <c r="F137" s="50">
        <v>74.81</v>
      </c>
      <c r="G137" s="26">
        <f t="shared" si="2"/>
        <v>4488.6000000000004</v>
      </c>
    </row>
    <row r="138" spans="1:9" ht="29.25" customHeight="1" x14ac:dyDescent="0.25">
      <c r="A138" s="36">
        <v>125</v>
      </c>
      <c r="B138" s="35" t="s">
        <v>224</v>
      </c>
      <c r="C138" s="32" t="s">
        <v>221</v>
      </c>
      <c r="D138" s="23" t="s">
        <v>222</v>
      </c>
      <c r="E138" s="49"/>
      <c r="F138" s="50"/>
      <c r="G138" s="26">
        <f t="shared" si="2"/>
        <v>0</v>
      </c>
    </row>
    <row r="139" spans="1:9" ht="27.75" customHeight="1" x14ac:dyDescent="0.25">
      <c r="A139" s="40">
        <v>126</v>
      </c>
      <c r="B139" s="53" t="s">
        <v>225</v>
      </c>
      <c r="C139" s="54" t="s">
        <v>226</v>
      </c>
      <c r="D139" s="23" t="s">
        <v>222</v>
      </c>
      <c r="E139" s="49">
        <v>0</v>
      </c>
      <c r="F139" s="50"/>
      <c r="G139" s="26">
        <f t="shared" si="2"/>
        <v>0</v>
      </c>
    </row>
    <row r="140" spans="1:9" ht="27.75" customHeight="1" x14ac:dyDescent="0.25">
      <c r="A140" s="36">
        <v>127</v>
      </c>
      <c r="B140" s="21" t="s">
        <v>227</v>
      </c>
      <c r="C140" s="32" t="s">
        <v>43</v>
      </c>
      <c r="D140" s="23" t="s">
        <v>184</v>
      </c>
      <c r="E140" s="49">
        <v>1840</v>
      </c>
      <c r="F140" s="50">
        <v>7.95</v>
      </c>
      <c r="G140" s="26">
        <f t="shared" si="2"/>
        <v>14628</v>
      </c>
    </row>
    <row r="141" spans="1:9" s="60" customFormat="1" ht="17.25" customHeight="1" x14ac:dyDescent="0.25">
      <c r="A141" s="117" t="s">
        <v>228</v>
      </c>
      <c r="B141" s="117"/>
      <c r="C141" s="55"/>
      <c r="D141" s="56"/>
      <c r="E141" s="57"/>
      <c r="F141" s="58"/>
      <c r="G141" s="59">
        <f>SUM(G8:G140)</f>
        <v>2190249.65</v>
      </c>
    </row>
    <row r="142" spans="1:9" ht="26.25" customHeight="1" x14ac:dyDescent="0.2">
      <c r="A142" s="118" t="s">
        <v>229</v>
      </c>
      <c r="B142" s="119"/>
      <c r="C142" s="119"/>
      <c r="D142" s="119"/>
      <c r="E142" s="119"/>
      <c r="F142" s="119"/>
      <c r="G142" s="119"/>
      <c r="H142" s="61"/>
      <c r="I142" s="62"/>
    </row>
    <row r="143" spans="1:9" ht="13.5" thickBot="1" x14ac:dyDescent="0.25">
      <c r="A143" s="63"/>
      <c r="B143" s="64"/>
      <c r="C143" s="64"/>
      <c r="D143" s="64"/>
      <c r="E143" s="64"/>
      <c r="F143" s="64"/>
      <c r="G143" s="64"/>
      <c r="I143" s="62"/>
    </row>
    <row r="144" spans="1:9" ht="15.75" customHeight="1" thickTop="1" x14ac:dyDescent="0.2">
      <c r="B144" s="66" t="s">
        <v>230</v>
      </c>
      <c r="C144" s="120"/>
      <c r="D144" s="120"/>
      <c r="E144" s="120"/>
      <c r="F144" s="121"/>
      <c r="I144" s="62"/>
    </row>
    <row r="145" spans="2:9" ht="15.75" customHeight="1" x14ac:dyDescent="0.2">
      <c r="B145" s="68" t="s">
        <v>231</v>
      </c>
      <c r="C145" s="122" t="s">
        <v>232</v>
      </c>
      <c r="D145" s="122"/>
      <c r="E145" s="122"/>
      <c r="F145" s="123"/>
      <c r="I145" s="62"/>
    </row>
    <row r="146" spans="2:9" ht="32.25" customHeight="1" x14ac:dyDescent="0.2">
      <c r="B146" s="124"/>
      <c r="C146" s="125"/>
      <c r="D146" s="20" t="s">
        <v>233</v>
      </c>
      <c r="E146" s="20" t="s">
        <v>234</v>
      </c>
      <c r="F146" s="69" t="s">
        <v>235</v>
      </c>
    </row>
    <row r="147" spans="2:9" ht="15.75" customHeight="1" x14ac:dyDescent="0.2">
      <c r="B147" s="124"/>
      <c r="C147" s="125"/>
      <c r="D147" s="20" t="s">
        <v>236</v>
      </c>
      <c r="E147" s="20" t="s">
        <v>237</v>
      </c>
      <c r="F147" s="69" t="s">
        <v>237</v>
      </c>
    </row>
    <row r="148" spans="2:9" ht="16.5" thickBot="1" x14ac:dyDescent="0.25">
      <c r="B148" s="70"/>
      <c r="C148" s="71" t="s">
        <v>238</v>
      </c>
      <c r="D148" s="72">
        <f>SUM(F171)</f>
        <v>0</v>
      </c>
      <c r="E148" s="73">
        <f>IF(C145="áno",D148*0.2,0)</f>
        <v>0</v>
      </c>
      <c r="F148" s="74">
        <f>D148+E148</f>
        <v>0</v>
      </c>
    </row>
    <row r="149" spans="2:9" ht="15.75" customHeight="1" thickTop="1" x14ac:dyDescent="0.25">
      <c r="B149" s="75"/>
      <c r="C149" s="75"/>
      <c r="D149" s="75"/>
      <c r="E149" s="75"/>
      <c r="F149" s="75"/>
    </row>
    <row r="150" spans="2:9" ht="15.75" x14ac:dyDescent="0.25">
      <c r="B150" s="76" t="s">
        <v>230</v>
      </c>
      <c r="C150" s="109"/>
      <c r="D150" s="110"/>
      <c r="E150" s="77"/>
      <c r="F150" s="77"/>
    </row>
    <row r="151" spans="2:9" ht="15.75" x14ac:dyDescent="0.25">
      <c r="B151" s="78" t="s">
        <v>239</v>
      </c>
      <c r="C151" s="99"/>
      <c r="D151" s="100"/>
      <c r="E151" s="77"/>
      <c r="F151" s="77"/>
    </row>
    <row r="152" spans="2:9" ht="15.75" customHeight="1" x14ac:dyDescent="0.25">
      <c r="B152" s="76" t="s">
        <v>240</v>
      </c>
      <c r="C152" s="109"/>
      <c r="D152" s="110"/>
      <c r="E152" s="77"/>
      <c r="F152" s="77"/>
    </row>
    <row r="153" spans="2:9" ht="15.75" customHeight="1" x14ac:dyDescent="0.25">
      <c r="B153" s="79" t="s">
        <v>241</v>
      </c>
      <c r="C153" s="99"/>
      <c r="D153" s="100"/>
      <c r="E153" s="77"/>
      <c r="F153" s="77"/>
    </row>
    <row r="154" spans="2:9" ht="15.75" customHeight="1" x14ac:dyDescent="0.25">
      <c r="B154" s="79" t="s">
        <v>242</v>
      </c>
      <c r="C154" s="99"/>
      <c r="D154" s="100"/>
      <c r="E154" s="77"/>
      <c r="F154" s="77"/>
    </row>
    <row r="155" spans="2:9" ht="15.75" customHeight="1" x14ac:dyDescent="0.25">
      <c r="B155" s="79" t="s">
        <v>243</v>
      </c>
      <c r="C155" s="99"/>
      <c r="D155" s="100"/>
      <c r="E155" s="77"/>
      <c r="F155" s="77"/>
    </row>
    <row r="156" spans="2:9" ht="15.75" customHeight="1" x14ac:dyDescent="0.25">
      <c r="B156" s="79" t="s">
        <v>244</v>
      </c>
      <c r="C156" s="99"/>
      <c r="D156" s="100"/>
      <c r="E156" s="77"/>
      <c r="F156" s="77"/>
    </row>
    <row r="157" spans="2:9" ht="15.75" customHeight="1" x14ac:dyDescent="0.25">
      <c r="B157" s="79" t="s">
        <v>245</v>
      </c>
      <c r="C157" s="99"/>
      <c r="D157" s="100"/>
      <c r="E157" s="77"/>
      <c r="F157" s="77"/>
    </row>
    <row r="158" spans="2:9" ht="15.75" customHeight="1" x14ac:dyDescent="0.25">
      <c r="B158" s="79" t="s">
        <v>246</v>
      </c>
      <c r="C158" s="99"/>
      <c r="D158" s="100"/>
      <c r="E158" s="77"/>
      <c r="F158" s="77"/>
    </row>
    <row r="159" spans="2:9" ht="15.75" customHeight="1" x14ac:dyDescent="0.25">
      <c r="B159" s="79" t="s">
        <v>247</v>
      </c>
      <c r="C159" s="99"/>
      <c r="D159" s="100"/>
      <c r="E159" s="77"/>
      <c r="F159" s="77"/>
    </row>
    <row r="160" spans="2:9" ht="15.75" customHeight="1" x14ac:dyDescent="0.25">
      <c r="B160" s="76" t="s">
        <v>248</v>
      </c>
      <c r="C160" s="99"/>
      <c r="D160" s="100"/>
      <c r="E160" s="77"/>
      <c r="F160" s="77"/>
    </row>
    <row r="161" spans="2:7" ht="15.75" x14ac:dyDescent="0.25">
      <c r="B161" s="76" t="s">
        <v>249</v>
      </c>
      <c r="C161" s="109"/>
      <c r="D161" s="110"/>
      <c r="E161" s="77"/>
      <c r="F161" s="77"/>
    </row>
    <row r="162" spans="2:7" ht="15" x14ac:dyDescent="0.25">
      <c r="B162"/>
      <c r="C162"/>
      <c r="D162"/>
      <c r="E162"/>
      <c r="F162"/>
    </row>
    <row r="163" spans="2:7" ht="15" x14ac:dyDescent="0.25">
      <c r="B163"/>
      <c r="C163"/>
      <c r="D163"/>
      <c r="E163" s="80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/>
      <c r="D165"/>
      <c r="E165"/>
      <c r="F165"/>
    </row>
    <row r="166" spans="2:7" ht="28.5" customHeight="1" x14ac:dyDescent="0.25">
      <c r="B166"/>
      <c r="C166" s="111" t="s">
        <v>250</v>
      </c>
      <c r="D166" s="112"/>
      <c r="E166" s="81" t="s">
        <v>251</v>
      </c>
      <c r="F166" s="81" t="s">
        <v>252</v>
      </c>
      <c r="G166" s="81" t="s">
        <v>253</v>
      </c>
    </row>
    <row r="167" spans="2:7" ht="28.5" customHeight="1" x14ac:dyDescent="0.25">
      <c r="B167"/>
      <c r="C167" s="113" t="s">
        <v>254</v>
      </c>
      <c r="D167" s="114"/>
      <c r="E167" s="96">
        <f>SUBTOTAL(9,G8,G9,G10,G11,G12,G13,G14,G15,G18,G19,G20,G21,G22,G23,G24,G26,G29,G30,G31,G32,G33,G36,G37,G38,G39,G40,G42,G43,G44,G45,G46,G47,G48,G49,G50,G51,G52,G53,G56,G57,G59,G61,G63,G64,G66,G68,G76,G79,G82,G83,G84,G87,G89,G90,G92,G93,G96,G98,G100,G103,G105,G106,G107,G108,G109,G111,G112,G116,G117,G120,G118,G121,G122,G123,G124,G128,G129,G130,G131,G134,G135,G136,G139,G140)</f>
        <v>1452076.1</v>
      </c>
      <c r="F167" s="101"/>
      <c r="G167" s="82">
        <f>ROUND(F167/E167,3)</f>
        <v>0</v>
      </c>
    </row>
    <row r="168" spans="2:7" ht="28.5" customHeight="1" x14ac:dyDescent="0.25">
      <c r="B168"/>
      <c r="C168" s="115" t="s">
        <v>255</v>
      </c>
      <c r="D168" s="116"/>
      <c r="E168" s="96">
        <f>SUBTOTAL(9,G41,G54,G55,G58,G60,G62,G65,G67,G69,G70,G71,G72,G73,G74,G75,G77,G80,G85,G86,G91,G94,G97,G99,G101,G104,G110,G113,G114,G115,G125,G126,G127,G132,G133,G137,G138)</f>
        <v>612065.54999999993</v>
      </c>
      <c r="F168" s="101"/>
      <c r="G168" s="82">
        <f t="shared" ref="G168:G170" si="3">ROUND(F168/E168,3)</f>
        <v>0</v>
      </c>
    </row>
    <row r="169" spans="2:7" ht="28.5" customHeight="1" x14ac:dyDescent="0.25">
      <c r="B169"/>
      <c r="C169" s="103" t="s">
        <v>256</v>
      </c>
      <c r="D169" s="104"/>
      <c r="E169" s="96">
        <f>SUBTOTAL(9,G16,G17,G25,G27,G28,G34,G35,G78,G81,G88,G95,G102)</f>
        <v>0</v>
      </c>
      <c r="F169" s="101"/>
      <c r="G169" s="82" t="e">
        <f t="shared" si="3"/>
        <v>#DIV/0!</v>
      </c>
    </row>
    <row r="170" spans="2:7" ht="28.5" customHeight="1" x14ac:dyDescent="0.25">
      <c r="B170"/>
      <c r="C170" s="105" t="s">
        <v>257</v>
      </c>
      <c r="D170" s="106"/>
      <c r="E170" s="96">
        <f>SUBTOTAL(9,G119)</f>
        <v>126108</v>
      </c>
      <c r="F170" s="101"/>
      <c r="G170" s="82">
        <f t="shared" si="3"/>
        <v>0</v>
      </c>
    </row>
    <row r="171" spans="2:7" ht="28.5" customHeight="1" x14ac:dyDescent="0.25">
      <c r="B171"/>
      <c r="C171" s="107" t="s">
        <v>228</v>
      </c>
      <c r="D171" s="108"/>
      <c r="E171" s="97">
        <f>SUM(E167:E170)</f>
        <v>2190249.65</v>
      </c>
      <c r="F171" s="97">
        <f>SUM(F167:F170)</f>
        <v>0</v>
      </c>
      <c r="G171" s="83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  <c r="D174"/>
      <c r="E174"/>
      <c r="F174"/>
    </row>
    <row r="175" spans="2:7" ht="15" x14ac:dyDescent="0.25">
      <c r="B175"/>
      <c r="C175"/>
    </row>
  </sheetData>
  <sheetProtection algorithmName="SHA-512" hashValue="Gi8H6/INbKtR0GGZ5BZj1r5QZ0IZl8akS5k32OskEufBssX0cXV2KcqNgPo9uHY1xLG63iuGrVWkyXW2VxnA+g==" saltValue="2B13C2BofaBI+SXKOgqqtA==" spinCount="100000" sheet="1" objects="1" scenarios="1"/>
  <protectedRanges>
    <protectedRange sqref="C144:F145" name="Rozsah1"/>
    <protectedRange sqref="C150:D161" name="Rozsah2"/>
    <protectedRange sqref="F167:F170" name="Rozsah3"/>
  </protectedRanges>
  <mergeCells count="15">
    <mergeCell ref="A141:B141"/>
    <mergeCell ref="A142:G142"/>
    <mergeCell ref="C144:F144"/>
    <mergeCell ref="C145:F145"/>
    <mergeCell ref="B146:B147"/>
    <mergeCell ref="C146:C147"/>
    <mergeCell ref="C169:D169"/>
    <mergeCell ref="C170:D170"/>
    <mergeCell ref="C171:D171"/>
    <mergeCell ref="C150:D150"/>
    <mergeCell ref="C152:D152"/>
    <mergeCell ref="C161:D161"/>
    <mergeCell ref="C166:D166"/>
    <mergeCell ref="C167:D167"/>
    <mergeCell ref="C168:D168"/>
  </mergeCells>
  <pageMargins left="0.7" right="0.7" top="0.75" bottom="0.75" header="0.3" footer="0.3"/>
  <pageSetup scale="4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zoomScaleNormal="100" workbookViewId="0">
      <selection activeCell="E171" sqref="E171"/>
    </sheetView>
  </sheetViews>
  <sheetFormatPr defaultRowHeight="12.75" x14ac:dyDescent="0.2"/>
  <cols>
    <col min="1" max="1" width="4.85546875" style="1" customWidth="1"/>
    <col min="2" max="2" width="69.7109375" style="1" customWidth="1"/>
    <col min="3" max="3" width="48.7109375" style="1" customWidth="1"/>
    <col min="4" max="4" width="13.42578125" style="3" customWidth="1"/>
    <col min="5" max="5" width="14.5703125" style="1" customWidth="1"/>
    <col min="6" max="6" width="15.7109375" style="1" customWidth="1"/>
    <col min="7" max="7" width="18.7109375" style="1" customWidth="1"/>
    <col min="8" max="8" width="17" style="1" customWidth="1"/>
    <col min="9" max="253" width="9.140625" style="1"/>
    <col min="254" max="254" width="10.42578125" style="1" customWidth="1"/>
    <col min="255" max="255" width="57.7109375" style="1" customWidth="1"/>
    <col min="256" max="256" width="46.140625" style="1" customWidth="1"/>
    <col min="257" max="257" width="14" style="1" customWidth="1"/>
    <col min="258" max="258" width="9.140625" style="1"/>
    <col min="259" max="259" width="8.85546875" style="1" customWidth="1"/>
    <col min="260" max="260" width="11.140625" style="1" customWidth="1"/>
    <col min="261" max="261" width="10.7109375" style="1" customWidth="1"/>
    <col min="262" max="509" width="9.140625" style="1"/>
    <col min="510" max="510" width="10.42578125" style="1" customWidth="1"/>
    <col min="511" max="511" width="57.7109375" style="1" customWidth="1"/>
    <col min="512" max="512" width="46.140625" style="1" customWidth="1"/>
    <col min="513" max="513" width="14" style="1" customWidth="1"/>
    <col min="514" max="514" width="9.140625" style="1"/>
    <col min="515" max="515" width="8.85546875" style="1" customWidth="1"/>
    <col min="516" max="516" width="11.140625" style="1" customWidth="1"/>
    <col min="517" max="517" width="10.7109375" style="1" customWidth="1"/>
    <col min="518" max="765" width="9.140625" style="1"/>
    <col min="766" max="766" width="10.42578125" style="1" customWidth="1"/>
    <col min="767" max="767" width="57.7109375" style="1" customWidth="1"/>
    <col min="768" max="768" width="46.140625" style="1" customWidth="1"/>
    <col min="769" max="769" width="14" style="1" customWidth="1"/>
    <col min="770" max="770" width="9.140625" style="1"/>
    <col min="771" max="771" width="8.85546875" style="1" customWidth="1"/>
    <col min="772" max="772" width="11.140625" style="1" customWidth="1"/>
    <col min="773" max="773" width="10.7109375" style="1" customWidth="1"/>
    <col min="774" max="1021" width="9.140625" style="1"/>
    <col min="1022" max="1022" width="10.42578125" style="1" customWidth="1"/>
    <col min="1023" max="1023" width="57.7109375" style="1" customWidth="1"/>
    <col min="1024" max="1024" width="46.140625" style="1" customWidth="1"/>
    <col min="1025" max="1025" width="14" style="1" customWidth="1"/>
    <col min="1026" max="1026" width="9.140625" style="1"/>
    <col min="1027" max="1027" width="8.85546875" style="1" customWidth="1"/>
    <col min="1028" max="1028" width="11.140625" style="1" customWidth="1"/>
    <col min="1029" max="1029" width="10.7109375" style="1" customWidth="1"/>
    <col min="1030" max="1277" width="9.140625" style="1"/>
    <col min="1278" max="1278" width="10.42578125" style="1" customWidth="1"/>
    <col min="1279" max="1279" width="57.7109375" style="1" customWidth="1"/>
    <col min="1280" max="1280" width="46.140625" style="1" customWidth="1"/>
    <col min="1281" max="1281" width="14" style="1" customWidth="1"/>
    <col min="1282" max="1282" width="9.140625" style="1"/>
    <col min="1283" max="1283" width="8.85546875" style="1" customWidth="1"/>
    <col min="1284" max="1284" width="11.140625" style="1" customWidth="1"/>
    <col min="1285" max="1285" width="10.7109375" style="1" customWidth="1"/>
    <col min="1286" max="1533" width="9.140625" style="1"/>
    <col min="1534" max="1534" width="10.42578125" style="1" customWidth="1"/>
    <col min="1535" max="1535" width="57.7109375" style="1" customWidth="1"/>
    <col min="1536" max="1536" width="46.140625" style="1" customWidth="1"/>
    <col min="1537" max="1537" width="14" style="1" customWidth="1"/>
    <col min="1538" max="1538" width="9.140625" style="1"/>
    <col min="1539" max="1539" width="8.85546875" style="1" customWidth="1"/>
    <col min="1540" max="1540" width="11.140625" style="1" customWidth="1"/>
    <col min="1541" max="1541" width="10.7109375" style="1" customWidth="1"/>
    <col min="1542" max="1789" width="9.140625" style="1"/>
    <col min="1790" max="1790" width="10.42578125" style="1" customWidth="1"/>
    <col min="1791" max="1791" width="57.7109375" style="1" customWidth="1"/>
    <col min="1792" max="1792" width="46.140625" style="1" customWidth="1"/>
    <col min="1793" max="1793" width="14" style="1" customWidth="1"/>
    <col min="1794" max="1794" width="9.140625" style="1"/>
    <col min="1795" max="1795" width="8.85546875" style="1" customWidth="1"/>
    <col min="1796" max="1796" width="11.140625" style="1" customWidth="1"/>
    <col min="1797" max="1797" width="10.7109375" style="1" customWidth="1"/>
    <col min="1798" max="2045" width="9.140625" style="1"/>
    <col min="2046" max="2046" width="10.42578125" style="1" customWidth="1"/>
    <col min="2047" max="2047" width="57.7109375" style="1" customWidth="1"/>
    <col min="2048" max="2048" width="46.140625" style="1" customWidth="1"/>
    <col min="2049" max="2049" width="14" style="1" customWidth="1"/>
    <col min="2050" max="2050" width="9.140625" style="1"/>
    <col min="2051" max="2051" width="8.85546875" style="1" customWidth="1"/>
    <col min="2052" max="2052" width="11.140625" style="1" customWidth="1"/>
    <col min="2053" max="2053" width="10.7109375" style="1" customWidth="1"/>
    <col min="2054" max="2301" width="9.140625" style="1"/>
    <col min="2302" max="2302" width="10.42578125" style="1" customWidth="1"/>
    <col min="2303" max="2303" width="57.7109375" style="1" customWidth="1"/>
    <col min="2304" max="2304" width="46.140625" style="1" customWidth="1"/>
    <col min="2305" max="2305" width="14" style="1" customWidth="1"/>
    <col min="2306" max="2306" width="9.140625" style="1"/>
    <col min="2307" max="2307" width="8.85546875" style="1" customWidth="1"/>
    <col min="2308" max="2308" width="11.140625" style="1" customWidth="1"/>
    <col min="2309" max="2309" width="10.7109375" style="1" customWidth="1"/>
    <col min="2310" max="2557" width="9.140625" style="1"/>
    <col min="2558" max="2558" width="10.42578125" style="1" customWidth="1"/>
    <col min="2559" max="2559" width="57.7109375" style="1" customWidth="1"/>
    <col min="2560" max="2560" width="46.140625" style="1" customWidth="1"/>
    <col min="2561" max="2561" width="14" style="1" customWidth="1"/>
    <col min="2562" max="2562" width="9.140625" style="1"/>
    <col min="2563" max="2563" width="8.85546875" style="1" customWidth="1"/>
    <col min="2564" max="2564" width="11.140625" style="1" customWidth="1"/>
    <col min="2565" max="2565" width="10.7109375" style="1" customWidth="1"/>
    <col min="2566" max="2813" width="9.140625" style="1"/>
    <col min="2814" max="2814" width="10.42578125" style="1" customWidth="1"/>
    <col min="2815" max="2815" width="57.7109375" style="1" customWidth="1"/>
    <col min="2816" max="2816" width="46.140625" style="1" customWidth="1"/>
    <col min="2817" max="2817" width="14" style="1" customWidth="1"/>
    <col min="2818" max="2818" width="9.140625" style="1"/>
    <col min="2819" max="2819" width="8.85546875" style="1" customWidth="1"/>
    <col min="2820" max="2820" width="11.140625" style="1" customWidth="1"/>
    <col min="2821" max="2821" width="10.7109375" style="1" customWidth="1"/>
    <col min="2822" max="3069" width="9.140625" style="1"/>
    <col min="3070" max="3070" width="10.42578125" style="1" customWidth="1"/>
    <col min="3071" max="3071" width="57.7109375" style="1" customWidth="1"/>
    <col min="3072" max="3072" width="46.140625" style="1" customWidth="1"/>
    <col min="3073" max="3073" width="14" style="1" customWidth="1"/>
    <col min="3074" max="3074" width="9.140625" style="1"/>
    <col min="3075" max="3075" width="8.85546875" style="1" customWidth="1"/>
    <col min="3076" max="3076" width="11.140625" style="1" customWidth="1"/>
    <col min="3077" max="3077" width="10.7109375" style="1" customWidth="1"/>
    <col min="3078" max="3325" width="9.140625" style="1"/>
    <col min="3326" max="3326" width="10.42578125" style="1" customWidth="1"/>
    <col min="3327" max="3327" width="57.7109375" style="1" customWidth="1"/>
    <col min="3328" max="3328" width="46.140625" style="1" customWidth="1"/>
    <col min="3329" max="3329" width="14" style="1" customWidth="1"/>
    <col min="3330" max="3330" width="9.140625" style="1"/>
    <col min="3331" max="3331" width="8.85546875" style="1" customWidth="1"/>
    <col min="3332" max="3332" width="11.140625" style="1" customWidth="1"/>
    <col min="3333" max="3333" width="10.7109375" style="1" customWidth="1"/>
    <col min="3334" max="3581" width="9.140625" style="1"/>
    <col min="3582" max="3582" width="10.42578125" style="1" customWidth="1"/>
    <col min="3583" max="3583" width="57.7109375" style="1" customWidth="1"/>
    <col min="3584" max="3584" width="46.140625" style="1" customWidth="1"/>
    <col min="3585" max="3585" width="14" style="1" customWidth="1"/>
    <col min="3586" max="3586" width="9.140625" style="1"/>
    <col min="3587" max="3587" width="8.85546875" style="1" customWidth="1"/>
    <col min="3588" max="3588" width="11.140625" style="1" customWidth="1"/>
    <col min="3589" max="3589" width="10.7109375" style="1" customWidth="1"/>
    <col min="3590" max="3837" width="9.140625" style="1"/>
    <col min="3838" max="3838" width="10.42578125" style="1" customWidth="1"/>
    <col min="3839" max="3839" width="57.7109375" style="1" customWidth="1"/>
    <col min="3840" max="3840" width="46.140625" style="1" customWidth="1"/>
    <col min="3841" max="3841" width="14" style="1" customWidth="1"/>
    <col min="3842" max="3842" width="9.140625" style="1"/>
    <col min="3843" max="3843" width="8.85546875" style="1" customWidth="1"/>
    <col min="3844" max="3844" width="11.140625" style="1" customWidth="1"/>
    <col min="3845" max="3845" width="10.7109375" style="1" customWidth="1"/>
    <col min="3846" max="4093" width="9.140625" style="1"/>
    <col min="4094" max="4094" width="10.42578125" style="1" customWidth="1"/>
    <col min="4095" max="4095" width="57.7109375" style="1" customWidth="1"/>
    <col min="4096" max="4096" width="46.140625" style="1" customWidth="1"/>
    <col min="4097" max="4097" width="14" style="1" customWidth="1"/>
    <col min="4098" max="4098" width="9.140625" style="1"/>
    <col min="4099" max="4099" width="8.85546875" style="1" customWidth="1"/>
    <col min="4100" max="4100" width="11.140625" style="1" customWidth="1"/>
    <col min="4101" max="4101" width="10.7109375" style="1" customWidth="1"/>
    <col min="4102" max="4349" width="9.140625" style="1"/>
    <col min="4350" max="4350" width="10.42578125" style="1" customWidth="1"/>
    <col min="4351" max="4351" width="57.7109375" style="1" customWidth="1"/>
    <col min="4352" max="4352" width="46.140625" style="1" customWidth="1"/>
    <col min="4353" max="4353" width="14" style="1" customWidth="1"/>
    <col min="4354" max="4354" width="9.140625" style="1"/>
    <col min="4355" max="4355" width="8.85546875" style="1" customWidth="1"/>
    <col min="4356" max="4356" width="11.140625" style="1" customWidth="1"/>
    <col min="4357" max="4357" width="10.7109375" style="1" customWidth="1"/>
    <col min="4358" max="4605" width="9.140625" style="1"/>
    <col min="4606" max="4606" width="10.42578125" style="1" customWidth="1"/>
    <col min="4607" max="4607" width="57.7109375" style="1" customWidth="1"/>
    <col min="4608" max="4608" width="46.140625" style="1" customWidth="1"/>
    <col min="4609" max="4609" width="14" style="1" customWidth="1"/>
    <col min="4610" max="4610" width="9.140625" style="1"/>
    <col min="4611" max="4611" width="8.85546875" style="1" customWidth="1"/>
    <col min="4612" max="4612" width="11.140625" style="1" customWidth="1"/>
    <col min="4613" max="4613" width="10.7109375" style="1" customWidth="1"/>
    <col min="4614" max="4861" width="9.140625" style="1"/>
    <col min="4862" max="4862" width="10.42578125" style="1" customWidth="1"/>
    <col min="4863" max="4863" width="57.7109375" style="1" customWidth="1"/>
    <col min="4864" max="4864" width="46.140625" style="1" customWidth="1"/>
    <col min="4865" max="4865" width="14" style="1" customWidth="1"/>
    <col min="4866" max="4866" width="9.140625" style="1"/>
    <col min="4867" max="4867" width="8.85546875" style="1" customWidth="1"/>
    <col min="4868" max="4868" width="11.140625" style="1" customWidth="1"/>
    <col min="4869" max="4869" width="10.7109375" style="1" customWidth="1"/>
    <col min="4870" max="5117" width="9.140625" style="1"/>
    <col min="5118" max="5118" width="10.42578125" style="1" customWidth="1"/>
    <col min="5119" max="5119" width="57.7109375" style="1" customWidth="1"/>
    <col min="5120" max="5120" width="46.140625" style="1" customWidth="1"/>
    <col min="5121" max="5121" width="14" style="1" customWidth="1"/>
    <col min="5122" max="5122" width="9.140625" style="1"/>
    <col min="5123" max="5123" width="8.85546875" style="1" customWidth="1"/>
    <col min="5124" max="5124" width="11.140625" style="1" customWidth="1"/>
    <col min="5125" max="5125" width="10.7109375" style="1" customWidth="1"/>
    <col min="5126" max="5373" width="9.140625" style="1"/>
    <col min="5374" max="5374" width="10.42578125" style="1" customWidth="1"/>
    <col min="5375" max="5375" width="57.7109375" style="1" customWidth="1"/>
    <col min="5376" max="5376" width="46.140625" style="1" customWidth="1"/>
    <col min="5377" max="5377" width="14" style="1" customWidth="1"/>
    <col min="5378" max="5378" width="9.140625" style="1"/>
    <col min="5379" max="5379" width="8.85546875" style="1" customWidth="1"/>
    <col min="5380" max="5380" width="11.140625" style="1" customWidth="1"/>
    <col min="5381" max="5381" width="10.7109375" style="1" customWidth="1"/>
    <col min="5382" max="5629" width="9.140625" style="1"/>
    <col min="5630" max="5630" width="10.42578125" style="1" customWidth="1"/>
    <col min="5631" max="5631" width="57.7109375" style="1" customWidth="1"/>
    <col min="5632" max="5632" width="46.140625" style="1" customWidth="1"/>
    <col min="5633" max="5633" width="14" style="1" customWidth="1"/>
    <col min="5634" max="5634" width="9.140625" style="1"/>
    <col min="5635" max="5635" width="8.85546875" style="1" customWidth="1"/>
    <col min="5636" max="5636" width="11.140625" style="1" customWidth="1"/>
    <col min="5637" max="5637" width="10.7109375" style="1" customWidth="1"/>
    <col min="5638" max="5885" width="9.140625" style="1"/>
    <col min="5886" max="5886" width="10.42578125" style="1" customWidth="1"/>
    <col min="5887" max="5887" width="57.7109375" style="1" customWidth="1"/>
    <col min="5888" max="5888" width="46.140625" style="1" customWidth="1"/>
    <col min="5889" max="5889" width="14" style="1" customWidth="1"/>
    <col min="5890" max="5890" width="9.140625" style="1"/>
    <col min="5891" max="5891" width="8.85546875" style="1" customWidth="1"/>
    <col min="5892" max="5892" width="11.140625" style="1" customWidth="1"/>
    <col min="5893" max="5893" width="10.7109375" style="1" customWidth="1"/>
    <col min="5894" max="6141" width="9.140625" style="1"/>
    <col min="6142" max="6142" width="10.42578125" style="1" customWidth="1"/>
    <col min="6143" max="6143" width="57.7109375" style="1" customWidth="1"/>
    <col min="6144" max="6144" width="46.140625" style="1" customWidth="1"/>
    <col min="6145" max="6145" width="14" style="1" customWidth="1"/>
    <col min="6146" max="6146" width="9.140625" style="1"/>
    <col min="6147" max="6147" width="8.85546875" style="1" customWidth="1"/>
    <col min="6148" max="6148" width="11.140625" style="1" customWidth="1"/>
    <col min="6149" max="6149" width="10.7109375" style="1" customWidth="1"/>
    <col min="6150" max="6397" width="9.140625" style="1"/>
    <col min="6398" max="6398" width="10.42578125" style="1" customWidth="1"/>
    <col min="6399" max="6399" width="57.7109375" style="1" customWidth="1"/>
    <col min="6400" max="6400" width="46.140625" style="1" customWidth="1"/>
    <col min="6401" max="6401" width="14" style="1" customWidth="1"/>
    <col min="6402" max="6402" width="9.140625" style="1"/>
    <col min="6403" max="6403" width="8.85546875" style="1" customWidth="1"/>
    <col min="6404" max="6404" width="11.140625" style="1" customWidth="1"/>
    <col min="6405" max="6405" width="10.7109375" style="1" customWidth="1"/>
    <col min="6406" max="6653" width="9.140625" style="1"/>
    <col min="6654" max="6654" width="10.42578125" style="1" customWidth="1"/>
    <col min="6655" max="6655" width="57.7109375" style="1" customWidth="1"/>
    <col min="6656" max="6656" width="46.140625" style="1" customWidth="1"/>
    <col min="6657" max="6657" width="14" style="1" customWidth="1"/>
    <col min="6658" max="6658" width="9.140625" style="1"/>
    <col min="6659" max="6659" width="8.85546875" style="1" customWidth="1"/>
    <col min="6660" max="6660" width="11.140625" style="1" customWidth="1"/>
    <col min="6661" max="6661" width="10.7109375" style="1" customWidth="1"/>
    <col min="6662" max="6909" width="9.140625" style="1"/>
    <col min="6910" max="6910" width="10.42578125" style="1" customWidth="1"/>
    <col min="6911" max="6911" width="57.7109375" style="1" customWidth="1"/>
    <col min="6912" max="6912" width="46.140625" style="1" customWidth="1"/>
    <col min="6913" max="6913" width="14" style="1" customWidth="1"/>
    <col min="6914" max="6914" width="9.140625" style="1"/>
    <col min="6915" max="6915" width="8.85546875" style="1" customWidth="1"/>
    <col min="6916" max="6916" width="11.140625" style="1" customWidth="1"/>
    <col min="6917" max="6917" width="10.7109375" style="1" customWidth="1"/>
    <col min="6918" max="7165" width="9.140625" style="1"/>
    <col min="7166" max="7166" width="10.42578125" style="1" customWidth="1"/>
    <col min="7167" max="7167" width="57.7109375" style="1" customWidth="1"/>
    <col min="7168" max="7168" width="46.140625" style="1" customWidth="1"/>
    <col min="7169" max="7169" width="14" style="1" customWidth="1"/>
    <col min="7170" max="7170" width="9.140625" style="1"/>
    <col min="7171" max="7171" width="8.85546875" style="1" customWidth="1"/>
    <col min="7172" max="7172" width="11.140625" style="1" customWidth="1"/>
    <col min="7173" max="7173" width="10.7109375" style="1" customWidth="1"/>
    <col min="7174" max="7421" width="9.140625" style="1"/>
    <col min="7422" max="7422" width="10.42578125" style="1" customWidth="1"/>
    <col min="7423" max="7423" width="57.7109375" style="1" customWidth="1"/>
    <col min="7424" max="7424" width="46.140625" style="1" customWidth="1"/>
    <col min="7425" max="7425" width="14" style="1" customWidth="1"/>
    <col min="7426" max="7426" width="9.140625" style="1"/>
    <col min="7427" max="7427" width="8.85546875" style="1" customWidth="1"/>
    <col min="7428" max="7428" width="11.140625" style="1" customWidth="1"/>
    <col min="7429" max="7429" width="10.7109375" style="1" customWidth="1"/>
    <col min="7430" max="7677" width="9.140625" style="1"/>
    <col min="7678" max="7678" width="10.42578125" style="1" customWidth="1"/>
    <col min="7679" max="7679" width="57.7109375" style="1" customWidth="1"/>
    <col min="7680" max="7680" width="46.140625" style="1" customWidth="1"/>
    <col min="7681" max="7681" width="14" style="1" customWidth="1"/>
    <col min="7682" max="7682" width="9.140625" style="1"/>
    <col min="7683" max="7683" width="8.85546875" style="1" customWidth="1"/>
    <col min="7684" max="7684" width="11.140625" style="1" customWidth="1"/>
    <col min="7685" max="7685" width="10.7109375" style="1" customWidth="1"/>
    <col min="7686" max="7933" width="9.140625" style="1"/>
    <col min="7934" max="7934" width="10.42578125" style="1" customWidth="1"/>
    <col min="7935" max="7935" width="57.7109375" style="1" customWidth="1"/>
    <col min="7936" max="7936" width="46.140625" style="1" customWidth="1"/>
    <col min="7937" max="7937" width="14" style="1" customWidth="1"/>
    <col min="7938" max="7938" width="9.140625" style="1"/>
    <col min="7939" max="7939" width="8.85546875" style="1" customWidth="1"/>
    <col min="7940" max="7940" width="11.140625" style="1" customWidth="1"/>
    <col min="7941" max="7941" width="10.7109375" style="1" customWidth="1"/>
    <col min="7942" max="8189" width="9.140625" style="1"/>
    <col min="8190" max="8190" width="10.42578125" style="1" customWidth="1"/>
    <col min="8191" max="8191" width="57.7109375" style="1" customWidth="1"/>
    <col min="8192" max="8192" width="46.140625" style="1" customWidth="1"/>
    <col min="8193" max="8193" width="14" style="1" customWidth="1"/>
    <col min="8194" max="8194" width="9.140625" style="1"/>
    <col min="8195" max="8195" width="8.85546875" style="1" customWidth="1"/>
    <col min="8196" max="8196" width="11.140625" style="1" customWidth="1"/>
    <col min="8197" max="8197" width="10.7109375" style="1" customWidth="1"/>
    <col min="8198" max="8445" width="9.140625" style="1"/>
    <col min="8446" max="8446" width="10.42578125" style="1" customWidth="1"/>
    <col min="8447" max="8447" width="57.7109375" style="1" customWidth="1"/>
    <col min="8448" max="8448" width="46.140625" style="1" customWidth="1"/>
    <col min="8449" max="8449" width="14" style="1" customWidth="1"/>
    <col min="8450" max="8450" width="9.140625" style="1"/>
    <col min="8451" max="8451" width="8.85546875" style="1" customWidth="1"/>
    <col min="8452" max="8452" width="11.140625" style="1" customWidth="1"/>
    <col min="8453" max="8453" width="10.7109375" style="1" customWidth="1"/>
    <col min="8454" max="8701" width="9.140625" style="1"/>
    <col min="8702" max="8702" width="10.42578125" style="1" customWidth="1"/>
    <col min="8703" max="8703" width="57.7109375" style="1" customWidth="1"/>
    <col min="8704" max="8704" width="46.140625" style="1" customWidth="1"/>
    <col min="8705" max="8705" width="14" style="1" customWidth="1"/>
    <col min="8706" max="8706" width="9.140625" style="1"/>
    <col min="8707" max="8707" width="8.85546875" style="1" customWidth="1"/>
    <col min="8708" max="8708" width="11.140625" style="1" customWidth="1"/>
    <col min="8709" max="8709" width="10.7109375" style="1" customWidth="1"/>
    <col min="8710" max="8957" width="9.140625" style="1"/>
    <col min="8958" max="8958" width="10.42578125" style="1" customWidth="1"/>
    <col min="8959" max="8959" width="57.7109375" style="1" customWidth="1"/>
    <col min="8960" max="8960" width="46.140625" style="1" customWidth="1"/>
    <col min="8961" max="8961" width="14" style="1" customWidth="1"/>
    <col min="8962" max="8962" width="9.140625" style="1"/>
    <col min="8963" max="8963" width="8.85546875" style="1" customWidth="1"/>
    <col min="8964" max="8964" width="11.140625" style="1" customWidth="1"/>
    <col min="8965" max="8965" width="10.7109375" style="1" customWidth="1"/>
    <col min="8966" max="9213" width="9.140625" style="1"/>
    <col min="9214" max="9214" width="10.42578125" style="1" customWidth="1"/>
    <col min="9215" max="9215" width="57.7109375" style="1" customWidth="1"/>
    <col min="9216" max="9216" width="46.140625" style="1" customWidth="1"/>
    <col min="9217" max="9217" width="14" style="1" customWidth="1"/>
    <col min="9218" max="9218" width="9.140625" style="1"/>
    <col min="9219" max="9219" width="8.85546875" style="1" customWidth="1"/>
    <col min="9220" max="9220" width="11.140625" style="1" customWidth="1"/>
    <col min="9221" max="9221" width="10.7109375" style="1" customWidth="1"/>
    <col min="9222" max="9469" width="9.140625" style="1"/>
    <col min="9470" max="9470" width="10.42578125" style="1" customWidth="1"/>
    <col min="9471" max="9471" width="57.7109375" style="1" customWidth="1"/>
    <col min="9472" max="9472" width="46.140625" style="1" customWidth="1"/>
    <col min="9473" max="9473" width="14" style="1" customWidth="1"/>
    <col min="9474" max="9474" width="9.140625" style="1"/>
    <col min="9475" max="9475" width="8.85546875" style="1" customWidth="1"/>
    <col min="9476" max="9476" width="11.140625" style="1" customWidth="1"/>
    <col min="9477" max="9477" width="10.7109375" style="1" customWidth="1"/>
    <col min="9478" max="9725" width="9.140625" style="1"/>
    <col min="9726" max="9726" width="10.42578125" style="1" customWidth="1"/>
    <col min="9727" max="9727" width="57.7109375" style="1" customWidth="1"/>
    <col min="9728" max="9728" width="46.140625" style="1" customWidth="1"/>
    <col min="9729" max="9729" width="14" style="1" customWidth="1"/>
    <col min="9730" max="9730" width="9.140625" style="1"/>
    <col min="9731" max="9731" width="8.85546875" style="1" customWidth="1"/>
    <col min="9732" max="9732" width="11.140625" style="1" customWidth="1"/>
    <col min="9733" max="9733" width="10.7109375" style="1" customWidth="1"/>
    <col min="9734" max="9981" width="9.140625" style="1"/>
    <col min="9982" max="9982" width="10.42578125" style="1" customWidth="1"/>
    <col min="9983" max="9983" width="57.7109375" style="1" customWidth="1"/>
    <col min="9984" max="9984" width="46.140625" style="1" customWidth="1"/>
    <col min="9985" max="9985" width="14" style="1" customWidth="1"/>
    <col min="9986" max="9986" width="9.140625" style="1"/>
    <col min="9987" max="9987" width="8.85546875" style="1" customWidth="1"/>
    <col min="9988" max="9988" width="11.140625" style="1" customWidth="1"/>
    <col min="9989" max="9989" width="10.7109375" style="1" customWidth="1"/>
    <col min="9990" max="10237" width="9.140625" style="1"/>
    <col min="10238" max="10238" width="10.42578125" style="1" customWidth="1"/>
    <col min="10239" max="10239" width="57.7109375" style="1" customWidth="1"/>
    <col min="10240" max="10240" width="46.140625" style="1" customWidth="1"/>
    <col min="10241" max="10241" width="14" style="1" customWidth="1"/>
    <col min="10242" max="10242" width="9.140625" style="1"/>
    <col min="10243" max="10243" width="8.85546875" style="1" customWidth="1"/>
    <col min="10244" max="10244" width="11.140625" style="1" customWidth="1"/>
    <col min="10245" max="10245" width="10.7109375" style="1" customWidth="1"/>
    <col min="10246" max="10493" width="9.140625" style="1"/>
    <col min="10494" max="10494" width="10.42578125" style="1" customWidth="1"/>
    <col min="10495" max="10495" width="57.7109375" style="1" customWidth="1"/>
    <col min="10496" max="10496" width="46.140625" style="1" customWidth="1"/>
    <col min="10497" max="10497" width="14" style="1" customWidth="1"/>
    <col min="10498" max="10498" width="9.140625" style="1"/>
    <col min="10499" max="10499" width="8.85546875" style="1" customWidth="1"/>
    <col min="10500" max="10500" width="11.140625" style="1" customWidth="1"/>
    <col min="10501" max="10501" width="10.7109375" style="1" customWidth="1"/>
    <col min="10502" max="10749" width="9.140625" style="1"/>
    <col min="10750" max="10750" width="10.42578125" style="1" customWidth="1"/>
    <col min="10751" max="10751" width="57.7109375" style="1" customWidth="1"/>
    <col min="10752" max="10752" width="46.140625" style="1" customWidth="1"/>
    <col min="10753" max="10753" width="14" style="1" customWidth="1"/>
    <col min="10754" max="10754" width="9.140625" style="1"/>
    <col min="10755" max="10755" width="8.85546875" style="1" customWidth="1"/>
    <col min="10756" max="10756" width="11.140625" style="1" customWidth="1"/>
    <col min="10757" max="10757" width="10.7109375" style="1" customWidth="1"/>
    <col min="10758" max="11005" width="9.140625" style="1"/>
    <col min="11006" max="11006" width="10.42578125" style="1" customWidth="1"/>
    <col min="11007" max="11007" width="57.7109375" style="1" customWidth="1"/>
    <col min="11008" max="11008" width="46.140625" style="1" customWidth="1"/>
    <col min="11009" max="11009" width="14" style="1" customWidth="1"/>
    <col min="11010" max="11010" width="9.140625" style="1"/>
    <col min="11011" max="11011" width="8.85546875" style="1" customWidth="1"/>
    <col min="11012" max="11012" width="11.140625" style="1" customWidth="1"/>
    <col min="11013" max="11013" width="10.7109375" style="1" customWidth="1"/>
    <col min="11014" max="11261" width="9.140625" style="1"/>
    <col min="11262" max="11262" width="10.42578125" style="1" customWidth="1"/>
    <col min="11263" max="11263" width="57.7109375" style="1" customWidth="1"/>
    <col min="11264" max="11264" width="46.140625" style="1" customWidth="1"/>
    <col min="11265" max="11265" width="14" style="1" customWidth="1"/>
    <col min="11266" max="11266" width="9.140625" style="1"/>
    <col min="11267" max="11267" width="8.85546875" style="1" customWidth="1"/>
    <col min="11268" max="11268" width="11.140625" style="1" customWidth="1"/>
    <col min="11269" max="11269" width="10.7109375" style="1" customWidth="1"/>
    <col min="11270" max="11517" width="9.140625" style="1"/>
    <col min="11518" max="11518" width="10.42578125" style="1" customWidth="1"/>
    <col min="11519" max="11519" width="57.7109375" style="1" customWidth="1"/>
    <col min="11520" max="11520" width="46.140625" style="1" customWidth="1"/>
    <col min="11521" max="11521" width="14" style="1" customWidth="1"/>
    <col min="11522" max="11522" width="9.140625" style="1"/>
    <col min="11523" max="11523" width="8.85546875" style="1" customWidth="1"/>
    <col min="11524" max="11524" width="11.140625" style="1" customWidth="1"/>
    <col min="11525" max="11525" width="10.7109375" style="1" customWidth="1"/>
    <col min="11526" max="11773" width="9.140625" style="1"/>
    <col min="11774" max="11774" width="10.42578125" style="1" customWidth="1"/>
    <col min="11775" max="11775" width="57.7109375" style="1" customWidth="1"/>
    <col min="11776" max="11776" width="46.140625" style="1" customWidth="1"/>
    <col min="11777" max="11777" width="14" style="1" customWidth="1"/>
    <col min="11778" max="11778" width="9.140625" style="1"/>
    <col min="11779" max="11779" width="8.85546875" style="1" customWidth="1"/>
    <col min="11780" max="11780" width="11.140625" style="1" customWidth="1"/>
    <col min="11781" max="11781" width="10.7109375" style="1" customWidth="1"/>
    <col min="11782" max="12029" width="9.140625" style="1"/>
    <col min="12030" max="12030" width="10.42578125" style="1" customWidth="1"/>
    <col min="12031" max="12031" width="57.7109375" style="1" customWidth="1"/>
    <col min="12032" max="12032" width="46.140625" style="1" customWidth="1"/>
    <col min="12033" max="12033" width="14" style="1" customWidth="1"/>
    <col min="12034" max="12034" width="9.140625" style="1"/>
    <col min="12035" max="12035" width="8.85546875" style="1" customWidth="1"/>
    <col min="12036" max="12036" width="11.140625" style="1" customWidth="1"/>
    <col min="12037" max="12037" width="10.7109375" style="1" customWidth="1"/>
    <col min="12038" max="12285" width="9.140625" style="1"/>
    <col min="12286" max="12286" width="10.42578125" style="1" customWidth="1"/>
    <col min="12287" max="12287" width="57.7109375" style="1" customWidth="1"/>
    <col min="12288" max="12288" width="46.140625" style="1" customWidth="1"/>
    <col min="12289" max="12289" width="14" style="1" customWidth="1"/>
    <col min="12290" max="12290" width="9.140625" style="1"/>
    <col min="12291" max="12291" width="8.85546875" style="1" customWidth="1"/>
    <col min="12292" max="12292" width="11.140625" style="1" customWidth="1"/>
    <col min="12293" max="12293" width="10.7109375" style="1" customWidth="1"/>
    <col min="12294" max="12541" width="9.140625" style="1"/>
    <col min="12542" max="12542" width="10.42578125" style="1" customWidth="1"/>
    <col min="12543" max="12543" width="57.7109375" style="1" customWidth="1"/>
    <col min="12544" max="12544" width="46.140625" style="1" customWidth="1"/>
    <col min="12545" max="12545" width="14" style="1" customWidth="1"/>
    <col min="12546" max="12546" width="9.140625" style="1"/>
    <col min="12547" max="12547" width="8.85546875" style="1" customWidth="1"/>
    <col min="12548" max="12548" width="11.140625" style="1" customWidth="1"/>
    <col min="12549" max="12549" width="10.7109375" style="1" customWidth="1"/>
    <col min="12550" max="12797" width="9.140625" style="1"/>
    <col min="12798" max="12798" width="10.42578125" style="1" customWidth="1"/>
    <col min="12799" max="12799" width="57.7109375" style="1" customWidth="1"/>
    <col min="12800" max="12800" width="46.140625" style="1" customWidth="1"/>
    <col min="12801" max="12801" width="14" style="1" customWidth="1"/>
    <col min="12802" max="12802" width="9.140625" style="1"/>
    <col min="12803" max="12803" width="8.85546875" style="1" customWidth="1"/>
    <col min="12804" max="12804" width="11.140625" style="1" customWidth="1"/>
    <col min="12805" max="12805" width="10.7109375" style="1" customWidth="1"/>
    <col min="12806" max="13053" width="9.140625" style="1"/>
    <col min="13054" max="13054" width="10.42578125" style="1" customWidth="1"/>
    <col min="13055" max="13055" width="57.7109375" style="1" customWidth="1"/>
    <col min="13056" max="13056" width="46.140625" style="1" customWidth="1"/>
    <col min="13057" max="13057" width="14" style="1" customWidth="1"/>
    <col min="13058" max="13058" width="9.140625" style="1"/>
    <col min="13059" max="13059" width="8.85546875" style="1" customWidth="1"/>
    <col min="13060" max="13060" width="11.140625" style="1" customWidth="1"/>
    <col min="13061" max="13061" width="10.7109375" style="1" customWidth="1"/>
    <col min="13062" max="13309" width="9.140625" style="1"/>
    <col min="13310" max="13310" width="10.42578125" style="1" customWidth="1"/>
    <col min="13311" max="13311" width="57.7109375" style="1" customWidth="1"/>
    <col min="13312" max="13312" width="46.140625" style="1" customWidth="1"/>
    <col min="13313" max="13313" width="14" style="1" customWidth="1"/>
    <col min="13314" max="13314" width="9.140625" style="1"/>
    <col min="13315" max="13315" width="8.85546875" style="1" customWidth="1"/>
    <col min="13316" max="13316" width="11.140625" style="1" customWidth="1"/>
    <col min="13317" max="13317" width="10.7109375" style="1" customWidth="1"/>
    <col min="13318" max="13565" width="9.140625" style="1"/>
    <col min="13566" max="13566" width="10.42578125" style="1" customWidth="1"/>
    <col min="13567" max="13567" width="57.7109375" style="1" customWidth="1"/>
    <col min="13568" max="13568" width="46.140625" style="1" customWidth="1"/>
    <col min="13569" max="13569" width="14" style="1" customWidth="1"/>
    <col min="13570" max="13570" width="9.140625" style="1"/>
    <col min="13571" max="13571" width="8.85546875" style="1" customWidth="1"/>
    <col min="13572" max="13572" width="11.140625" style="1" customWidth="1"/>
    <col min="13573" max="13573" width="10.7109375" style="1" customWidth="1"/>
    <col min="13574" max="13821" width="9.140625" style="1"/>
    <col min="13822" max="13822" width="10.42578125" style="1" customWidth="1"/>
    <col min="13823" max="13823" width="57.7109375" style="1" customWidth="1"/>
    <col min="13824" max="13824" width="46.140625" style="1" customWidth="1"/>
    <col min="13825" max="13825" width="14" style="1" customWidth="1"/>
    <col min="13826" max="13826" width="9.140625" style="1"/>
    <col min="13827" max="13827" width="8.85546875" style="1" customWidth="1"/>
    <col min="13828" max="13828" width="11.140625" style="1" customWidth="1"/>
    <col min="13829" max="13829" width="10.7109375" style="1" customWidth="1"/>
    <col min="13830" max="14077" width="9.140625" style="1"/>
    <col min="14078" max="14078" width="10.42578125" style="1" customWidth="1"/>
    <col min="14079" max="14079" width="57.7109375" style="1" customWidth="1"/>
    <col min="14080" max="14080" width="46.140625" style="1" customWidth="1"/>
    <col min="14081" max="14081" width="14" style="1" customWidth="1"/>
    <col min="14082" max="14082" width="9.140625" style="1"/>
    <col min="14083" max="14083" width="8.85546875" style="1" customWidth="1"/>
    <col min="14084" max="14084" width="11.140625" style="1" customWidth="1"/>
    <col min="14085" max="14085" width="10.7109375" style="1" customWidth="1"/>
    <col min="14086" max="14333" width="9.140625" style="1"/>
    <col min="14334" max="14334" width="10.42578125" style="1" customWidth="1"/>
    <col min="14335" max="14335" width="57.7109375" style="1" customWidth="1"/>
    <col min="14336" max="14336" width="46.140625" style="1" customWidth="1"/>
    <col min="14337" max="14337" width="14" style="1" customWidth="1"/>
    <col min="14338" max="14338" width="9.140625" style="1"/>
    <col min="14339" max="14339" width="8.85546875" style="1" customWidth="1"/>
    <col min="14340" max="14340" width="11.140625" style="1" customWidth="1"/>
    <col min="14341" max="14341" width="10.7109375" style="1" customWidth="1"/>
    <col min="14342" max="14589" width="9.140625" style="1"/>
    <col min="14590" max="14590" width="10.42578125" style="1" customWidth="1"/>
    <col min="14591" max="14591" width="57.7109375" style="1" customWidth="1"/>
    <col min="14592" max="14592" width="46.140625" style="1" customWidth="1"/>
    <col min="14593" max="14593" width="14" style="1" customWidth="1"/>
    <col min="14594" max="14594" width="9.140625" style="1"/>
    <col min="14595" max="14595" width="8.85546875" style="1" customWidth="1"/>
    <col min="14596" max="14596" width="11.140625" style="1" customWidth="1"/>
    <col min="14597" max="14597" width="10.7109375" style="1" customWidth="1"/>
    <col min="14598" max="14845" width="9.140625" style="1"/>
    <col min="14846" max="14846" width="10.42578125" style="1" customWidth="1"/>
    <col min="14847" max="14847" width="57.7109375" style="1" customWidth="1"/>
    <col min="14848" max="14848" width="46.140625" style="1" customWidth="1"/>
    <col min="14849" max="14849" width="14" style="1" customWidth="1"/>
    <col min="14850" max="14850" width="9.140625" style="1"/>
    <col min="14851" max="14851" width="8.85546875" style="1" customWidth="1"/>
    <col min="14852" max="14852" width="11.140625" style="1" customWidth="1"/>
    <col min="14853" max="14853" width="10.7109375" style="1" customWidth="1"/>
    <col min="14854" max="15101" width="9.140625" style="1"/>
    <col min="15102" max="15102" width="10.42578125" style="1" customWidth="1"/>
    <col min="15103" max="15103" width="57.7109375" style="1" customWidth="1"/>
    <col min="15104" max="15104" width="46.140625" style="1" customWidth="1"/>
    <col min="15105" max="15105" width="14" style="1" customWidth="1"/>
    <col min="15106" max="15106" width="9.140625" style="1"/>
    <col min="15107" max="15107" width="8.85546875" style="1" customWidth="1"/>
    <col min="15108" max="15108" width="11.140625" style="1" customWidth="1"/>
    <col min="15109" max="15109" width="10.7109375" style="1" customWidth="1"/>
    <col min="15110" max="15357" width="9.140625" style="1"/>
    <col min="15358" max="15358" width="10.42578125" style="1" customWidth="1"/>
    <col min="15359" max="15359" width="57.7109375" style="1" customWidth="1"/>
    <col min="15360" max="15360" width="46.140625" style="1" customWidth="1"/>
    <col min="15361" max="15361" width="14" style="1" customWidth="1"/>
    <col min="15362" max="15362" width="9.140625" style="1"/>
    <col min="15363" max="15363" width="8.85546875" style="1" customWidth="1"/>
    <col min="15364" max="15364" width="11.140625" style="1" customWidth="1"/>
    <col min="15365" max="15365" width="10.7109375" style="1" customWidth="1"/>
    <col min="15366" max="15613" width="9.140625" style="1"/>
    <col min="15614" max="15614" width="10.42578125" style="1" customWidth="1"/>
    <col min="15615" max="15615" width="57.7109375" style="1" customWidth="1"/>
    <col min="15616" max="15616" width="46.140625" style="1" customWidth="1"/>
    <col min="15617" max="15617" width="14" style="1" customWidth="1"/>
    <col min="15618" max="15618" width="9.140625" style="1"/>
    <col min="15619" max="15619" width="8.85546875" style="1" customWidth="1"/>
    <col min="15620" max="15620" width="11.140625" style="1" customWidth="1"/>
    <col min="15621" max="15621" width="10.7109375" style="1" customWidth="1"/>
    <col min="15622" max="15869" width="9.140625" style="1"/>
    <col min="15870" max="15870" width="10.42578125" style="1" customWidth="1"/>
    <col min="15871" max="15871" width="57.7109375" style="1" customWidth="1"/>
    <col min="15872" max="15872" width="46.140625" style="1" customWidth="1"/>
    <col min="15873" max="15873" width="14" style="1" customWidth="1"/>
    <col min="15874" max="15874" width="9.140625" style="1"/>
    <col min="15875" max="15875" width="8.85546875" style="1" customWidth="1"/>
    <col min="15876" max="15876" width="11.140625" style="1" customWidth="1"/>
    <col min="15877" max="15877" width="10.7109375" style="1" customWidth="1"/>
    <col min="15878" max="16125" width="9.140625" style="1"/>
    <col min="16126" max="16126" width="10.42578125" style="1" customWidth="1"/>
    <col min="16127" max="16127" width="57.7109375" style="1" customWidth="1"/>
    <col min="16128" max="16128" width="46.140625" style="1" customWidth="1"/>
    <col min="16129" max="16129" width="14" style="1" customWidth="1"/>
    <col min="16130" max="16130" width="9.140625" style="1"/>
    <col min="16131" max="16131" width="8.85546875" style="1" customWidth="1"/>
    <col min="16132" max="16132" width="11.140625" style="1" customWidth="1"/>
    <col min="16133" max="16133" width="10.7109375" style="1" customWidth="1"/>
    <col min="16134" max="16384" width="9.140625" style="1"/>
  </cols>
  <sheetData>
    <row r="1" spans="1:7" s="4" customFormat="1" ht="18" x14ac:dyDescent="0.25">
      <c r="A1" s="98" t="s">
        <v>0</v>
      </c>
      <c r="D1" s="5"/>
      <c r="G1" s="6" t="s">
        <v>1</v>
      </c>
    </row>
    <row r="2" spans="1:7" s="4" customFormat="1" ht="9" customHeight="1" x14ac:dyDescent="0.25">
      <c r="D2" s="5"/>
    </row>
    <row r="3" spans="1:7" s="11" customFormat="1" ht="16.5" customHeight="1" x14ac:dyDescent="0.25">
      <c r="A3" s="8" t="s">
        <v>275</v>
      </c>
      <c r="B3" s="8"/>
      <c r="C3" s="8"/>
      <c r="D3" s="9"/>
      <c r="E3" s="8"/>
      <c r="F3" s="8"/>
      <c r="G3" s="8"/>
    </row>
    <row r="4" spans="1:7" s="4" customFormat="1" ht="18.75" customHeight="1" x14ac:dyDescent="0.25">
      <c r="A4" s="8" t="s">
        <v>283</v>
      </c>
      <c r="B4" s="8"/>
      <c r="C4" s="8"/>
      <c r="D4" s="12"/>
      <c r="E4" s="8"/>
      <c r="F4" s="8"/>
      <c r="G4" s="8"/>
    </row>
    <row r="5" spans="1:7" s="4" customFormat="1" ht="18.75" customHeight="1" x14ac:dyDescent="0.25">
      <c r="A5" s="8" t="s">
        <v>282</v>
      </c>
      <c r="B5" s="8"/>
      <c r="C5" s="8"/>
      <c r="D5" s="12"/>
      <c r="E5" s="8"/>
      <c r="F5" s="8"/>
      <c r="G5" s="8"/>
    </row>
    <row r="6" spans="1:7" s="11" customFormat="1" ht="18" customHeight="1" x14ac:dyDescent="0.25">
      <c r="A6" s="13" t="s">
        <v>2</v>
      </c>
      <c r="B6" s="8"/>
      <c r="C6" s="8"/>
      <c r="D6" s="9"/>
      <c r="E6" s="8"/>
      <c r="F6" s="8"/>
      <c r="G6" s="8"/>
    </row>
    <row r="7" spans="1:7" s="19" customFormat="1" ht="94.5" x14ac:dyDescent="0.2">
      <c r="A7" s="14" t="s">
        <v>3</v>
      </c>
      <c r="B7" s="15" t="s">
        <v>4</v>
      </c>
      <c r="C7" s="15" t="s">
        <v>5</v>
      </c>
      <c r="D7" s="16" t="s">
        <v>6</v>
      </c>
      <c r="E7" s="17" t="s">
        <v>7</v>
      </c>
      <c r="F7" s="17" t="s">
        <v>8</v>
      </c>
      <c r="G7" s="18" t="s">
        <v>9</v>
      </c>
    </row>
    <row r="8" spans="1:7" ht="28.5" customHeight="1" x14ac:dyDescent="0.25">
      <c r="A8" s="20">
        <v>1</v>
      </c>
      <c r="B8" s="21" t="s">
        <v>10</v>
      </c>
      <c r="C8" s="22" t="s">
        <v>11</v>
      </c>
      <c r="D8" s="23" t="s">
        <v>12</v>
      </c>
      <c r="E8" s="24">
        <v>420</v>
      </c>
      <c r="F8" s="25">
        <v>41.15</v>
      </c>
      <c r="G8" s="26">
        <f t="shared" ref="G8:G71" si="0">F8*E8</f>
        <v>17283</v>
      </c>
    </row>
    <row r="9" spans="1:7" ht="28.5" customHeight="1" x14ac:dyDescent="0.25">
      <c r="A9" s="20">
        <v>2</v>
      </c>
      <c r="B9" s="21" t="s">
        <v>13</v>
      </c>
      <c r="C9" s="22" t="s">
        <v>14</v>
      </c>
      <c r="D9" s="23" t="s">
        <v>12</v>
      </c>
      <c r="E9" s="27">
        <v>0</v>
      </c>
      <c r="F9" s="25"/>
      <c r="G9" s="26">
        <f t="shared" si="0"/>
        <v>0</v>
      </c>
    </row>
    <row r="10" spans="1:7" ht="28.5" customHeight="1" x14ac:dyDescent="0.25">
      <c r="A10" s="20">
        <v>3</v>
      </c>
      <c r="B10" s="21" t="s">
        <v>15</v>
      </c>
      <c r="C10" s="22" t="s">
        <v>16</v>
      </c>
      <c r="D10" s="23" t="s">
        <v>12</v>
      </c>
      <c r="E10" s="27">
        <v>0</v>
      </c>
      <c r="F10" s="25"/>
      <c r="G10" s="26">
        <f t="shared" si="0"/>
        <v>0</v>
      </c>
    </row>
    <row r="11" spans="1:7" ht="28.5" customHeight="1" x14ac:dyDescent="0.25">
      <c r="A11" s="20">
        <v>4</v>
      </c>
      <c r="B11" s="21" t="s">
        <v>17</v>
      </c>
      <c r="C11" s="22" t="s">
        <v>18</v>
      </c>
      <c r="D11" s="23" t="s">
        <v>12</v>
      </c>
      <c r="E11" s="27">
        <v>0</v>
      </c>
      <c r="F11" s="25"/>
      <c r="G11" s="26">
        <f t="shared" si="0"/>
        <v>0</v>
      </c>
    </row>
    <row r="12" spans="1:7" ht="28.5" customHeight="1" x14ac:dyDescent="0.25">
      <c r="A12" s="20">
        <v>5</v>
      </c>
      <c r="B12" s="21" t="s">
        <v>19</v>
      </c>
      <c r="C12" s="22" t="s">
        <v>20</v>
      </c>
      <c r="D12" s="23" t="s">
        <v>12</v>
      </c>
      <c r="E12" s="27">
        <v>0</v>
      </c>
      <c r="F12" s="25"/>
      <c r="G12" s="26">
        <f t="shared" si="0"/>
        <v>0</v>
      </c>
    </row>
    <row r="13" spans="1:7" ht="28.5" customHeight="1" x14ac:dyDescent="0.25">
      <c r="A13" s="20">
        <v>6</v>
      </c>
      <c r="B13" s="21" t="s">
        <v>21</v>
      </c>
      <c r="C13" s="22" t="s">
        <v>22</v>
      </c>
      <c r="D13" s="23" t="s">
        <v>12</v>
      </c>
      <c r="E13" s="27">
        <v>0</v>
      </c>
      <c r="F13" s="25"/>
      <c r="G13" s="26">
        <f t="shared" si="0"/>
        <v>0</v>
      </c>
    </row>
    <row r="14" spans="1:7" ht="28.5" customHeight="1" x14ac:dyDescent="0.25">
      <c r="A14" s="20">
        <v>7</v>
      </c>
      <c r="B14" s="21" t="s">
        <v>23</v>
      </c>
      <c r="C14" s="22" t="s">
        <v>24</v>
      </c>
      <c r="D14" s="23" t="s">
        <v>25</v>
      </c>
      <c r="E14" s="27">
        <v>0</v>
      </c>
      <c r="F14" s="25"/>
      <c r="G14" s="26">
        <f t="shared" si="0"/>
        <v>0</v>
      </c>
    </row>
    <row r="15" spans="1:7" ht="28.5" customHeight="1" x14ac:dyDescent="0.25">
      <c r="A15" s="20">
        <v>8</v>
      </c>
      <c r="B15" s="21" t="s">
        <v>26</v>
      </c>
      <c r="C15" s="28" t="s">
        <v>27</v>
      </c>
      <c r="D15" s="23" t="s">
        <v>12</v>
      </c>
      <c r="E15" s="27">
        <v>0</v>
      </c>
      <c r="F15" s="25"/>
      <c r="G15" s="26">
        <f t="shared" si="0"/>
        <v>0</v>
      </c>
    </row>
    <row r="16" spans="1:7" ht="28.5" customHeight="1" x14ac:dyDescent="0.25">
      <c r="A16" s="20" t="s">
        <v>28</v>
      </c>
      <c r="B16" s="29" t="s">
        <v>29</v>
      </c>
      <c r="C16" s="28" t="s">
        <v>30</v>
      </c>
      <c r="D16" s="23" t="s">
        <v>12</v>
      </c>
      <c r="E16" s="27">
        <v>0</v>
      </c>
      <c r="F16" s="25"/>
      <c r="G16" s="26">
        <f t="shared" si="0"/>
        <v>0</v>
      </c>
    </row>
    <row r="17" spans="1:7" ht="28.5" customHeight="1" x14ac:dyDescent="0.25">
      <c r="A17" s="20" t="s">
        <v>31</v>
      </c>
      <c r="B17" s="29" t="s">
        <v>29</v>
      </c>
      <c r="C17" s="28" t="s">
        <v>32</v>
      </c>
      <c r="D17" s="23" t="s">
        <v>12</v>
      </c>
      <c r="E17" s="27">
        <v>0</v>
      </c>
      <c r="F17" s="25"/>
      <c r="G17" s="26">
        <f t="shared" si="0"/>
        <v>0</v>
      </c>
    </row>
    <row r="18" spans="1:7" ht="28.5" customHeight="1" x14ac:dyDescent="0.25">
      <c r="A18" s="20" t="s">
        <v>33</v>
      </c>
      <c r="B18" s="21" t="s">
        <v>34</v>
      </c>
      <c r="C18" s="28" t="s">
        <v>30</v>
      </c>
      <c r="D18" s="23" t="s">
        <v>12</v>
      </c>
      <c r="E18" s="27">
        <v>0</v>
      </c>
      <c r="F18" s="25"/>
      <c r="G18" s="26">
        <f t="shared" si="0"/>
        <v>0</v>
      </c>
    </row>
    <row r="19" spans="1:7" ht="28.5" customHeight="1" x14ac:dyDescent="0.25">
      <c r="A19" s="20" t="s">
        <v>35</v>
      </c>
      <c r="B19" s="21" t="s">
        <v>34</v>
      </c>
      <c r="C19" s="28" t="s">
        <v>32</v>
      </c>
      <c r="D19" s="23" t="s">
        <v>12</v>
      </c>
      <c r="E19" s="27">
        <v>0</v>
      </c>
      <c r="F19" s="25"/>
      <c r="G19" s="26">
        <f t="shared" si="0"/>
        <v>0</v>
      </c>
    </row>
    <row r="20" spans="1:7" ht="28.5" customHeight="1" x14ac:dyDescent="0.25">
      <c r="A20" s="20">
        <v>11</v>
      </c>
      <c r="B20" s="21" t="s">
        <v>36</v>
      </c>
      <c r="C20" s="28" t="s">
        <v>37</v>
      </c>
      <c r="D20" s="23" t="s">
        <v>25</v>
      </c>
      <c r="E20" s="27">
        <v>0</v>
      </c>
      <c r="F20" s="25"/>
      <c r="G20" s="26">
        <f t="shared" si="0"/>
        <v>0</v>
      </c>
    </row>
    <row r="21" spans="1:7" ht="28.5" customHeight="1" x14ac:dyDescent="0.25">
      <c r="A21" s="20">
        <v>12</v>
      </c>
      <c r="B21" s="21" t="s">
        <v>38</v>
      </c>
      <c r="C21" s="22" t="s">
        <v>39</v>
      </c>
      <c r="D21" s="23" t="s">
        <v>25</v>
      </c>
      <c r="E21" s="27">
        <v>0</v>
      </c>
      <c r="F21" s="25"/>
      <c r="G21" s="26">
        <f t="shared" si="0"/>
        <v>0</v>
      </c>
    </row>
    <row r="22" spans="1:7" ht="28.5" customHeight="1" x14ac:dyDescent="0.25">
      <c r="A22" s="20">
        <v>13</v>
      </c>
      <c r="B22" s="21" t="s">
        <v>40</v>
      </c>
      <c r="C22" s="22" t="s">
        <v>41</v>
      </c>
      <c r="D22" s="23" t="s">
        <v>25</v>
      </c>
      <c r="E22" s="27">
        <v>0</v>
      </c>
      <c r="F22" s="25"/>
      <c r="G22" s="26">
        <f t="shared" si="0"/>
        <v>0</v>
      </c>
    </row>
    <row r="23" spans="1:7" ht="28.5" customHeight="1" x14ac:dyDescent="0.25">
      <c r="A23" s="20">
        <v>14</v>
      </c>
      <c r="B23" s="21" t="s">
        <v>42</v>
      </c>
      <c r="C23" s="22" t="s">
        <v>43</v>
      </c>
      <c r="D23" s="23" t="s">
        <v>44</v>
      </c>
      <c r="E23" s="27">
        <v>184</v>
      </c>
      <c r="F23" s="25">
        <v>8.6999999999999993</v>
      </c>
      <c r="G23" s="26">
        <f t="shared" si="0"/>
        <v>1600.8</v>
      </c>
    </row>
    <row r="24" spans="1:7" ht="28.5" customHeight="1" x14ac:dyDescent="0.25">
      <c r="A24" s="20">
        <v>15</v>
      </c>
      <c r="B24" s="21" t="s">
        <v>45</v>
      </c>
      <c r="C24" s="22" t="s">
        <v>43</v>
      </c>
      <c r="D24" s="23" t="s">
        <v>44</v>
      </c>
      <c r="E24" s="27">
        <v>184</v>
      </c>
      <c r="F24" s="25">
        <v>8.6999999999999993</v>
      </c>
      <c r="G24" s="26">
        <f t="shared" si="0"/>
        <v>1600.8</v>
      </c>
    </row>
    <row r="25" spans="1:7" ht="28.5" customHeight="1" x14ac:dyDescent="0.25">
      <c r="A25" s="20">
        <v>16</v>
      </c>
      <c r="B25" s="30" t="s">
        <v>46</v>
      </c>
      <c r="C25" s="22" t="s">
        <v>47</v>
      </c>
      <c r="D25" s="23" t="s">
        <v>48</v>
      </c>
      <c r="E25" s="27">
        <v>0</v>
      </c>
      <c r="F25" s="25"/>
      <c r="G25" s="26">
        <f t="shared" si="0"/>
        <v>0</v>
      </c>
    </row>
    <row r="26" spans="1:7" ht="28.5" customHeight="1" x14ac:dyDescent="0.25">
      <c r="A26" s="31">
        <v>17</v>
      </c>
      <c r="B26" s="21" t="s">
        <v>49</v>
      </c>
      <c r="C26" s="32" t="s">
        <v>50</v>
      </c>
      <c r="D26" s="23" t="s">
        <v>25</v>
      </c>
      <c r="E26" s="27">
        <v>0</v>
      </c>
      <c r="F26" s="25"/>
      <c r="G26" s="26">
        <f t="shared" si="0"/>
        <v>0</v>
      </c>
    </row>
    <row r="27" spans="1:7" ht="28.5" customHeight="1" x14ac:dyDescent="0.25">
      <c r="A27" s="31">
        <v>18</v>
      </c>
      <c r="B27" s="29" t="s">
        <v>51</v>
      </c>
      <c r="C27" s="32" t="s">
        <v>52</v>
      </c>
      <c r="D27" s="23" t="s">
        <v>48</v>
      </c>
      <c r="E27" s="27">
        <v>0</v>
      </c>
      <c r="F27" s="25"/>
      <c r="G27" s="26">
        <f t="shared" si="0"/>
        <v>0</v>
      </c>
    </row>
    <row r="28" spans="1:7" ht="28.5" customHeight="1" x14ac:dyDescent="0.25">
      <c r="A28" s="31">
        <v>19</v>
      </c>
      <c r="B28" s="29" t="s">
        <v>53</v>
      </c>
      <c r="C28" s="33" t="s">
        <v>54</v>
      </c>
      <c r="D28" s="23" t="s">
        <v>48</v>
      </c>
      <c r="E28" s="27">
        <v>0</v>
      </c>
      <c r="F28" s="25"/>
      <c r="G28" s="26">
        <f t="shared" si="0"/>
        <v>0</v>
      </c>
    </row>
    <row r="29" spans="1:7" ht="28.5" customHeight="1" x14ac:dyDescent="0.25">
      <c r="A29" s="31">
        <v>20</v>
      </c>
      <c r="B29" s="21" t="s">
        <v>55</v>
      </c>
      <c r="C29" s="32" t="s">
        <v>56</v>
      </c>
      <c r="D29" s="23" t="s">
        <v>57</v>
      </c>
      <c r="E29" s="27">
        <v>12150</v>
      </c>
      <c r="F29" s="25">
        <v>7.48</v>
      </c>
      <c r="G29" s="26">
        <f t="shared" si="0"/>
        <v>90882</v>
      </c>
    </row>
    <row r="30" spans="1:7" ht="28.5" customHeight="1" x14ac:dyDescent="0.25">
      <c r="A30" s="31">
        <v>21</v>
      </c>
      <c r="B30" s="21" t="s">
        <v>58</v>
      </c>
      <c r="C30" s="32" t="s">
        <v>56</v>
      </c>
      <c r="D30" s="23" t="s">
        <v>57</v>
      </c>
      <c r="E30" s="27">
        <v>19500</v>
      </c>
      <c r="F30" s="25">
        <v>8.09</v>
      </c>
      <c r="G30" s="26">
        <f t="shared" si="0"/>
        <v>157755</v>
      </c>
    </row>
    <row r="31" spans="1:7" ht="28.5" customHeight="1" x14ac:dyDescent="0.25">
      <c r="A31" s="20">
        <v>22</v>
      </c>
      <c r="B31" s="34" t="s">
        <v>59</v>
      </c>
      <c r="C31" s="32" t="s">
        <v>56</v>
      </c>
      <c r="D31" s="23" t="s">
        <v>57</v>
      </c>
      <c r="E31" s="27">
        <v>0</v>
      </c>
      <c r="F31" s="25"/>
      <c r="G31" s="26">
        <f t="shared" si="0"/>
        <v>0</v>
      </c>
    </row>
    <row r="32" spans="1:7" ht="28.5" customHeight="1" x14ac:dyDescent="0.25">
      <c r="A32" s="31">
        <v>23</v>
      </c>
      <c r="B32" s="21" t="s">
        <v>60</v>
      </c>
      <c r="C32" s="32" t="s">
        <v>56</v>
      </c>
      <c r="D32" s="23" t="s">
        <v>57</v>
      </c>
      <c r="E32" s="27">
        <v>0</v>
      </c>
      <c r="F32" s="25"/>
      <c r="G32" s="26">
        <f t="shared" si="0"/>
        <v>0</v>
      </c>
    </row>
    <row r="33" spans="1:7" ht="28.5" customHeight="1" x14ac:dyDescent="0.25">
      <c r="A33" s="31">
        <v>24</v>
      </c>
      <c r="B33" s="21" t="s">
        <v>61</v>
      </c>
      <c r="C33" s="33" t="s">
        <v>37</v>
      </c>
      <c r="D33" s="23" t="s">
        <v>25</v>
      </c>
      <c r="E33" s="27">
        <v>0</v>
      </c>
      <c r="F33" s="25"/>
      <c r="G33" s="26">
        <f t="shared" si="0"/>
        <v>0</v>
      </c>
    </row>
    <row r="34" spans="1:7" ht="28.5" customHeight="1" x14ac:dyDescent="0.25">
      <c r="A34" s="31">
        <v>25</v>
      </c>
      <c r="B34" s="29" t="s">
        <v>62</v>
      </c>
      <c r="C34" s="32" t="s">
        <v>52</v>
      </c>
      <c r="D34" s="23" t="s">
        <v>48</v>
      </c>
      <c r="E34" s="27">
        <v>0</v>
      </c>
      <c r="F34" s="25"/>
      <c r="G34" s="26">
        <f t="shared" si="0"/>
        <v>0</v>
      </c>
    </row>
    <row r="35" spans="1:7" ht="28.5" customHeight="1" x14ac:dyDescent="0.25">
      <c r="A35" s="31">
        <v>26</v>
      </c>
      <c r="B35" s="29" t="s">
        <v>63</v>
      </c>
      <c r="C35" s="32" t="s">
        <v>52</v>
      </c>
      <c r="D35" s="23" t="s">
        <v>48</v>
      </c>
      <c r="E35" s="27">
        <v>0</v>
      </c>
      <c r="F35" s="25"/>
      <c r="G35" s="26">
        <f t="shared" si="0"/>
        <v>0</v>
      </c>
    </row>
    <row r="36" spans="1:7" ht="28.5" customHeight="1" x14ac:dyDescent="0.25">
      <c r="A36" s="31">
        <v>27</v>
      </c>
      <c r="B36" s="21" t="s">
        <v>64</v>
      </c>
      <c r="C36" s="33" t="s">
        <v>65</v>
      </c>
      <c r="D36" s="23" t="s">
        <v>25</v>
      </c>
      <c r="E36" s="27">
        <v>1686</v>
      </c>
      <c r="F36" s="25">
        <v>7.79</v>
      </c>
      <c r="G36" s="26">
        <f t="shared" si="0"/>
        <v>13133.94</v>
      </c>
    </row>
    <row r="37" spans="1:7" ht="28.5" customHeight="1" x14ac:dyDescent="0.25">
      <c r="A37" s="31">
        <v>28</v>
      </c>
      <c r="B37" s="21" t="s">
        <v>66</v>
      </c>
      <c r="C37" s="33" t="s">
        <v>67</v>
      </c>
      <c r="D37" s="23" t="s">
        <v>68</v>
      </c>
      <c r="E37" s="27">
        <v>0</v>
      </c>
      <c r="F37" s="25"/>
      <c r="G37" s="26">
        <f t="shared" si="0"/>
        <v>0</v>
      </c>
    </row>
    <row r="38" spans="1:7" ht="28.5" customHeight="1" x14ac:dyDescent="0.25">
      <c r="A38" s="31">
        <v>29</v>
      </c>
      <c r="B38" s="21" t="s">
        <v>69</v>
      </c>
      <c r="C38" s="33" t="s">
        <v>70</v>
      </c>
      <c r="D38" s="23" t="s">
        <v>68</v>
      </c>
      <c r="E38" s="27">
        <v>0</v>
      </c>
      <c r="F38" s="25"/>
      <c r="G38" s="26">
        <f t="shared" si="0"/>
        <v>0</v>
      </c>
    </row>
    <row r="39" spans="1:7" ht="28.5" customHeight="1" x14ac:dyDescent="0.25">
      <c r="A39" s="31">
        <v>30</v>
      </c>
      <c r="B39" s="21" t="s">
        <v>71</v>
      </c>
      <c r="C39" s="33" t="s">
        <v>72</v>
      </c>
      <c r="D39" s="23" t="s">
        <v>25</v>
      </c>
      <c r="E39" s="27">
        <v>0</v>
      </c>
      <c r="F39" s="25"/>
      <c r="G39" s="26">
        <f t="shared" si="0"/>
        <v>0</v>
      </c>
    </row>
    <row r="40" spans="1:7" ht="28.5" customHeight="1" x14ac:dyDescent="0.25">
      <c r="A40" s="20" t="s">
        <v>73</v>
      </c>
      <c r="B40" s="21" t="s">
        <v>74</v>
      </c>
      <c r="C40" s="28" t="s">
        <v>75</v>
      </c>
      <c r="D40" s="23" t="s">
        <v>68</v>
      </c>
      <c r="E40" s="27">
        <v>0</v>
      </c>
      <c r="F40" s="25"/>
      <c r="G40" s="26">
        <f t="shared" si="0"/>
        <v>0</v>
      </c>
    </row>
    <row r="41" spans="1:7" ht="28.5" customHeight="1" x14ac:dyDescent="0.25">
      <c r="A41" s="20" t="s">
        <v>76</v>
      </c>
      <c r="B41" s="35" t="s">
        <v>74</v>
      </c>
      <c r="C41" s="28" t="s">
        <v>77</v>
      </c>
      <c r="D41" s="23" t="s">
        <v>68</v>
      </c>
      <c r="E41" s="27">
        <v>0</v>
      </c>
      <c r="F41" s="25"/>
      <c r="G41" s="26">
        <f t="shared" si="0"/>
        <v>0</v>
      </c>
    </row>
    <row r="42" spans="1:7" ht="28.5" customHeight="1" x14ac:dyDescent="0.25">
      <c r="A42" s="20">
        <v>32</v>
      </c>
      <c r="B42" s="21" t="s">
        <v>78</v>
      </c>
      <c r="C42" s="28" t="s">
        <v>79</v>
      </c>
      <c r="D42" s="23" t="s">
        <v>12</v>
      </c>
      <c r="E42" s="27">
        <v>0</v>
      </c>
      <c r="F42" s="25"/>
      <c r="G42" s="26">
        <f t="shared" si="0"/>
        <v>0</v>
      </c>
    </row>
    <row r="43" spans="1:7" ht="28.5" customHeight="1" x14ac:dyDescent="0.25">
      <c r="A43" s="20">
        <v>33</v>
      </c>
      <c r="B43" s="21" t="s">
        <v>80</v>
      </c>
      <c r="C43" s="28" t="s">
        <v>81</v>
      </c>
      <c r="D43" s="23" t="s">
        <v>12</v>
      </c>
      <c r="E43" s="27">
        <v>0</v>
      </c>
      <c r="F43" s="25"/>
      <c r="G43" s="26">
        <f t="shared" si="0"/>
        <v>0</v>
      </c>
    </row>
    <row r="44" spans="1:7" ht="28.5" customHeight="1" x14ac:dyDescent="0.25">
      <c r="A44" s="20">
        <v>34</v>
      </c>
      <c r="B44" s="21" t="s">
        <v>82</v>
      </c>
      <c r="C44" s="28" t="s">
        <v>81</v>
      </c>
      <c r="D44" s="23" t="s">
        <v>12</v>
      </c>
      <c r="E44" s="27">
        <v>0</v>
      </c>
      <c r="F44" s="25"/>
      <c r="G44" s="26">
        <f t="shared" si="0"/>
        <v>0</v>
      </c>
    </row>
    <row r="45" spans="1:7" ht="28.5" customHeight="1" x14ac:dyDescent="0.25">
      <c r="A45" s="20">
        <v>35</v>
      </c>
      <c r="B45" s="21" t="s">
        <v>83</v>
      </c>
      <c r="C45" s="28" t="s">
        <v>81</v>
      </c>
      <c r="D45" s="23" t="s">
        <v>12</v>
      </c>
      <c r="E45" s="27">
        <v>1753</v>
      </c>
      <c r="F45" s="25">
        <v>5.49</v>
      </c>
      <c r="G45" s="26">
        <f t="shared" si="0"/>
        <v>9623.9700000000012</v>
      </c>
    </row>
    <row r="46" spans="1:7" ht="28.5" customHeight="1" x14ac:dyDescent="0.25">
      <c r="A46" s="20">
        <v>36</v>
      </c>
      <c r="B46" s="21" t="s">
        <v>84</v>
      </c>
      <c r="C46" s="28" t="s">
        <v>85</v>
      </c>
      <c r="D46" s="23" t="s">
        <v>12</v>
      </c>
      <c r="E46" s="27">
        <v>0</v>
      </c>
      <c r="F46" s="25"/>
      <c r="G46" s="26">
        <f t="shared" si="0"/>
        <v>0</v>
      </c>
    </row>
    <row r="47" spans="1:7" ht="48" customHeight="1" x14ac:dyDescent="0.25">
      <c r="A47" s="20">
        <v>37</v>
      </c>
      <c r="B47" s="21" t="s">
        <v>86</v>
      </c>
      <c r="C47" s="28" t="s">
        <v>87</v>
      </c>
      <c r="D47" s="23" t="s">
        <v>88</v>
      </c>
      <c r="E47" s="27">
        <v>0</v>
      </c>
      <c r="F47" s="25"/>
      <c r="G47" s="26">
        <f t="shared" si="0"/>
        <v>0</v>
      </c>
    </row>
    <row r="48" spans="1:7" ht="28.5" customHeight="1" x14ac:dyDescent="0.25">
      <c r="A48" s="20">
        <v>38</v>
      </c>
      <c r="B48" s="21" t="s">
        <v>89</v>
      </c>
      <c r="C48" s="28" t="s">
        <v>90</v>
      </c>
      <c r="D48" s="23" t="s">
        <v>88</v>
      </c>
      <c r="E48" s="27">
        <v>0</v>
      </c>
      <c r="F48" s="25"/>
      <c r="G48" s="26">
        <f t="shared" si="0"/>
        <v>0</v>
      </c>
    </row>
    <row r="49" spans="1:7" ht="28.5" customHeight="1" x14ac:dyDescent="0.25">
      <c r="A49" s="20">
        <v>39</v>
      </c>
      <c r="B49" s="21" t="s">
        <v>91</v>
      </c>
      <c r="C49" s="28" t="s">
        <v>92</v>
      </c>
      <c r="D49" s="23" t="s">
        <v>88</v>
      </c>
      <c r="E49" s="27">
        <v>0</v>
      </c>
      <c r="F49" s="25"/>
      <c r="G49" s="26">
        <f t="shared" si="0"/>
        <v>0</v>
      </c>
    </row>
    <row r="50" spans="1:7" ht="28.5" customHeight="1" x14ac:dyDescent="0.25">
      <c r="A50" s="20">
        <v>40</v>
      </c>
      <c r="B50" s="21" t="s">
        <v>93</v>
      </c>
      <c r="C50" s="22" t="s">
        <v>43</v>
      </c>
      <c r="D50" s="23" t="s">
        <v>44</v>
      </c>
      <c r="E50" s="27">
        <v>0</v>
      </c>
      <c r="F50" s="25"/>
      <c r="G50" s="26">
        <f t="shared" si="0"/>
        <v>0</v>
      </c>
    </row>
    <row r="51" spans="1:7" ht="28.5" customHeight="1" x14ac:dyDescent="0.25">
      <c r="A51" s="20">
        <v>41</v>
      </c>
      <c r="B51" s="21" t="s">
        <v>94</v>
      </c>
      <c r="C51" s="22" t="s">
        <v>43</v>
      </c>
      <c r="D51" s="23" t="s">
        <v>44</v>
      </c>
      <c r="E51" s="27">
        <v>460</v>
      </c>
      <c r="F51" s="25">
        <v>8.6999999999999993</v>
      </c>
      <c r="G51" s="26">
        <f t="shared" si="0"/>
        <v>4001.9999999999995</v>
      </c>
    </row>
    <row r="52" spans="1:7" ht="28.5" customHeight="1" x14ac:dyDescent="0.25">
      <c r="A52" s="20">
        <v>42</v>
      </c>
      <c r="B52" s="21" t="s">
        <v>95</v>
      </c>
      <c r="C52" s="22" t="s">
        <v>43</v>
      </c>
      <c r="D52" s="23" t="s">
        <v>44</v>
      </c>
      <c r="E52" s="27">
        <v>0</v>
      </c>
      <c r="F52" s="25"/>
      <c r="G52" s="26">
        <f t="shared" si="0"/>
        <v>0</v>
      </c>
    </row>
    <row r="53" spans="1:7" ht="28.5" customHeight="1" x14ac:dyDescent="0.25">
      <c r="A53" s="20" t="s">
        <v>96</v>
      </c>
      <c r="B53" s="21" t="s">
        <v>97</v>
      </c>
      <c r="C53" s="28" t="s">
        <v>98</v>
      </c>
      <c r="D53" s="23" t="s">
        <v>99</v>
      </c>
      <c r="E53" s="27">
        <v>0</v>
      </c>
      <c r="F53" s="25"/>
      <c r="G53" s="26">
        <f t="shared" si="0"/>
        <v>0</v>
      </c>
    </row>
    <row r="54" spans="1:7" ht="28.5" customHeight="1" x14ac:dyDescent="0.25">
      <c r="A54" s="20" t="s">
        <v>100</v>
      </c>
      <c r="B54" s="35" t="s">
        <v>101</v>
      </c>
      <c r="C54" s="28" t="s">
        <v>98</v>
      </c>
      <c r="D54" s="23" t="s">
        <v>99</v>
      </c>
      <c r="E54" s="27">
        <v>0</v>
      </c>
      <c r="F54" s="25"/>
      <c r="G54" s="26">
        <f t="shared" si="0"/>
        <v>0</v>
      </c>
    </row>
    <row r="55" spans="1:7" ht="28.5" customHeight="1" x14ac:dyDescent="0.25">
      <c r="A55" s="20">
        <v>44</v>
      </c>
      <c r="B55" s="35" t="s">
        <v>102</v>
      </c>
      <c r="C55" s="28" t="s">
        <v>98</v>
      </c>
      <c r="D55" s="23" t="s">
        <v>99</v>
      </c>
      <c r="E55" s="27">
        <v>0</v>
      </c>
      <c r="F55" s="25"/>
      <c r="G55" s="26">
        <f t="shared" si="0"/>
        <v>0</v>
      </c>
    </row>
    <row r="56" spans="1:7" ht="28.5" customHeight="1" x14ac:dyDescent="0.25">
      <c r="A56" s="20">
        <v>45</v>
      </c>
      <c r="B56" s="21" t="s">
        <v>103</v>
      </c>
      <c r="C56" s="28" t="s">
        <v>98</v>
      </c>
      <c r="D56" s="23" t="s">
        <v>68</v>
      </c>
      <c r="E56" s="27">
        <v>0</v>
      </c>
      <c r="F56" s="25"/>
      <c r="G56" s="26">
        <f t="shared" si="0"/>
        <v>0</v>
      </c>
    </row>
    <row r="57" spans="1:7" ht="28.5" customHeight="1" x14ac:dyDescent="0.25">
      <c r="A57" s="20" t="s">
        <v>104</v>
      </c>
      <c r="B57" s="21" t="s">
        <v>105</v>
      </c>
      <c r="C57" s="28" t="s">
        <v>98</v>
      </c>
      <c r="D57" s="23" t="s">
        <v>99</v>
      </c>
      <c r="E57" s="27">
        <v>0</v>
      </c>
      <c r="F57" s="25"/>
      <c r="G57" s="26">
        <f t="shared" si="0"/>
        <v>0</v>
      </c>
    </row>
    <row r="58" spans="1:7" ht="28.5" customHeight="1" x14ac:dyDescent="0.25">
      <c r="A58" s="20" t="s">
        <v>106</v>
      </c>
      <c r="B58" s="35" t="s">
        <v>107</v>
      </c>
      <c r="C58" s="28" t="s">
        <v>98</v>
      </c>
      <c r="D58" s="23" t="s">
        <v>99</v>
      </c>
      <c r="E58" s="27">
        <v>0</v>
      </c>
      <c r="F58" s="25"/>
      <c r="G58" s="26">
        <f t="shared" si="0"/>
        <v>0</v>
      </c>
    </row>
    <row r="59" spans="1:7" ht="28.5" customHeight="1" x14ac:dyDescent="0.25">
      <c r="A59" s="20" t="s">
        <v>108</v>
      </c>
      <c r="B59" s="21" t="s">
        <v>109</v>
      </c>
      <c r="C59" s="28" t="s">
        <v>98</v>
      </c>
      <c r="D59" s="23" t="s">
        <v>99</v>
      </c>
      <c r="E59" s="27">
        <v>0</v>
      </c>
      <c r="F59" s="25"/>
      <c r="G59" s="26">
        <f t="shared" si="0"/>
        <v>0</v>
      </c>
    </row>
    <row r="60" spans="1:7" ht="28.5" customHeight="1" x14ac:dyDescent="0.25">
      <c r="A60" s="20" t="s">
        <v>110</v>
      </c>
      <c r="B60" s="35" t="s">
        <v>111</v>
      </c>
      <c r="C60" s="28" t="s">
        <v>98</v>
      </c>
      <c r="D60" s="23" t="s">
        <v>99</v>
      </c>
      <c r="E60" s="27">
        <v>0</v>
      </c>
      <c r="F60" s="25"/>
      <c r="G60" s="26">
        <f t="shared" si="0"/>
        <v>0</v>
      </c>
    </row>
    <row r="61" spans="1:7" ht="28.5" customHeight="1" x14ac:dyDescent="0.25">
      <c r="A61" s="20" t="s">
        <v>112</v>
      </c>
      <c r="B61" s="21" t="s">
        <v>113</v>
      </c>
      <c r="C61" s="28" t="s">
        <v>98</v>
      </c>
      <c r="D61" s="23" t="s">
        <v>99</v>
      </c>
      <c r="E61" s="27">
        <v>0</v>
      </c>
      <c r="F61" s="25"/>
      <c r="G61" s="26">
        <f t="shared" si="0"/>
        <v>0</v>
      </c>
    </row>
    <row r="62" spans="1:7" ht="28.5" customHeight="1" x14ac:dyDescent="0.25">
      <c r="A62" s="20" t="s">
        <v>114</v>
      </c>
      <c r="B62" s="35" t="s">
        <v>115</v>
      </c>
      <c r="C62" s="28" t="s">
        <v>98</v>
      </c>
      <c r="D62" s="23" t="s">
        <v>99</v>
      </c>
      <c r="E62" s="27">
        <v>0</v>
      </c>
      <c r="F62" s="25"/>
      <c r="G62" s="26">
        <f t="shared" si="0"/>
        <v>0</v>
      </c>
    </row>
    <row r="63" spans="1:7" ht="28.5" customHeight="1" x14ac:dyDescent="0.25">
      <c r="A63" s="20">
        <v>49</v>
      </c>
      <c r="B63" s="21" t="s">
        <v>116</v>
      </c>
      <c r="C63" s="28" t="s">
        <v>98</v>
      </c>
      <c r="D63" s="23" t="s">
        <v>68</v>
      </c>
      <c r="E63" s="27">
        <v>0</v>
      </c>
      <c r="F63" s="25"/>
      <c r="G63" s="26">
        <f t="shared" si="0"/>
        <v>0</v>
      </c>
    </row>
    <row r="64" spans="1:7" ht="28.5" customHeight="1" x14ac:dyDescent="0.25">
      <c r="A64" s="20" t="s">
        <v>117</v>
      </c>
      <c r="B64" s="21" t="s">
        <v>118</v>
      </c>
      <c r="C64" s="28" t="s">
        <v>81</v>
      </c>
      <c r="D64" s="23" t="s">
        <v>99</v>
      </c>
      <c r="E64" s="27">
        <v>0</v>
      </c>
      <c r="F64" s="25"/>
      <c r="G64" s="26">
        <f t="shared" si="0"/>
        <v>0</v>
      </c>
    </row>
    <row r="65" spans="1:7" ht="28.5" customHeight="1" x14ac:dyDescent="0.25">
      <c r="A65" s="20" t="s">
        <v>119</v>
      </c>
      <c r="B65" s="35" t="s">
        <v>120</v>
      </c>
      <c r="C65" s="28" t="s">
        <v>81</v>
      </c>
      <c r="D65" s="23" t="s">
        <v>99</v>
      </c>
      <c r="E65" s="27">
        <v>0</v>
      </c>
      <c r="F65" s="25"/>
      <c r="G65" s="26">
        <f t="shared" si="0"/>
        <v>0</v>
      </c>
    </row>
    <row r="66" spans="1:7" ht="28.5" customHeight="1" x14ac:dyDescent="0.25">
      <c r="A66" s="20" t="s">
        <v>121</v>
      </c>
      <c r="B66" s="21" t="s">
        <v>122</v>
      </c>
      <c r="C66" s="28" t="s">
        <v>81</v>
      </c>
      <c r="D66" s="23" t="s">
        <v>99</v>
      </c>
      <c r="E66" s="27">
        <v>0</v>
      </c>
      <c r="F66" s="25"/>
      <c r="G66" s="26">
        <f t="shared" si="0"/>
        <v>0</v>
      </c>
    </row>
    <row r="67" spans="1:7" ht="28.5" customHeight="1" x14ac:dyDescent="0.25">
      <c r="A67" s="20" t="s">
        <v>123</v>
      </c>
      <c r="B67" s="35" t="s">
        <v>124</v>
      </c>
      <c r="C67" s="28" t="s">
        <v>81</v>
      </c>
      <c r="D67" s="23" t="s">
        <v>99</v>
      </c>
      <c r="E67" s="27">
        <v>1548</v>
      </c>
      <c r="F67" s="25">
        <v>8.74</v>
      </c>
      <c r="G67" s="26">
        <f t="shared" si="0"/>
        <v>13529.52</v>
      </c>
    </row>
    <row r="68" spans="1:7" ht="28.5" customHeight="1" x14ac:dyDescent="0.25">
      <c r="A68" s="20" t="s">
        <v>125</v>
      </c>
      <c r="B68" s="21" t="s">
        <v>126</v>
      </c>
      <c r="C68" s="28" t="s">
        <v>81</v>
      </c>
      <c r="D68" s="23" t="s">
        <v>99</v>
      </c>
      <c r="E68" s="27">
        <v>0</v>
      </c>
      <c r="F68" s="25"/>
      <c r="G68" s="26">
        <f t="shared" si="0"/>
        <v>0</v>
      </c>
    </row>
    <row r="69" spans="1:7" ht="28.5" customHeight="1" x14ac:dyDescent="0.25">
      <c r="A69" s="20" t="s">
        <v>127</v>
      </c>
      <c r="B69" s="35" t="s">
        <v>128</v>
      </c>
      <c r="C69" s="28" t="s">
        <v>81</v>
      </c>
      <c r="D69" s="23" t="s">
        <v>99</v>
      </c>
      <c r="E69" s="27">
        <v>1260</v>
      </c>
      <c r="F69" s="25">
        <v>8.93</v>
      </c>
      <c r="G69" s="26">
        <f t="shared" si="0"/>
        <v>11251.8</v>
      </c>
    </row>
    <row r="70" spans="1:7" ht="28.5" customHeight="1" x14ac:dyDescent="0.25">
      <c r="A70" s="20">
        <v>53</v>
      </c>
      <c r="B70" s="35" t="s">
        <v>129</v>
      </c>
      <c r="C70" s="28" t="s">
        <v>81</v>
      </c>
      <c r="D70" s="23" t="s">
        <v>99</v>
      </c>
      <c r="E70" s="27">
        <v>1491</v>
      </c>
      <c r="F70" s="25">
        <v>9.75</v>
      </c>
      <c r="G70" s="26">
        <f t="shared" si="0"/>
        <v>14537.25</v>
      </c>
    </row>
    <row r="71" spans="1:7" ht="28.5" customHeight="1" x14ac:dyDescent="0.25">
      <c r="A71" s="20">
        <v>54</v>
      </c>
      <c r="B71" s="35" t="s">
        <v>130</v>
      </c>
      <c r="C71" s="28" t="s">
        <v>81</v>
      </c>
      <c r="D71" s="23" t="s">
        <v>99</v>
      </c>
      <c r="E71" s="27">
        <v>3385</v>
      </c>
      <c r="F71" s="25">
        <v>12.74</v>
      </c>
      <c r="G71" s="26">
        <f t="shared" si="0"/>
        <v>43124.9</v>
      </c>
    </row>
    <row r="72" spans="1:7" ht="28.5" customHeight="1" x14ac:dyDescent="0.25">
      <c r="A72" s="20">
        <v>55</v>
      </c>
      <c r="B72" s="35" t="s">
        <v>258</v>
      </c>
      <c r="C72" s="28" t="s">
        <v>81</v>
      </c>
      <c r="D72" s="23" t="s">
        <v>99</v>
      </c>
      <c r="E72" s="27">
        <v>887</v>
      </c>
      <c r="F72" s="25">
        <v>19.7</v>
      </c>
      <c r="G72" s="26">
        <f t="shared" ref="G72:G135" si="1">F72*E72</f>
        <v>17473.899999999998</v>
      </c>
    </row>
    <row r="73" spans="1:7" ht="28.5" customHeight="1" x14ac:dyDescent="0.25">
      <c r="A73" s="20">
        <v>56</v>
      </c>
      <c r="B73" s="35" t="s">
        <v>132</v>
      </c>
      <c r="C73" s="28" t="s">
        <v>81</v>
      </c>
      <c r="D73" s="23" t="s">
        <v>99</v>
      </c>
      <c r="E73" s="27">
        <v>0</v>
      </c>
      <c r="F73" s="25"/>
      <c r="G73" s="26">
        <f t="shared" si="1"/>
        <v>0</v>
      </c>
    </row>
    <row r="74" spans="1:7" ht="28.5" customHeight="1" x14ac:dyDescent="0.25">
      <c r="A74" s="20">
        <v>57</v>
      </c>
      <c r="B74" s="35" t="s">
        <v>133</v>
      </c>
      <c r="C74" s="28" t="s">
        <v>81</v>
      </c>
      <c r="D74" s="23" t="s">
        <v>99</v>
      </c>
      <c r="E74" s="27">
        <v>0</v>
      </c>
      <c r="F74" s="25"/>
      <c r="G74" s="26">
        <f t="shared" si="1"/>
        <v>0</v>
      </c>
    </row>
    <row r="75" spans="1:7" ht="28.5" customHeight="1" x14ac:dyDescent="0.25">
      <c r="A75" s="20">
        <v>58</v>
      </c>
      <c r="B75" s="35" t="s">
        <v>134</v>
      </c>
      <c r="C75" s="28" t="s">
        <v>81</v>
      </c>
      <c r="D75" s="23" t="s">
        <v>99</v>
      </c>
      <c r="E75" s="27">
        <v>0</v>
      </c>
      <c r="F75" s="25"/>
      <c r="G75" s="26">
        <f t="shared" si="1"/>
        <v>0</v>
      </c>
    </row>
    <row r="76" spans="1:7" ht="28.5" customHeight="1" x14ac:dyDescent="0.25">
      <c r="A76" s="36">
        <v>69</v>
      </c>
      <c r="B76" s="21" t="s">
        <v>135</v>
      </c>
      <c r="C76" s="28" t="s">
        <v>136</v>
      </c>
      <c r="D76" s="23" t="s">
        <v>68</v>
      </c>
      <c r="E76" s="27">
        <v>0</v>
      </c>
      <c r="F76" s="25"/>
      <c r="G76" s="26">
        <f t="shared" si="1"/>
        <v>0</v>
      </c>
    </row>
    <row r="77" spans="1:7" ht="28.5" customHeight="1" x14ac:dyDescent="0.25">
      <c r="A77" s="36">
        <v>70</v>
      </c>
      <c r="B77" s="37" t="s">
        <v>137</v>
      </c>
      <c r="C77" s="28" t="s">
        <v>136</v>
      </c>
      <c r="D77" s="23" t="s">
        <v>68</v>
      </c>
      <c r="E77" s="27">
        <v>0</v>
      </c>
      <c r="F77" s="25"/>
      <c r="G77" s="26">
        <f t="shared" si="1"/>
        <v>0</v>
      </c>
    </row>
    <row r="78" spans="1:7" ht="28.5" customHeight="1" x14ac:dyDescent="0.25">
      <c r="A78" s="36">
        <v>71</v>
      </c>
      <c r="B78" s="38" t="s">
        <v>138</v>
      </c>
      <c r="C78" s="22" t="s">
        <v>52</v>
      </c>
      <c r="D78" s="23" t="s">
        <v>48</v>
      </c>
      <c r="E78" s="27">
        <v>0</v>
      </c>
      <c r="F78" s="25"/>
      <c r="G78" s="26">
        <f t="shared" si="1"/>
        <v>0</v>
      </c>
    </row>
    <row r="79" spans="1:7" ht="28.5" customHeight="1" x14ac:dyDescent="0.25">
      <c r="A79" s="36" t="s">
        <v>139</v>
      </c>
      <c r="B79" s="39" t="s">
        <v>140</v>
      </c>
      <c r="C79" s="28" t="s">
        <v>141</v>
      </c>
      <c r="D79" s="23" t="s">
        <v>68</v>
      </c>
      <c r="E79" s="27">
        <v>0</v>
      </c>
      <c r="F79" s="25"/>
      <c r="G79" s="26">
        <f t="shared" si="1"/>
        <v>0</v>
      </c>
    </row>
    <row r="80" spans="1:7" ht="28.5" customHeight="1" x14ac:dyDescent="0.25">
      <c r="A80" s="36" t="s">
        <v>142</v>
      </c>
      <c r="B80" s="37" t="s">
        <v>140</v>
      </c>
      <c r="C80" s="28" t="s">
        <v>143</v>
      </c>
      <c r="D80" s="23" t="s">
        <v>68</v>
      </c>
      <c r="E80" s="27">
        <v>0</v>
      </c>
      <c r="F80" s="25"/>
      <c r="G80" s="26">
        <f t="shared" si="1"/>
        <v>0</v>
      </c>
    </row>
    <row r="81" spans="1:7" ht="28.5" customHeight="1" x14ac:dyDescent="0.25">
      <c r="A81" s="36">
        <v>73</v>
      </c>
      <c r="B81" s="38" t="s">
        <v>144</v>
      </c>
      <c r="C81" s="28" t="s">
        <v>141</v>
      </c>
      <c r="D81" s="23" t="s">
        <v>44</v>
      </c>
      <c r="E81" s="27">
        <v>0</v>
      </c>
      <c r="F81" s="25"/>
      <c r="G81" s="26">
        <f t="shared" si="1"/>
        <v>0</v>
      </c>
    </row>
    <row r="82" spans="1:7" ht="28.5" customHeight="1" x14ac:dyDescent="0.25">
      <c r="A82" s="36">
        <v>74</v>
      </c>
      <c r="B82" s="39" t="s">
        <v>145</v>
      </c>
      <c r="C82" s="22" t="s">
        <v>43</v>
      </c>
      <c r="D82" s="23" t="s">
        <v>44</v>
      </c>
      <c r="E82" s="27">
        <v>0</v>
      </c>
      <c r="F82" s="25"/>
      <c r="G82" s="26">
        <f t="shared" si="1"/>
        <v>0</v>
      </c>
    </row>
    <row r="83" spans="1:7" ht="28.5" customHeight="1" x14ac:dyDescent="0.25">
      <c r="A83" s="36">
        <v>75</v>
      </c>
      <c r="B83" s="39" t="s">
        <v>146</v>
      </c>
      <c r="C83" s="22" t="s">
        <v>43</v>
      </c>
      <c r="D83" s="23" t="s">
        <v>44</v>
      </c>
      <c r="E83" s="27">
        <v>0</v>
      </c>
      <c r="F83" s="25"/>
      <c r="G83" s="26">
        <f t="shared" si="1"/>
        <v>0</v>
      </c>
    </row>
    <row r="84" spans="1:7" ht="28.5" customHeight="1" x14ac:dyDescent="0.25">
      <c r="A84" s="36" t="s">
        <v>147</v>
      </c>
      <c r="B84" s="39" t="s">
        <v>148</v>
      </c>
      <c r="C84" s="22" t="s">
        <v>149</v>
      </c>
      <c r="D84" s="23" t="s">
        <v>99</v>
      </c>
      <c r="E84" s="27">
        <v>0</v>
      </c>
      <c r="F84" s="25"/>
      <c r="G84" s="26">
        <f t="shared" si="1"/>
        <v>0</v>
      </c>
    </row>
    <row r="85" spans="1:7" ht="28.5" customHeight="1" x14ac:dyDescent="0.25">
      <c r="A85" s="36" t="s">
        <v>150</v>
      </c>
      <c r="B85" s="37" t="s">
        <v>151</v>
      </c>
      <c r="C85" s="22" t="s">
        <v>149</v>
      </c>
      <c r="D85" s="23" t="s">
        <v>99</v>
      </c>
      <c r="E85" s="27">
        <v>0</v>
      </c>
      <c r="F85" s="25"/>
      <c r="G85" s="26">
        <f t="shared" si="1"/>
        <v>0</v>
      </c>
    </row>
    <row r="86" spans="1:7" ht="28.5" customHeight="1" x14ac:dyDescent="0.25">
      <c r="A86" s="36">
        <v>77</v>
      </c>
      <c r="B86" s="37" t="s">
        <v>152</v>
      </c>
      <c r="C86" s="22" t="s">
        <v>149</v>
      </c>
      <c r="D86" s="23" t="s">
        <v>99</v>
      </c>
      <c r="E86" s="27">
        <v>0</v>
      </c>
      <c r="F86" s="25"/>
      <c r="G86" s="26">
        <f t="shared" si="1"/>
        <v>0</v>
      </c>
    </row>
    <row r="87" spans="1:7" ht="28.5" customHeight="1" x14ac:dyDescent="0.25">
      <c r="A87" s="36">
        <v>78</v>
      </c>
      <c r="B87" s="39" t="s">
        <v>153</v>
      </c>
      <c r="C87" s="22" t="s">
        <v>43</v>
      </c>
      <c r="D87" s="23" t="s">
        <v>68</v>
      </c>
      <c r="E87" s="27">
        <v>0</v>
      </c>
      <c r="F87" s="25"/>
      <c r="G87" s="26">
        <f t="shared" si="1"/>
        <v>0</v>
      </c>
    </row>
    <row r="88" spans="1:7" ht="28.5" customHeight="1" x14ac:dyDescent="0.25">
      <c r="A88" s="36">
        <v>79</v>
      </c>
      <c r="B88" s="38" t="s">
        <v>154</v>
      </c>
      <c r="C88" s="22" t="s">
        <v>43</v>
      </c>
      <c r="D88" s="23" t="s">
        <v>44</v>
      </c>
      <c r="E88" s="27">
        <v>0</v>
      </c>
      <c r="F88" s="25"/>
      <c r="G88" s="26">
        <f t="shared" si="1"/>
        <v>0</v>
      </c>
    </row>
    <row r="89" spans="1:7" ht="28.5" customHeight="1" x14ac:dyDescent="0.25">
      <c r="A89" s="36">
        <v>80</v>
      </c>
      <c r="B89" s="39" t="s">
        <v>155</v>
      </c>
      <c r="C89" s="22" t="s">
        <v>43</v>
      </c>
      <c r="D89" s="23" t="s">
        <v>44</v>
      </c>
      <c r="E89" s="27">
        <v>0</v>
      </c>
      <c r="F89" s="25"/>
      <c r="G89" s="26">
        <f t="shared" si="1"/>
        <v>0</v>
      </c>
    </row>
    <row r="90" spans="1:7" ht="28.5" customHeight="1" x14ac:dyDescent="0.25">
      <c r="A90" s="36">
        <v>81</v>
      </c>
      <c r="B90" s="39" t="s">
        <v>156</v>
      </c>
      <c r="C90" s="22" t="s">
        <v>43</v>
      </c>
      <c r="D90" s="23" t="s">
        <v>44</v>
      </c>
      <c r="E90" s="27">
        <v>0</v>
      </c>
      <c r="F90" s="25"/>
      <c r="G90" s="26">
        <f t="shared" si="1"/>
        <v>0</v>
      </c>
    </row>
    <row r="91" spans="1:7" ht="28.5" customHeight="1" x14ac:dyDescent="0.25">
      <c r="A91" s="36">
        <v>82</v>
      </c>
      <c r="B91" s="37" t="s">
        <v>157</v>
      </c>
      <c r="C91" s="28" t="s">
        <v>158</v>
      </c>
      <c r="D91" s="23" t="s">
        <v>159</v>
      </c>
      <c r="E91" s="27">
        <v>0</v>
      </c>
      <c r="F91" s="25"/>
      <c r="G91" s="26">
        <f t="shared" si="1"/>
        <v>0</v>
      </c>
    </row>
    <row r="92" spans="1:7" ht="28.5" customHeight="1" x14ac:dyDescent="0.25">
      <c r="A92" s="36">
        <v>83</v>
      </c>
      <c r="B92" s="39" t="s">
        <v>160</v>
      </c>
      <c r="C92" s="22" t="s">
        <v>24</v>
      </c>
      <c r="D92" s="23" t="s">
        <v>25</v>
      </c>
      <c r="E92" s="27">
        <v>0</v>
      </c>
      <c r="F92" s="25"/>
      <c r="G92" s="26">
        <f t="shared" si="1"/>
        <v>0</v>
      </c>
    </row>
    <row r="93" spans="1:7" ht="28.5" customHeight="1" x14ac:dyDescent="0.25">
      <c r="A93" s="36">
        <v>84</v>
      </c>
      <c r="B93" s="21" t="s">
        <v>161</v>
      </c>
      <c r="C93" s="22" t="s">
        <v>43</v>
      </c>
      <c r="D93" s="23" t="s">
        <v>44</v>
      </c>
      <c r="E93" s="27">
        <v>2540</v>
      </c>
      <c r="F93" s="25">
        <v>7.95</v>
      </c>
      <c r="G93" s="26">
        <f t="shared" si="1"/>
        <v>20193</v>
      </c>
    </row>
    <row r="94" spans="1:7" ht="28.5" customHeight="1" x14ac:dyDescent="0.25">
      <c r="A94" s="36">
        <v>85</v>
      </c>
      <c r="B94" s="35" t="s">
        <v>162</v>
      </c>
      <c r="C94" s="22" t="s">
        <v>43</v>
      </c>
      <c r="D94" s="23" t="s">
        <v>44</v>
      </c>
      <c r="E94" s="27">
        <v>1210</v>
      </c>
      <c r="F94" s="25">
        <v>9.8000000000000007</v>
      </c>
      <c r="G94" s="26">
        <f t="shared" si="1"/>
        <v>11858</v>
      </c>
    </row>
    <row r="95" spans="1:7" ht="28.5" customHeight="1" x14ac:dyDescent="0.25">
      <c r="A95" s="36">
        <v>86</v>
      </c>
      <c r="B95" s="29" t="s">
        <v>163</v>
      </c>
      <c r="C95" s="22" t="s">
        <v>43</v>
      </c>
      <c r="D95" s="23" t="s">
        <v>44</v>
      </c>
      <c r="E95" s="27">
        <v>0</v>
      </c>
      <c r="F95" s="25"/>
      <c r="G95" s="26">
        <f t="shared" si="1"/>
        <v>0</v>
      </c>
    </row>
    <row r="96" spans="1:7" ht="28.5" customHeight="1" x14ac:dyDescent="0.25">
      <c r="A96" s="36" t="s">
        <v>164</v>
      </c>
      <c r="B96" s="21" t="s">
        <v>165</v>
      </c>
      <c r="C96" s="22" t="s">
        <v>43</v>
      </c>
      <c r="D96" s="23" t="s">
        <v>44</v>
      </c>
      <c r="E96" s="27">
        <v>0</v>
      </c>
      <c r="F96" s="25"/>
      <c r="G96" s="26">
        <f t="shared" si="1"/>
        <v>0</v>
      </c>
    </row>
    <row r="97" spans="1:7" ht="28.5" customHeight="1" x14ac:dyDescent="0.25">
      <c r="A97" s="36" t="s">
        <v>166</v>
      </c>
      <c r="B97" s="35" t="s">
        <v>167</v>
      </c>
      <c r="C97" s="22" t="s">
        <v>43</v>
      </c>
      <c r="D97" s="23" t="s">
        <v>44</v>
      </c>
      <c r="E97" s="27">
        <v>0</v>
      </c>
      <c r="F97" s="25"/>
      <c r="G97" s="26">
        <f t="shared" si="1"/>
        <v>0</v>
      </c>
    </row>
    <row r="98" spans="1:7" ht="28.5" customHeight="1" x14ac:dyDescent="0.25">
      <c r="A98" s="36" t="s">
        <v>168</v>
      </c>
      <c r="B98" s="21" t="s">
        <v>169</v>
      </c>
      <c r="C98" s="22" t="s">
        <v>43</v>
      </c>
      <c r="D98" s="23" t="s">
        <v>44</v>
      </c>
      <c r="E98" s="27">
        <v>0</v>
      </c>
      <c r="F98" s="25"/>
      <c r="G98" s="26">
        <f t="shared" si="1"/>
        <v>0</v>
      </c>
    </row>
    <row r="99" spans="1:7" ht="28.5" customHeight="1" x14ac:dyDescent="0.25">
      <c r="A99" s="36" t="s">
        <v>170</v>
      </c>
      <c r="B99" s="35" t="s">
        <v>171</v>
      </c>
      <c r="C99" s="22" t="s">
        <v>43</v>
      </c>
      <c r="D99" s="23" t="s">
        <v>44</v>
      </c>
      <c r="E99" s="27">
        <v>0</v>
      </c>
      <c r="F99" s="25"/>
      <c r="G99" s="26">
        <f t="shared" si="1"/>
        <v>0</v>
      </c>
    </row>
    <row r="100" spans="1:7" ht="28.5" customHeight="1" x14ac:dyDescent="0.25">
      <c r="A100" s="36" t="s">
        <v>172</v>
      </c>
      <c r="B100" s="21" t="s">
        <v>173</v>
      </c>
      <c r="C100" s="22" t="s">
        <v>43</v>
      </c>
      <c r="D100" s="23" t="s">
        <v>44</v>
      </c>
      <c r="E100" s="27">
        <v>0</v>
      </c>
      <c r="F100" s="25"/>
      <c r="G100" s="26">
        <f t="shared" si="1"/>
        <v>0</v>
      </c>
    </row>
    <row r="101" spans="1:7" ht="28.5" customHeight="1" x14ac:dyDescent="0.25">
      <c r="A101" s="36" t="s">
        <v>174</v>
      </c>
      <c r="B101" s="35" t="s">
        <v>175</v>
      </c>
      <c r="C101" s="22" t="s">
        <v>43</v>
      </c>
      <c r="D101" s="23" t="s">
        <v>44</v>
      </c>
      <c r="E101" s="27">
        <v>0</v>
      </c>
      <c r="F101" s="25"/>
      <c r="G101" s="26">
        <f t="shared" si="1"/>
        <v>0</v>
      </c>
    </row>
    <row r="102" spans="1:7" ht="28.5" customHeight="1" x14ac:dyDescent="0.25">
      <c r="A102" s="40">
        <v>90</v>
      </c>
      <c r="B102" s="30" t="s">
        <v>176</v>
      </c>
      <c r="C102" s="22" t="s">
        <v>177</v>
      </c>
      <c r="D102" s="23" t="s">
        <v>48</v>
      </c>
      <c r="E102" s="27">
        <v>0</v>
      </c>
      <c r="F102" s="25"/>
      <c r="G102" s="26">
        <f t="shared" si="1"/>
        <v>0</v>
      </c>
    </row>
    <row r="103" spans="1:7" ht="28.5" customHeight="1" x14ac:dyDescent="0.25">
      <c r="A103" s="40">
        <v>91</v>
      </c>
      <c r="B103" s="21" t="s">
        <v>178</v>
      </c>
      <c r="C103" s="22" t="s">
        <v>43</v>
      </c>
      <c r="D103" s="23" t="s">
        <v>44</v>
      </c>
      <c r="E103" s="27">
        <v>3312</v>
      </c>
      <c r="F103" s="25">
        <v>7.95</v>
      </c>
      <c r="G103" s="26">
        <f t="shared" si="1"/>
        <v>26330.400000000001</v>
      </c>
    </row>
    <row r="104" spans="1:7" ht="29.25" customHeight="1" x14ac:dyDescent="0.25">
      <c r="A104" s="40">
        <v>92</v>
      </c>
      <c r="B104" s="35" t="s">
        <v>179</v>
      </c>
      <c r="C104" s="22" t="s">
        <v>43</v>
      </c>
      <c r="D104" s="23" t="s">
        <v>44</v>
      </c>
      <c r="E104" s="27">
        <v>2300</v>
      </c>
      <c r="F104" s="25">
        <v>9.8000000000000007</v>
      </c>
      <c r="G104" s="26">
        <f t="shared" si="1"/>
        <v>22540</v>
      </c>
    </row>
    <row r="105" spans="1:7" ht="29.25" customHeight="1" x14ac:dyDescent="0.25">
      <c r="A105" s="40">
        <v>93</v>
      </c>
      <c r="B105" s="21" t="s">
        <v>180</v>
      </c>
      <c r="C105" s="22" t="s">
        <v>43</v>
      </c>
      <c r="D105" s="23" t="s">
        <v>44</v>
      </c>
      <c r="E105" s="27">
        <v>0</v>
      </c>
      <c r="F105" s="25"/>
      <c r="G105" s="26">
        <f t="shared" si="1"/>
        <v>0</v>
      </c>
    </row>
    <row r="106" spans="1:7" ht="29.25" customHeight="1" x14ac:dyDescent="0.25">
      <c r="A106" s="40">
        <v>94</v>
      </c>
      <c r="B106" s="21" t="s">
        <v>181</v>
      </c>
      <c r="C106" s="22" t="s">
        <v>43</v>
      </c>
      <c r="D106" s="23" t="s">
        <v>44</v>
      </c>
      <c r="E106" s="27">
        <v>0</v>
      </c>
      <c r="F106" s="25"/>
      <c r="G106" s="26">
        <f t="shared" si="1"/>
        <v>0</v>
      </c>
    </row>
    <row r="107" spans="1:7" ht="29.25" customHeight="1" x14ac:dyDescent="0.25">
      <c r="A107" s="41">
        <v>95</v>
      </c>
      <c r="B107" s="42" t="s">
        <v>182</v>
      </c>
      <c r="C107" s="43" t="s">
        <v>43</v>
      </c>
      <c r="D107" s="44" t="s">
        <v>44</v>
      </c>
      <c r="E107" s="27">
        <v>0</v>
      </c>
      <c r="F107" s="25"/>
      <c r="G107" s="26">
        <f t="shared" si="1"/>
        <v>0</v>
      </c>
    </row>
    <row r="108" spans="1:7" ht="29.25" customHeight="1" x14ac:dyDescent="0.25">
      <c r="A108" s="36">
        <v>96</v>
      </c>
      <c r="B108" s="21" t="s">
        <v>183</v>
      </c>
      <c r="C108" s="45" t="s">
        <v>43</v>
      </c>
      <c r="D108" s="23" t="s">
        <v>184</v>
      </c>
      <c r="E108" s="27">
        <v>460</v>
      </c>
      <c r="F108" s="25">
        <v>8.6999999999999993</v>
      </c>
      <c r="G108" s="26">
        <f t="shared" si="1"/>
        <v>4001.9999999999995</v>
      </c>
    </row>
    <row r="109" spans="1:7" ht="29.25" customHeight="1" x14ac:dyDescent="0.25">
      <c r="A109" s="36">
        <v>97</v>
      </c>
      <c r="B109" s="21" t="s">
        <v>185</v>
      </c>
      <c r="C109" s="45" t="s">
        <v>43</v>
      </c>
      <c r="D109" s="23" t="s">
        <v>184</v>
      </c>
      <c r="E109" s="27">
        <v>920</v>
      </c>
      <c r="F109" s="25">
        <v>8.6999999999999993</v>
      </c>
      <c r="G109" s="26">
        <f t="shared" si="1"/>
        <v>8003.9999999999991</v>
      </c>
    </row>
    <row r="110" spans="1:7" ht="29.25" customHeight="1" x14ac:dyDescent="0.25">
      <c r="A110" s="36">
        <v>98</v>
      </c>
      <c r="B110" s="35" t="s">
        <v>186</v>
      </c>
      <c r="C110" s="45" t="s">
        <v>43</v>
      </c>
      <c r="D110" s="23" t="s">
        <v>187</v>
      </c>
      <c r="E110" s="27">
        <v>230</v>
      </c>
      <c r="F110" s="25">
        <v>8.57</v>
      </c>
      <c r="G110" s="26">
        <f t="shared" si="1"/>
        <v>1971.1000000000001</v>
      </c>
    </row>
    <row r="111" spans="1:7" ht="29.25" customHeight="1" x14ac:dyDescent="0.25">
      <c r="A111" s="36">
        <v>99</v>
      </c>
      <c r="B111" s="21" t="s">
        <v>188</v>
      </c>
      <c r="C111" s="45" t="s">
        <v>43</v>
      </c>
      <c r="D111" s="23" t="s">
        <v>184</v>
      </c>
      <c r="E111" s="27">
        <v>230</v>
      </c>
      <c r="F111" s="25">
        <v>7.95</v>
      </c>
      <c r="G111" s="26">
        <f t="shared" si="1"/>
        <v>1828.5</v>
      </c>
    </row>
    <row r="112" spans="1:7" ht="29.25" customHeight="1" x14ac:dyDescent="0.25">
      <c r="A112" s="36">
        <v>100</v>
      </c>
      <c r="B112" s="21" t="s">
        <v>189</v>
      </c>
      <c r="C112" s="45" t="s">
        <v>43</v>
      </c>
      <c r="D112" s="23" t="s">
        <v>184</v>
      </c>
      <c r="E112" s="27">
        <v>0</v>
      </c>
      <c r="F112" s="25"/>
      <c r="G112" s="26">
        <f t="shared" si="1"/>
        <v>0</v>
      </c>
    </row>
    <row r="113" spans="1:7" ht="29.25" customHeight="1" x14ac:dyDescent="0.25">
      <c r="A113" s="36">
        <v>101</v>
      </c>
      <c r="B113" s="35" t="s">
        <v>190</v>
      </c>
      <c r="C113" s="45" t="s">
        <v>43</v>
      </c>
      <c r="D113" s="23" t="s">
        <v>187</v>
      </c>
      <c r="E113" s="27">
        <v>0</v>
      </c>
      <c r="F113" s="25"/>
      <c r="G113" s="26">
        <f t="shared" si="1"/>
        <v>0</v>
      </c>
    </row>
    <row r="114" spans="1:7" ht="29.25" customHeight="1" x14ac:dyDescent="0.25">
      <c r="A114" s="36">
        <v>102</v>
      </c>
      <c r="B114" s="35" t="s">
        <v>191</v>
      </c>
      <c r="C114" s="45" t="s">
        <v>192</v>
      </c>
      <c r="D114" s="23" t="s">
        <v>187</v>
      </c>
      <c r="E114" s="27">
        <v>200</v>
      </c>
      <c r="F114" s="25">
        <v>8.6999999999999993</v>
      </c>
      <c r="G114" s="26">
        <f t="shared" si="1"/>
        <v>1739.9999999999998</v>
      </c>
    </row>
    <row r="115" spans="1:7" ht="29.25" customHeight="1" x14ac:dyDescent="0.25">
      <c r="A115" s="36">
        <v>103</v>
      </c>
      <c r="B115" s="35" t="s">
        <v>193</v>
      </c>
      <c r="C115" s="45" t="s">
        <v>43</v>
      </c>
      <c r="D115" s="23" t="s">
        <v>57</v>
      </c>
      <c r="E115" s="27">
        <v>19500</v>
      </c>
      <c r="F115" s="25">
        <v>7.08</v>
      </c>
      <c r="G115" s="26">
        <f t="shared" si="1"/>
        <v>138060</v>
      </c>
    </row>
    <row r="116" spans="1:7" ht="29.25" customHeight="1" x14ac:dyDescent="0.25">
      <c r="A116" s="36">
        <v>104</v>
      </c>
      <c r="B116" s="21" t="s">
        <v>194</v>
      </c>
      <c r="C116" s="45" t="s">
        <v>43</v>
      </c>
      <c r="D116" s="23" t="s">
        <v>57</v>
      </c>
      <c r="E116" s="27">
        <v>19500</v>
      </c>
      <c r="F116" s="25">
        <v>5.72</v>
      </c>
      <c r="G116" s="26">
        <f t="shared" si="1"/>
        <v>111540</v>
      </c>
    </row>
    <row r="117" spans="1:7" ht="29.25" customHeight="1" x14ac:dyDescent="0.25">
      <c r="A117" s="36">
        <v>105</v>
      </c>
      <c r="B117" s="21" t="s">
        <v>195</v>
      </c>
      <c r="C117" s="45" t="s">
        <v>43</v>
      </c>
      <c r="D117" s="23" t="s">
        <v>57</v>
      </c>
      <c r="E117" s="27">
        <v>0</v>
      </c>
      <c r="F117" s="25"/>
      <c r="G117" s="26">
        <f t="shared" si="1"/>
        <v>0</v>
      </c>
    </row>
    <row r="118" spans="1:7" ht="29.25" customHeight="1" x14ac:dyDescent="0.25">
      <c r="A118" s="36">
        <v>106</v>
      </c>
      <c r="B118" s="21" t="s">
        <v>196</v>
      </c>
      <c r="C118" s="45" t="s">
        <v>192</v>
      </c>
      <c r="D118" s="23" t="s">
        <v>187</v>
      </c>
      <c r="E118" s="27">
        <v>0</v>
      </c>
      <c r="F118" s="25"/>
      <c r="G118" s="26">
        <f t="shared" si="1"/>
        <v>0</v>
      </c>
    </row>
    <row r="119" spans="1:7" ht="29.25" customHeight="1" x14ac:dyDescent="0.25">
      <c r="A119" s="36">
        <v>107</v>
      </c>
      <c r="B119" s="46" t="s">
        <v>197</v>
      </c>
      <c r="C119" s="45" t="s">
        <v>43</v>
      </c>
      <c r="D119" s="23" t="s">
        <v>57</v>
      </c>
      <c r="E119" s="27">
        <v>15900</v>
      </c>
      <c r="F119" s="25">
        <v>11.16</v>
      </c>
      <c r="G119" s="26">
        <f t="shared" si="1"/>
        <v>177444</v>
      </c>
    </row>
    <row r="120" spans="1:7" ht="29.25" customHeight="1" x14ac:dyDescent="0.25">
      <c r="A120" s="36">
        <v>108</v>
      </c>
      <c r="B120" s="21" t="s">
        <v>198</v>
      </c>
      <c r="C120" s="45" t="s">
        <v>43</v>
      </c>
      <c r="D120" s="23" t="s">
        <v>187</v>
      </c>
      <c r="E120" s="27">
        <v>0</v>
      </c>
      <c r="F120" s="25"/>
      <c r="G120" s="26">
        <f t="shared" si="1"/>
        <v>0</v>
      </c>
    </row>
    <row r="121" spans="1:7" ht="29.25" customHeight="1" x14ac:dyDescent="0.25">
      <c r="A121" s="36">
        <v>109</v>
      </c>
      <c r="B121" s="21" t="s">
        <v>199</v>
      </c>
      <c r="C121" s="45" t="s">
        <v>192</v>
      </c>
      <c r="D121" s="23" t="s">
        <v>187</v>
      </c>
      <c r="E121" s="27">
        <v>0</v>
      </c>
      <c r="F121" s="25"/>
      <c r="G121" s="26">
        <f t="shared" si="1"/>
        <v>0</v>
      </c>
    </row>
    <row r="122" spans="1:7" ht="29.25" customHeight="1" x14ac:dyDescent="0.25">
      <c r="A122" s="36">
        <v>110</v>
      </c>
      <c r="B122" s="21" t="s">
        <v>200</v>
      </c>
      <c r="C122" s="45" t="s">
        <v>201</v>
      </c>
      <c r="D122" s="23" t="s">
        <v>202</v>
      </c>
      <c r="E122" s="27">
        <v>0</v>
      </c>
      <c r="F122" s="25"/>
      <c r="G122" s="26">
        <f t="shared" si="1"/>
        <v>0</v>
      </c>
    </row>
    <row r="123" spans="1:7" ht="29.25" customHeight="1" x14ac:dyDescent="0.25">
      <c r="A123" s="36">
        <v>111</v>
      </c>
      <c r="B123" s="21" t="s">
        <v>203</v>
      </c>
      <c r="C123" s="45" t="s">
        <v>43</v>
      </c>
      <c r="D123" s="23" t="s">
        <v>184</v>
      </c>
      <c r="E123" s="27">
        <v>0</v>
      </c>
      <c r="F123" s="25"/>
      <c r="G123" s="26">
        <f t="shared" si="1"/>
        <v>0</v>
      </c>
    </row>
    <row r="124" spans="1:7" ht="29.25" customHeight="1" x14ac:dyDescent="0.25">
      <c r="A124" s="36" t="s">
        <v>204</v>
      </c>
      <c r="B124" s="21" t="s">
        <v>205</v>
      </c>
      <c r="C124" s="47" t="s">
        <v>43</v>
      </c>
      <c r="D124" s="48" t="s">
        <v>184</v>
      </c>
      <c r="E124" s="27">
        <v>0</v>
      </c>
      <c r="F124" s="25"/>
      <c r="G124" s="26">
        <f t="shared" si="1"/>
        <v>0</v>
      </c>
    </row>
    <row r="125" spans="1:7" ht="29.25" customHeight="1" x14ac:dyDescent="0.25">
      <c r="A125" s="36" t="s">
        <v>206</v>
      </c>
      <c r="B125" s="35" t="s">
        <v>207</v>
      </c>
      <c r="C125" s="47" t="s">
        <v>43</v>
      </c>
      <c r="D125" s="48" t="s">
        <v>184</v>
      </c>
      <c r="E125" s="27">
        <v>0</v>
      </c>
      <c r="F125" s="25"/>
      <c r="G125" s="26">
        <f t="shared" si="1"/>
        <v>0</v>
      </c>
    </row>
    <row r="126" spans="1:7" ht="29.25" customHeight="1" x14ac:dyDescent="0.25">
      <c r="A126" s="36">
        <v>113</v>
      </c>
      <c r="B126" s="35" t="s">
        <v>208</v>
      </c>
      <c r="C126" s="45" t="s">
        <v>43</v>
      </c>
      <c r="D126" s="23" t="s">
        <v>184</v>
      </c>
      <c r="E126" s="49">
        <v>0</v>
      </c>
      <c r="F126" s="50"/>
      <c r="G126" s="26">
        <f t="shared" si="1"/>
        <v>0</v>
      </c>
    </row>
    <row r="127" spans="1:7" ht="29.25" customHeight="1" x14ac:dyDescent="0.25">
      <c r="A127" s="51">
        <v>114</v>
      </c>
      <c r="B127" s="35" t="s">
        <v>209</v>
      </c>
      <c r="C127" s="45" t="s">
        <v>43</v>
      </c>
      <c r="D127" s="23" t="s">
        <v>202</v>
      </c>
      <c r="E127" s="49">
        <v>0</v>
      </c>
      <c r="F127" s="50"/>
      <c r="G127" s="26">
        <f t="shared" si="1"/>
        <v>0</v>
      </c>
    </row>
    <row r="128" spans="1:7" ht="29.25" customHeight="1" x14ac:dyDescent="0.25">
      <c r="A128" s="36">
        <v>115</v>
      </c>
      <c r="B128" s="21" t="s">
        <v>210</v>
      </c>
      <c r="C128" s="45" t="s">
        <v>211</v>
      </c>
      <c r="D128" s="23" t="s">
        <v>159</v>
      </c>
      <c r="E128" s="49">
        <v>19090</v>
      </c>
      <c r="F128" s="50">
        <v>3.58</v>
      </c>
      <c r="G128" s="26">
        <f t="shared" si="1"/>
        <v>68342.2</v>
      </c>
    </row>
    <row r="129" spans="1:9" ht="29.25" customHeight="1" x14ac:dyDescent="0.25">
      <c r="A129" s="36">
        <v>116</v>
      </c>
      <c r="B129" s="21" t="s">
        <v>212</v>
      </c>
      <c r="C129" s="52" t="s">
        <v>213</v>
      </c>
      <c r="D129" s="23" t="s">
        <v>159</v>
      </c>
      <c r="E129" s="49">
        <v>6900</v>
      </c>
      <c r="F129" s="50">
        <v>1.59</v>
      </c>
      <c r="G129" s="26">
        <f t="shared" si="1"/>
        <v>10971</v>
      </c>
    </row>
    <row r="130" spans="1:9" ht="29.25" customHeight="1" x14ac:dyDescent="0.25">
      <c r="A130" s="36">
        <v>117</v>
      </c>
      <c r="B130" s="21" t="s">
        <v>214</v>
      </c>
      <c r="C130" s="45" t="s">
        <v>43</v>
      </c>
      <c r="D130" s="23" t="s">
        <v>159</v>
      </c>
      <c r="E130" s="49">
        <v>0</v>
      </c>
      <c r="F130" s="50"/>
      <c r="G130" s="26">
        <f t="shared" si="1"/>
        <v>0</v>
      </c>
    </row>
    <row r="131" spans="1:9" ht="29.25" customHeight="1" x14ac:dyDescent="0.25">
      <c r="A131" s="36">
        <v>118</v>
      </c>
      <c r="B131" s="21" t="s">
        <v>215</v>
      </c>
      <c r="C131" s="45" t="s">
        <v>43</v>
      </c>
      <c r="D131" s="23" t="s">
        <v>184</v>
      </c>
      <c r="E131" s="49">
        <v>1104</v>
      </c>
      <c r="F131" s="50">
        <v>7.95</v>
      </c>
      <c r="G131" s="26">
        <f t="shared" si="1"/>
        <v>8776.8000000000011</v>
      </c>
    </row>
    <row r="132" spans="1:9" ht="29.25" customHeight="1" x14ac:dyDescent="0.25">
      <c r="A132" s="36">
        <v>119</v>
      </c>
      <c r="B132" s="35" t="s">
        <v>216</v>
      </c>
      <c r="C132" s="45" t="s">
        <v>43</v>
      </c>
      <c r="D132" s="23" t="s">
        <v>48</v>
      </c>
      <c r="E132" s="49">
        <v>0</v>
      </c>
      <c r="F132" s="50"/>
      <c r="G132" s="26">
        <f t="shared" si="1"/>
        <v>0</v>
      </c>
    </row>
    <row r="133" spans="1:9" ht="29.25" customHeight="1" x14ac:dyDescent="0.25">
      <c r="A133" s="36">
        <v>120</v>
      </c>
      <c r="B133" s="35" t="s">
        <v>217</v>
      </c>
      <c r="C133" s="45" t="s">
        <v>43</v>
      </c>
      <c r="D133" s="23" t="s">
        <v>187</v>
      </c>
      <c r="E133" s="49">
        <v>0</v>
      </c>
      <c r="F133" s="50"/>
      <c r="G133" s="26">
        <f t="shared" si="1"/>
        <v>0</v>
      </c>
    </row>
    <row r="134" spans="1:9" ht="29.25" customHeight="1" x14ac:dyDescent="0.25">
      <c r="A134" s="36">
        <v>121</v>
      </c>
      <c r="B134" s="21" t="s">
        <v>218</v>
      </c>
      <c r="C134" s="32" t="s">
        <v>43</v>
      </c>
      <c r="D134" s="23" t="s">
        <v>48</v>
      </c>
      <c r="E134" s="49">
        <v>0</v>
      </c>
      <c r="F134" s="50"/>
      <c r="G134" s="26">
        <f t="shared" si="1"/>
        <v>0</v>
      </c>
    </row>
    <row r="135" spans="1:9" ht="29.25" customHeight="1" x14ac:dyDescent="0.25">
      <c r="A135" s="36">
        <v>122</v>
      </c>
      <c r="B135" s="21" t="s">
        <v>219</v>
      </c>
      <c r="C135" s="32" t="s">
        <v>43</v>
      </c>
      <c r="D135" s="23" t="s">
        <v>187</v>
      </c>
      <c r="E135" s="49">
        <v>0</v>
      </c>
      <c r="F135" s="50"/>
      <c r="G135" s="26">
        <f t="shared" si="1"/>
        <v>0</v>
      </c>
    </row>
    <row r="136" spans="1:9" ht="29.25" customHeight="1" x14ac:dyDescent="0.25">
      <c r="A136" s="36">
        <v>123</v>
      </c>
      <c r="B136" s="21" t="s">
        <v>220</v>
      </c>
      <c r="C136" s="32" t="s">
        <v>221</v>
      </c>
      <c r="D136" s="23" t="s">
        <v>222</v>
      </c>
      <c r="E136" s="49">
        <v>0</v>
      </c>
      <c r="F136" s="50"/>
      <c r="G136" s="26">
        <f t="shared" ref="G136:G140" si="2">F136*E136</f>
        <v>0</v>
      </c>
    </row>
    <row r="137" spans="1:9" ht="29.25" customHeight="1" x14ac:dyDescent="0.25">
      <c r="A137" s="36">
        <v>124</v>
      </c>
      <c r="B137" s="35" t="s">
        <v>223</v>
      </c>
      <c r="C137" s="32" t="s">
        <v>221</v>
      </c>
      <c r="D137" s="23" t="s">
        <v>222</v>
      </c>
      <c r="E137" s="49">
        <v>135</v>
      </c>
      <c r="F137" s="50">
        <v>74.81</v>
      </c>
      <c r="G137" s="26">
        <f t="shared" si="2"/>
        <v>10099.35</v>
      </c>
    </row>
    <row r="138" spans="1:9" ht="29.25" customHeight="1" x14ac:dyDescent="0.25">
      <c r="A138" s="36">
        <v>125</v>
      </c>
      <c r="B138" s="35" t="s">
        <v>224</v>
      </c>
      <c r="C138" s="32" t="s">
        <v>221</v>
      </c>
      <c r="D138" s="23" t="s">
        <v>222</v>
      </c>
      <c r="E138" s="49">
        <v>134</v>
      </c>
      <c r="F138" s="50">
        <v>90.34</v>
      </c>
      <c r="G138" s="26">
        <f t="shared" si="2"/>
        <v>12105.560000000001</v>
      </c>
    </row>
    <row r="139" spans="1:9" ht="27.75" customHeight="1" x14ac:dyDescent="0.25">
      <c r="A139" s="40">
        <v>126</v>
      </c>
      <c r="B139" s="53" t="s">
        <v>225</v>
      </c>
      <c r="C139" s="54" t="s">
        <v>226</v>
      </c>
      <c r="D139" s="23" t="s">
        <v>222</v>
      </c>
      <c r="E139" s="49">
        <v>0</v>
      </c>
      <c r="F139" s="50"/>
      <c r="G139" s="26">
        <f t="shared" si="2"/>
        <v>0</v>
      </c>
    </row>
    <row r="140" spans="1:9" ht="27.75" customHeight="1" x14ac:dyDescent="0.25">
      <c r="A140" s="36">
        <v>127</v>
      </c>
      <c r="B140" s="21" t="s">
        <v>227</v>
      </c>
      <c r="C140" s="32" t="s">
        <v>43</v>
      </c>
      <c r="D140" s="23" t="s">
        <v>184</v>
      </c>
      <c r="E140" s="49">
        <v>1840</v>
      </c>
      <c r="F140" s="50">
        <v>7.95</v>
      </c>
      <c r="G140" s="26">
        <f t="shared" si="2"/>
        <v>14628</v>
      </c>
    </row>
    <row r="141" spans="1:9" s="60" customFormat="1" ht="17.25" customHeight="1" x14ac:dyDescent="0.25">
      <c r="A141" s="117" t="s">
        <v>228</v>
      </c>
      <c r="B141" s="117"/>
      <c r="C141" s="55"/>
      <c r="D141" s="56"/>
      <c r="E141" s="57"/>
      <c r="F141" s="58"/>
      <c r="G141" s="59">
        <f>SUM(G8:G140)</f>
        <v>1046232.7900000002</v>
      </c>
    </row>
    <row r="142" spans="1:9" ht="26.25" customHeight="1" x14ac:dyDescent="0.2">
      <c r="A142" s="118" t="s">
        <v>229</v>
      </c>
      <c r="B142" s="119"/>
      <c r="C142" s="119"/>
      <c r="D142" s="119"/>
      <c r="E142" s="119"/>
      <c r="F142" s="119"/>
      <c r="G142" s="119"/>
      <c r="H142" s="61"/>
      <c r="I142" s="62"/>
    </row>
    <row r="143" spans="1:9" ht="13.5" thickBot="1" x14ac:dyDescent="0.25">
      <c r="A143" s="63"/>
      <c r="B143" s="64"/>
      <c r="C143" s="64"/>
      <c r="D143" s="64"/>
      <c r="E143" s="64"/>
      <c r="F143" s="64"/>
      <c r="G143" s="64"/>
      <c r="I143" s="62"/>
    </row>
    <row r="144" spans="1:9" ht="15.75" customHeight="1" thickTop="1" x14ac:dyDescent="0.2">
      <c r="B144" s="66" t="s">
        <v>230</v>
      </c>
      <c r="C144" s="120"/>
      <c r="D144" s="120"/>
      <c r="E144" s="120"/>
      <c r="F144" s="121"/>
      <c r="I144" s="62"/>
    </row>
    <row r="145" spans="2:9" ht="15.75" customHeight="1" x14ac:dyDescent="0.2">
      <c r="B145" s="68" t="s">
        <v>231</v>
      </c>
      <c r="C145" s="122" t="s">
        <v>232</v>
      </c>
      <c r="D145" s="122"/>
      <c r="E145" s="122"/>
      <c r="F145" s="123"/>
      <c r="I145" s="62"/>
    </row>
    <row r="146" spans="2:9" ht="32.25" customHeight="1" x14ac:dyDescent="0.2">
      <c r="B146" s="124"/>
      <c r="C146" s="125"/>
      <c r="D146" s="20" t="s">
        <v>233</v>
      </c>
      <c r="E146" s="20" t="s">
        <v>234</v>
      </c>
      <c r="F146" s="69" t="s">
        <v>235</v>
      </c>
    </row>
    <row r="147" spans="2:9" ht="15.75" customHeight="1" x14ac:dyDescent="0.2">
      <c r="B147" s="124"/>
      <c r="C147" s="125"/>
      <c r="D147" s="20" t="s">
        <v>236</v>
      </c>
      <c r="E147" s="20" t="s">
        <v>237</v>
      </c>
      <c r="F147" s="69" t="s">
        <v>237</v>
      </c>
    </row>
    <row r="148" spans="2:9" ht="16.5" thickBot="1" x14ac:dyDescent="0.25">
      <c r="B148" s="70"/>
      <c r="C148" s="71" t="s">
        <v>238</v>
      </c>
      <c r="D148" s="72">
        <f>SUM(F171)</f>
        <v>0</v>
      </c>
      <c r="E148" s="73">
        <f>IF(C145="áno",D148*0.2,0)</f>
        <v>0</v>
      </c>
      <c r="F148" s="74">
        <f>D148+E148</f>
        <v>0</v>
      </c>
    </row>
    <row r="149" spans="2:9" ht="15.75" customHeight="1" thickTop="1" x14ac:dyDescent="0.25">
      <c r="B149" s="75"/>
      <c r="C149" s="75"/>
      <c r="D149" s="75"/>
      <c r="E149" s="75"/>
      <c r="F149" s="75"/>
    </row>
    <row r="150" spans="2:9" ht="15.75" x14ac:dyDescent="0.25">
      <c r="B150" s="76" t="s">
        <v>230</v>
      </c>
      <c r="C150" s="109"/>
      <c r="D150" s="110"/>
      <c r="E150" s="77"/>
      <c r="F150" s="77"/>
    </row>
    <row r="151" spans="2:9" ht="15.75" x14ac:dyDescent="0.25">
      <c r="B151" s="78" t="s">
        <v>239</v>
      </c>
      <c r="C151" s="99"/>
      <c r="D151" s="100"/>
      <c r="E151" s="77"/>
      <c r="F151" s="77"/>
    </row>
    <row r="152" spans="2:9" ht="15.75" customHeight="1" x14ac:dyDescent="0.25">
      <c r="B152" s="76" t="s">
        <v>240</v>
      </c>
      <c r="C152" s="109"/>
      <c r="D152" s="110"/>
      <c r="E152" s="77"/>
      <c r="F152" s="77"/>
    </row>
    <row r="153" spans="2:9" ht="15.75" customHeight="1" x14ac:dyDescent="0.25">
      <c r="B153" s="79" t="s">
        <v>241</v>
      </c>
      <c r="C153" s="99"/>
      <c r="D153" s="100"/>
      <c r="E153" s="77"/>
      <c r="F153" s="77"/>
    </row>
    <row r="154" spans="2:9" ht="15.75" customHeight="1" x14ac:dyDescent="0.25">
      <c r="B154" s="79" t="s">
        <v>242</v>
      </c>
      <c r="C154" s="99"/>
      <c r="D154" s="100"/>
      <c r="E154" s="77"/>
      <c r="F154" s="77"/>
    </row>
    <row r="155" spans="2:9" ht="15.75" customHeight="1" x14ac:dyDescent="0.25">
      <c r="B155" s="79" t="s">
        <v>243</v>
      </c>
      <c r="C155" s="99"/>
      <c r="D155" s="100"/>
      <c r="E155" s="77"/>
      <c r="F155" s="77"/>
    </row>
    <row r="156" spans="2:9" ht="15.75" customHeight="1" x14ac:dyDescent="0.25">
      <c r="B156" s="79" t="s">
        <v>244</v>
      </c>
      <c r="C156" s="99"/>
      <c r="D156" s="100"/>
      <c r="E156" s="77"/>
      <c r="F156" s="77"/>
    </row>
    <row r="157" spans="2:9" ht="15.75" customHeight="1" x14ac:dyDescent="0.25">
      <c r="B157" s="79" t="s">
        <v>245</v>
      </c>
      <c r="C157" s="99"/>
      <c r="D157" s="100"/>
      <c r="E157" s="77"/>
      <c r="F157" s="77"/>
    </row>
    <row r="158" spans="2:9" ht="15.75" customHeight="1" x14ac:dyDescent="0.25">
      <c r="B158" s="79" t="s">
        <v>246</v>
      </c>
      <c r="C158" s="99"/>
      <c r="D158" s="100"/>
      <c r="E158" s="77"/>
      <c r="F158" s="77"/>
    </row>
    <row r="159" spans="2:9" ht="15.75" customHeight="1" x14ac:dyDescent="0.25">
      <c r="B159" s="79" t="s">
        <v>247</v>
      </c>
      <c r="C159" s="99"/>
      <c r="D159" s="100"/>
      <c r="E159" s="77"/>
      <c r="F159" s="77"/>
    </row>
    <row r="160" spans="2:9" ht="15.75" customHeight="1" x14ac:dyDescent="0.25">
      <c r="B160" s="76" t="s">
        <v>248</v>
      </c>
      <c r="C160" s="99"/>
      <c r="D160" s="100"/>
      <c r="E160" s="77"/>
      <c r="F160" s="77"/>
    </row>
    <row r="161" spans="2:7" ht="15.75" x14ac:dyDescent="0.25">
      <c r="B161" s="76" t="s">
        <v>249</v>
      </c>
      <c r="C161" s="109"/>
      <c r="D161" s="110"/>
      <c r="E161" s="77"/>
      <c r="F161" s="77"/>
    </row>
    <row r="162" spans="2:7" ht="15" x14ac:dyDescent="0.25">
      <c r="B162"/>
      <c r="C162"/>
      <c r="D162"/>
      <c r="E162"/>
      <c r="F162"/>
    </row>
    <row r="163" spans="2:7" ht="15" x14ac:dyDescent="0.25">
      <c r="B163"/>
      <c r="C163"/>
      <c r="D163"/>
      <c r="E163" s="80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/>
      <c r="D165"/>
      <c r="E165"/>
      <c r="F165"/>
    </row>
    <row r="166" spans="2:7" ht="27.75" customHeight="1" x14ac:dyDescent="0.25">
      <c r="B166"/>
      <c r="C166" s="111" t="s">
        <v>250</v>
      </c>
      <c r="D166" s="112"/>
      <c r="E166" s="81" t="s">
        <v>251</v>
      </c>
      <c r="F166" s="81" t="s">
        <v>252</v>
      </c>
      <c r="G166" s="81" t="s">
        <v>253</v>
      </c>
    </row>
    <row r="167" spans="2:7" ht="27.75" customHeight="1" x14ac:dyDescent="0.25">
      <c r="B167"/>
      <c r="C167" s="113" t="s">
        <v>254</v>
      </c>
      <c r="D167" s="114"/>
      <c r="E167" s="96">
        <f>SUBTOTAL(9,G8,G9,G10,G11,G12,G13,G14,G15,G18,G19,G20,G21,G22,G23,G24,G26,G29,G30,G31,G32,G33,G36,G37,G38,G39,G40,G42,G43,G44,G45,G46,G47,G48,G49,G50,G51,G52,G53,G56,G57,G59,G61,G63,G64,G66,G68,G76,G79,G82,G83,G84,G87,G89,G90,G92,G93,G96,G98,G100,G103,G105,G106,G107,G108,G109,G111,G112,G116,G117,G120,G118,G121,G122,G123,G124,G128,G129,G130,G131,G134,G135,G136,G139,G140)</f>
        <v>570497.41</v>
      </c>
      <c r="F167" s="101"/>
      <c r="G167" s="82">
        <f>ROUND(F167/E167,3)</f>
        <v>0</v>
      </c>
    </row>
    <row r="168" spans="2:7" ht="27.75" customHeight="1" x14ac:dyDescent="0.25">
      <c r="B168"/>
      <c r="C168" s="115" t="s">
        <v>255</v>
      </c>
      <c r="D168" s="116"/>
      <c r="E168" s="96">
        <f>SUBTOTAL(9,G41,G54,G55,G58,G60,G62,G65,G67,G69,G70,G71,G72,G73,G74,G75,G77,G80,G85,G86,G91,G94,G97,G99,G101,G104,G110,G113,G114,G115,G125,G126,G127,G132,G133,G137,G138)</f>
        <v>298291.37999999995</v>
      </c>
      <c r="F168" s="101"/>
      <c r="G168" s="82">
        <f t="shared" ref="G168:G170" si="3">ROUND(F168/E168,3)</f>
        <v>0</v>
      </c>
    </row>
    <row r="169" spans="2:7" ht="27.75" customHeight="1" x14ac:dyDescent="0.25">
      <c r="B169"/>
      <c r="C169" s="103" t="s">
        <v>256</v>
      </c>
      <c r="D169" s="104"/>
      <c r="E169" s="96">
        <f>SUBTOTAL(9,G16,G17,G25,G27,G28,G34,G35,G78,G81,G88,G95,G102)</f>
        <v>0</v>
      </c>
      <c r="F169" s="101"/>
      <c r="G169" s="82" t="e">
        <f t="shared" si="3"/>
        <v>#DIV/0!</v>
      </c>
    </row>
    <row r="170" spans="2:7" ht="27.75" customHeight="1" x14ac:dyDescent="0.25">
      <c r="B170"/>
      <c r="C170" s="105" t="s">
        <v>257</v>
      </c>
      <c r="D170" s="106"/>
      <c r="E170" s="96">
        <f>SUBTOTAL(9,G119)</f>
        <v>177444</v>
      </c>
      <c r="F170" s="101"/>
      <c r="G170" s="82">
        <f t="shared" si="3"/>
        <v>0</v>
      </c>
    </row>
    <row r="171" spans="2:7" ht="27.75" customHeight="1" x14ac:dyDescent="0.25">
      <c r="B171"/>
      <c r="C171" s="107" t="s">
        <v>228</v>
      </c>
      <c r="D171" s="108"/>
      <c r="E171" s="97">
        <f>SUM(E167:E170)</f>
        <v>1046232.79</v>
      </c>
      <c r="F171" s="97">
        <f>SUM(F167:F170)</f>
        <v>0</v>
      </c>
      <c r="G171" s="83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  <c r="D174"/>
      <c r="E174"/>
      <c r="F174"/>
    </row>
    <row r="175" spans="2:7" ht="15" x14ac:dyDescent="0.25">
      <c r="B175"/>
      <c r="C175"/>
    </row>
  </sheetData>
  <sheetProtection algorithmName="SHA-512" hashValue="CIiUKP/pLB1XR3e5GsBr3cCNXMgGKJDq9x2L0h9Bc9h1SFvF/GYoOmNvOFJpQq7UpzY8p8PKzNj+2mWreB2k+Q==" saltValue="To7y7C/s5I6oRs3VZ/ZlKw==" spinCount="100000" sheet="1" objects="1" scenarios="1"/>
  <protectedRanges>
    <protectedRange sqref="C144:F145" name="Rozsah1"/>
    <protectedRange sqref="C150:D161" name="Rozsah2"/>
    <protectedRange sqref="F167:F170" name="Rozsah3"/>
  </protectedRanges>
  <mergeCells count="15">
    <mergeCell ref="A141:B141"/>
    <mergeCell ref="A142:G142"/>
    <mergeCell ref="C144:F144"/>
    <mergeCell ref="C145:F145"/>
    <mergeCell ref="B146:B147"/>
    <mergeCell ref="C146:C147"/>
    <mergeCell ref="C169:D169"/>
    <mergeCell ref="C170:D170"/>
    <mergeCell ref="C171:D171"/>
    <mergeCell ref="C150:D150"/>
    <mergeCell ref="C152:D152"/>
    <mergeCell ref="C161:D161"/>
    <mergeCell ref="C166:D166"/>
    <mergeCell ref="C167:D167"/>
    <mergeCell ref="C168:D168"/>
  </mergeCells>
  <pageMargins left="0.7" right="0.7" top="0.75" bottom="0.75" header="0.3" footer="0.3"/>
  <pageSetup scale="4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75"/>
  <sheetViews>
    <sheetView zoomScaleNormal="100" workbookViewId="0">
      <selection activeCell="E171" sqref="E171"/>
    </sheetView>
  </sheetViews>
  <sheetFormatPr defaultRowHeight="12.75" x14ac:dyDescent="0.2"/>
  <cols>
    <col min="1" max="1" width="4.85546875" style="1" customWidth="1"/>
    <col min="2" max="2" width="69.7109375" style="1" customWidth="1"/>
    <col min="3" max="3" width="48.7109375" style="1" customWidth="1"/>
    <col min="4" max="4" width="13.42578125" style="3" customWidth="1"/>
    <col min="5" max="5" width="14.5703125" style="1" customWidth="1"/>
    <col min="6" max="6" width="15.7109375" style="1" customWidth="1"/>
    <col min="7" max="7" width="18.7109375" style="1" customWidth="1"/>
    <col min="8" max="8" width="17" style="1" customWidth="1"/>
    <col min="9" max="253" width="9.140625" style="1"/>
    <col min="254" max="254" width="10.42578125" style="1" customWidth="1"/>
    <col min="255" max="255" width="57.7109375" style="1" customWidth="1"/>
    <col min="256" max="256" width="46.140625" style="1" customWidth="1"/>
    <col min="257" max="257" width="14" style="1" customWidth="1"/>
    <col min="258" max="258" width="9.140625" style="1"/>
    <col min="259" max="259" width="8.85546875" style="1" customWidth="1"/>
    <col min="260" max="260" width="11.140625" style="1" customWidth="1"/>
    <col min="261" max="261" width="10.7109375" style="1" customWidth="1"/>
    <col min="262" max="509" width="9.140625" style="1"/>
    <col min="510" max="510" width="10.42578125" style="1" customWidth="1"/>
    <col min="511" max="511" width="57.7109375" style="1" customWidth="1"/>
    <col min="512" max="512" width="46.140625" style="1" customWidth="1"/>
    <col min="513" max="513" width="14" style="1" customWidth="1"/>
    <col min="514" max="514" width="9.140625" style="1"/>
    <col min="515" max="515" width="8.85546875" style="1" customWidth="1"/>
    <col min="516" max="516" width="11.140625" style="1" customWidth="1"/>
    <col min="517" max="517" width="10.7109375" style="1" customWidth="1"/>
    <col min="518" max="765" width="9.140625" style="1"/>
    <col min="766" max="766" width="10.42578125" style="1" customWidth="1"/>
    <col min="767" max="767" width="57.7109375" style="1" customWidth="1"/>
    <col min="768" max="768" width="46.140625" style="1" customWidth="1"/>
    <col min="769" max="769" width="14" style="1" customWidth="1"/>
    <col min="770" max="770" width="9.140625" style="1"/>
    <col min="771" max="771" width="8.85546875" style="1" customWidth="1"/>
    <col min="772" max="772" width="11.140625" style="1" customWidth="1"/>
    <col min="773" max="773" width="10.7109375" style="1" customWidth="1"/>
    <col min="774" max="1021" width="9.140625" style="1"/>
    <col min="1022" max="1022" width="10.42578125" style="1" customWidth="1"/>
    <col min="1023" max="1023" width="57.7109375" style="1" customWidth="1"/>
    <col min="1024" max="1024" width="46.140625" style="1" customWidth="1"/>
    <col min="1025" max="1025" width="14" style="1" customWidth="1"/>
    <col min="1026" max="1026" width="9.140625" style="1"/>
    <col min="1027" max="1027" width="8.85546875" style="1" customWidth="1"/>
    <col min="1028" max="1028" width="11.140625" style="1" customWidth="1"/>
    <col min="1029" max="1029" width="10.7109375" style="1" customWidth="1"/>
    <col min="1030" max="1277" width="9.140625" style="1"/>
    <col min="1278" max="1278" width="10.42578125" style="1" customWidth="1"/>
    <col min="1279" max="1279" width="57.7109375" style="1" customWidth="1"/>
    <col min="1280" max="1280" width="46.140625" style="1" customWidth="1"/>
    <col min="1281" max="1281" width="14" style="1" customWidth="1"/>
    <col min="1282" max="1282" width="9.140625" style="1"/>
    <col min="1283" max="1283" width="8.85546875" style="1" customWidth="1"/>
    <col min="1284" max="1284" width="11.140625" style="1" customWidth="1"/>
    <col min="1285" max="1285" width="10.7109375" style="1" customWidth="1"/>
    <col min="1286" max="1533" width="9.140625" style="1"/>
    <col min="1534" max="1534" width="10.42578125" style="1" customWidth="1"/>
    <col min="1535" max="1535" width="57.7109375" style="1" customWidth="1"/>
    <col min="1536" max="1536" width="46.140625" style="1" customWidth="1"/>
    <col min="1537" max="1537" width="14" style="1" customWidth="1"/>
    <col min="1538" max="1538" width="9.140625" style="1"/>
    <col min="1539" max="1539" width="8.85546875" style="1" customWidth="1"/>
    <col min="1540" max="1540" width="11.140625" style="1" customWidth="1"/>
    <col min="1541" max="1541" width="10.7109375" style="1" customWidth="1"/>
    <col min="1542" max="1789" width="9.140625" style="1"/>
    <col min="1790" max="1790" width="10.42578125" style="1" customWidth="1"/>
    <col min="1791" max="1791" width="57.7109375" style="1" customWidth="1"/>
    <col min="1792" max="1792" width="46.140625" style="1" customWidth="1"/>
    <col min="1793" max="1793" width="14" style="1" customWidth="1"/>
    <col min="1794" max="1794" width="9.140625" style="1"/>
    <col min="1795" max="1795" width="8.85546875" style="1" customWidth="1"/>
    <col min="1796" max="1796" width="11.140625" style="1" customWidth="1"/>
    <col min="1797" max="1797" width="10.7109375" style="1" customWidth="1"/>
    <col min="1798" max="2045" width="9.140625" style="1"/>
    <col min="2046" max="2046" width="10.42578125" style="1" customWidth="1"/>
    <col min="2047" max="2047" width="57.7109375" style="1" customWidth="1"/>
    <col min="2048" max="2048" width="46.140625" style="1" customWidth="1"/>
    <col min="2049" max="2049" width="14" style="1" customWidth="1"/>
    <col min="2050" max="2050" width="9.140625" style="1"/>
    <col min="2051" max="2051" width="8.85546875" style="1" customWidth="1"/>
    <col min="2052" max="2052" width="11.140625" style="1" customWidth="1"/>
    <col min="2053" max="2053" width="10.7109375" style="1" customWidth="1"/>
    <col min="2054" max="2301" width="9.140625" style="1"/>
    <col min="2302" max="2302" width="10.42578125" style="1" customWidth="1"/>
    <col min="2303" max="2303" width="57.7109375" style="1" customWidth="1"/>
    <col min="2304" max="2304" width="46.140625" style="1" customWidth="1"/>
    <col min="2305" max="2305" width="14" style="1" customWidth="1"/>
    <col min="2306" max="2306" width="9.140625" style="1"/>
    <col min="2307" max="2307" width="8.85546875" style="1" customWidth="1"/>
    <col min="2308" max="2308" width="11.140625" style="1" customWidth="1"/>
    <col min="2309" max="2309" width="10.7109375" style="1" customWidth="1"/>
    <col min="2310" max="2557" width="9.140625" style="1"/>
    <col min="2558" max="2558" width="10.42578125" style="1" customWidth="1"/>
    <col min="2559" max="2559" width="57.7109375" style="1" customWidth="1"/>
    <col min="2560" max="2560" width="46.140625" style="1" customWidth="1"/>
    <col min="2561" max="2561" width="14" style="1" customWidth="1"/>
    <col min="2562" max="2562" width="9.140625" style="1"/>
    <col min="2563" max="2563" width="8.85546875" style="1" customWidth="1"/>
    <col min="2564" max="2564" width="11.140625" style="1" customWidth="1"/>
    <col min="2565" max="2565" width="10.7109375" style="1" customWidth="1"/>
    <col min="2566" max="2813" width="9.140625" style="1"/>
    <col min="2814" max="2814" width="10.42578125" style="1" customWidth="1"/>
    <col min="2815" max="2815" width="57.7109375" style="1" customWidth="1"/>
    <col min="2816" max="2816" width="46.140625" style="1" customWidth="1"/>
    <col min="2817" max="2817" width="14" style="1" customWidth="1"/>
    <col min="2818" max="2818" width="9.140625" style="1"/>
    <col min="2819" max="2819" width="8.85546875" style="1" customWidth="1"/>
    <col min="2820" max="2820" width="11.140625" style="1" customWidth="1"/>
    <col min="2821" max="2821" width="10.7109375" style="1" customWidth="1"/>
    <col min="2822" max="3069" width="9.140625" style="1"/>
    <col min="3070" max="3070" width="10.42578125" style="1" customWidth="1"/>
    <col min="3071" max="3071" width="57.7109375" style="1" customWidth="1"/>
    <col min="3072" max="3072" width="46.140625" style="1" customWidth="1"/>
    <col min="3073" max="3073" width="14" style="1" customWidth="1"/>
    <col min="3074" max="3074" width="9.140625" style="1"/>
    <col min="3075" max="3075" width="8.85546875" style="1" customWidth="1"/>
    <col min="3076" max="3076" width="11.140625" style="1" customWidth="1"/>
    <col min="3077" max="3077" width="10.7109375" style="1" customWidth="1"/>
    <col min="3078" max="3325" width="9.140625" style="1"/>
    <col min="3326" max="3326" width="10.42578125" style="1" customWidth="1"/>
    <col min="3327" max="3327" width="57.7109375" style="1" customWidth="1"/>
    <col min="3328" max="3328" width="46.140625" style="1" customWidth="1"/>
    <col min="3329" max="3329" width="14" style="1" customWidth="1"/>
    <col min="3330" max="3330" width="9.140625" style="1"/>
    <col min="3331" max="3331" width="8.85546875" style="1" customWidth="1"/>
    <col min="3332" max="3332" width="11.140625" style="1" customWidth="1"/>
    <col min="3333" max="3333" width="10.7109375" style="1" customWidth="1"/>
    <col min="3334" max="3581" width="9.140625" style="1"/>
    <col min="3582" max="3582" width="10.42578125" style="1" customWidth="1"/>
    <col min="3583" max="3583" width="57.7109375" style="1" customWidth="1"/>
    <col min="3584" max="3584" width="46.140625" style="1" customWidth="1"/>
    <col min="3585" max="3585" width="14" style="1" customWidth="1"/>
    <col min="3586" max="3586" width="9.140625" style="1"/>
    <col min="3587" max="3587" width="8.85546875" style="1" customWidth="1"/>
    <col min="3588" max="3588" width="11.140625" style="1" customWidth="1"/>
    <col min="3589" max="3589" width="10.7109375" style="1" customWidth="1"/>
    <col min="3590" max="3837" width="9.140625" style="1"/>
    <col min="3838" max="3838" width="10.42578125" style="1" customWidth="1"/>
    <col min="3839" max="3839" width="57.7109375" style="1" customWidth="1"/>
    <col min="3840" max="3840" width="46.140625" style="1" customWidth="1"/>
    <col min="3841" max="3841" width="14" style="1" customWidth="1"/>
    <col min="3842" max="3842" width="9.140625" style="1"/>
    <col min="3843" max="3843" width="8.85546875" style="1" customWidth="1"/>
    <col min="3844" max="3844" width="11.140625" style="1" customWidth="1"/>
    <col min="3845" max="3845" width="10.7109375" style="1" customWidth="1"/>
    <col min="3846" max="4093" width="9.140625" style="1"/>
    <col min="4094" max="4094" width="10.42578125" style="1" customWidth="1"/>
    <col min="4095" max="4095" width="57.7109375" style="1" customWidth="1"/>
    <col min="4096" max="4096" width="46.140625" style="1" customWidth="1"/>
    <col min="4097" max="4097" width="14" style="1" customWidth="1"/>
    <col min="4098" max="4098" width="9.140625" style="1"/>
    <col min="4099" max="4099" width="8.85546875" style="1" customWidth="1"/>
    <col min="4100" max="4100" width="11.140625" style="1" customWidth="1"/>
    <col min="4101" max="4101" width="10.7109375" style="1" customWidth="1"/>
    <col min="4102" max="4349" width="9.140625" style="1"/>
    <col min="4350" max="4350" width="10.42578125" style="1" customWidth="1"/>
    <col min="4351" max="4351" width="57.7109375" style="1" customWidth="1"/>
    <col min="4352" max="4352" width="46.140625" style="1" customWidth="1"/>
    <col min="4353" max="4353" width="14" style="1" customWidth="1"/>
    <col min="4354" max="4354" width="9.140625" style="1"/>
    <col min="4355" max="4355" width="8.85546875" style="1" customWidth="1"/>
    <col min="4356" max="4356" width="11.140625" style="1" customWidth="1"/>
    <col min="4357" max="4357" width="10.7109375" style="1" customWidth="1"/>
    <col min="4358" max="4605" width="9.140625" style="1"/>
    <col min="4606" max="4606" width="10.42578125" style="1" customWidth="1"/>
    <col min="4607" max="4607" width="57.7109375" style="1" customWidth="1"/>
    <col min="4608" max="4608" width="46.140625" style="1" customWidth="1"/>
    <col min="4609" max="4609" width="14" style="1" customWidth="1"/>
    <col min="4610" max="4610" width="9.140625" style="1"/>
    <col min="4611" max="4611" width="8.85546875" style="1" customWidth="1"/>
    <col min="4612" max="4612" width="11.140625" style="1" customWidth="1"/>
    <col min="4613" max="4613" width="10.7109375" style="1" customWidth="1"/>
    <col min="4614" max="4861" width="9.140625" style="1"/>
    <col min="4862" max="4862" width="10.42578125" style="1" customWidth="1"/>
    <col min="4863" max="4863" width="57.7109375" style="1" customWidth="1"/>
    <col min="4864" max="4864" width="46.140625" style="1" customWidth="1"/>
    <col min="4865" max="4865" width="14" style="1" customWidth="1"/>
    <col min="4866" max="4866" width="9.140625" style="1"/>
    <col min="4867" max="4867" width="8.85546875" style="1" customWidth="1"/>
    <col min="4868" max="4868" width="11.140625" style="1" customWidth="1"/>
    <col min="4869" max="4869" width="10.7109375" style="1" customWidth="1"/>
    <col min="4870" max="5117" width="9.140625" style="1"/>
    <col min="5118" max="5118" width="10.42578125" style="1" customWidth="1"/>
    <col min="5119" max="5119" width="57.7109375" style="1" customWidth="1"/>
    <col min="5120" max="5120" width="46.140625" style="1" customWidth="1"/>
    <col min="5121" max="5121" width="14" style="1" customWidth="1"/>
    <col min="5122" max="5122" width="9.140625" style="1"/>
    <col min="5123" max="5123" width="8.85546875" style="1" customWidth="1"/>
    <col min="5124" max="5124" width="11.140625" style="1" customWidth="1"/>
    <col min="5125" max="5125" width="10.7109375" style="1" customWidth="1"/>
    <col min="5126" max="5373" width="9.140625" style="1"/>
    <col min="5374" max="5374" width="10.42578125" style="1" customWidth="1"/>
    <col min="5375" max="5375" width="57.7109375" style="1" customWidth="1"/>
    <col min="5376" max="5376" width="46.140625" style="1" customWidth="1"/>
    <col min="5377" max="5377" width="14" style="1" customWidth="1"/>
    <col min="5378" max="5378" width="9.140625" style="1"/>
    <col min="5379" max="5379" width="8.85546875" style="1" customWidth="1"/>
    <col min="5380" max="5380" width="11.140625" style="1" customWidth="1"/>
    <col min="5381" max="5381" width="10.7109375" style="1" customWidth="1"/>
    <col min="5382" max="5629" width="9.140625" style="1"/>
    <col min="5630" max="5630" width="10.42578125" style="1" customWidth="1"/>
    <col min="5631" max="5631" width="57.7109375" style="1" customWidth="1"/>
    <col min="5632" max="5632" width="46.140625" style="1" customWidth="1"/>
    <col min="5633" max="5633" width="14" style="1" customWidth="1"/>
    <col min="5634" max="5634" width="9.140625" style="1"/>
    <col min="5635" max="5635" width="8.85546875" style="1" customWidth="1"/>
    <col min="5636" max="5636" width="11.140625" style="1" customWidth="1"/>
    <col min="5637" max="5637" width="10.7109375" style="1" customWidth="1"/>
    <col min="5638" max="5885" width="9.140625" style="1"/>
    <col min="5886" max="5886" width="10.42578125" style="1" customWidth="1"/>
    <col min="5887" max="5887" width="57.7109375" style="1" customWidth="1"/>
    <col min="5888" max="5888" width="46.140625" style="1" customWidth="1"/>
    <col min="5889" max="5889" width="14" style="1" customWidth="1"/>
    <col min="5890" max="5890" width="9.140625" style="1"/>
    <col min="5891" max="5891" width="8.85546875" style="1" customWidth="1"/>
    <col min="5892" max="5892" width="11.140625" style="1" customWidth="1"/>
    <col min="5893" max="5893" width="10.7109375" style="1" customWidth="1"/>
    <col min="5894" max="6141" width="9.140625" style="1"/>
    <col min="6142" max="6142" width="10.42578125" style="1" customWidth="1"/>
    <col min="6143" max="6143" width="57.7109375" style="1" customWidth="1"/>
    <col min="6144" max="6144" width="46.140625" style="1" customWidth="1"/>
    <col min="6145" max="6145" width="14" style="1" customWidth="1"/>
    <col min="6146" max="6146" width="9.140625" style="1"/>
    <col min="6147" max="6147" width="8.85546875" style="1" customWidth="1"/>
    <col min="6148" max="6148" width="11.140625" style="1" customWidth="1"/>
    <col min="6149" max="6149" width="10.7109375" style="1" customWidth="1"/>
    <col min="6150" max="6397" width="9.140625" style="1"/>
    <col min="6398" max="6398" width="10.42578125" style="1" customWidth="1"/>
    <col min="6399" max="6399" width="57.7109375" style="1" customWidth="1"/>
    <col min="6400" max="6400" width="46.140625" style="1" customWidth="1"/>
    <col min="6401" max="6401" width="14" style="1" customWidth="1"/>
    <col min="6402" max="6402" width="9.140625" style="1"/>
    <col min="6403" max="6403" width="8.85546875" style="1" customWidth="1"/>
    <col min="6404" max="6404" width="11.140625" style="1" customWidth="1"/>
    <col min="6405" max="6405" width="10.7109375" style="1" customWidth="1"/>
    <col min="6406" max="6653" width="9.140625" style="1"/>
    <col min="6654" max="6654" width="10.42578125" style="1" customWidth="1"/>
    <col min="6655" max="6655" width="57.7109375" style="1" customWidth="1"/>
    <col min="6656" max="6656" width="46.140625" style="1" customWidth="1"/>
    <col min="6657" max="6657" width="14" style="1" customWidth="1"/>
    <col min="6658" max="6658" width="9.140625" style="1"/>
    <col min="6659" max="6659" width="8.85546875" style="1" customWidth="1"/>
    <col min="6660" max="6660" width="11.140625" style="1" customWidth="1"/>
    <col min="6661" max="6661" width="10.7109375" style="1" customWidth="1"/>
    <col min="6662" max="6909" width="9.140625" style="1"/>
    <col min="6910" max="6910" width="10.42578125" style="1" customWidth="1"/>
    <col min="6911" max="6911" width="57.7109375" style="1" customWidth="1"/>
    <col min="6912" max="6912" width="46.140625" style="1" customWidth="1"/>
    <col min="6913" max="6913" width="14" style="1" customWidth="1"/>
    <col min="6914" max="6914" width="9.140625" style="1"/>
    <col min="6915" max="6915" width="8.85546875" style="1" customWidth="1"/>
    <col min="6916" max="6916" width="11.140625" style="1" customWidth="1"/>
    <col min="6917" max="6917" width="10.7109375" style="1" customWidth="1"/>
    <col min="6918" max="7165" width="9.140625" style="1"/>
    <col min="7166" max="7166" width="10.42578125" style="1" customWidth="1"/>
    <col min="7167" max="7167" width="57.7109375" style="1" customWidth="1"/>
    <col min="7168" max="7168" width="46.140625" style="1" customWidth="1"/>
    <col min="7169" max="7169" width="14" style="1" customWidth="1"/>
    <col min="7170" max="7170" width="9.140625" style="1"/>
    <col min="7171" max="7171" width="8.85546875" style="1" customWidth="1"/>
    <col min="7172" max="7172" width="11.140625" style="1" customWidth="1"/>
    <col min="7173" max="7173" width="10.7109375" style="1" customWidth="1"/>
    <col min="7174" max="7421" width="9.140625" style="1"/>
    <col min="7422" max="7422" width="10.42578125" style="1" customWidth="1"/>
    <col min="7423" max="7423" width="57.7109375" style="1" customWidth="1"/>
    <col min="7424" max="7424" width="46.140625" style="1" customWidth="1"/>
    <col min="7425" max="7425" width="14" style="1" customWidth="1"/>
    <col min="7426" max="7426" width="9.140625" style="1"/>
    <col min="7427" max="7427" width="8.85546875" style="1" customWidth="1"/>
    <col min="7428" max="7428" width="11.140625" style="1" customWidth="1"/>
    <col min="7429" max="7429" width="10.7109375" style="1" customWidth="1"/>
    <col min="7430" max="7677" width="9.140625" style="1"/>
    <col min="7678" max="7678" width="10.42578125" style="1" customWidth="1"/>
    <col min="7679" max="7679" width="57.7109375" style="1" customWidth="1"/>
    <col min="7680" max="7680" width="46.140625" style="1" customWidth="1"/>
    <col min="7681" max="7681" width="14" style="1" customWidth="1"/>
    <col min="7682" max="7682" width="9.140625" style="1"/>
    <col min="7683" max="7683" width="8.85546875" style="1" customWidth="1"/>
    <col min="7684" max="7684" width="11.140625" style="1" customWidth="1"/>
    <col min="7685" max="7685" width="10.7109375" style="1" customWidth="1"/>
    <col min="7686" max="7933" width="9.140625" style="1"/>
    <col min="7934" max="7934" width="10.42578125" style="1" customWidth="1"/>
    <col min="7935" max="7935" width="57.7109375" style="1" customWidth="1"/>
    <col min="7936" max="7936" width="46.140625" style="1" customWidth="1"/>
    <col min="7937" max="7937" width="14" style="1" customWidth="1"/>
    <col min="7938" max="7938" width="9.140625" style="1"/>
    <col min="7939" max="7939" width="8.85546875" style="1" customWidth="1"/>
    <col min="7940" max="7940" width="11.140625" style="1" customWidth="1"/>
    <col min="7941" max="7941" width="10.7109375" style="1" customWidth="1"/>
    <col min="7942" max="8189" width="9.140625" style="1"/>
    <col min="8190" max="8190" width="10.42578125" style="1" customWidth="1"/>
    <col min="8191" max="8191" width="57.7109375" style="1" customWidth="1"/>
    <col min="8192" max="8192" width="46.140625" style="1" customWidth="1"/>
    <col min="8193" max="8193" width="14" style="1" customWidth="1"/>
    <col min="8194" max="8194" width="9.140625" style="1"/>
    <col min="8195" max="8195" width="8.85546875" style="1" customWidth="1"/>
    <col min="8196" max="8196" width="11.140625" style="1" customWidth="1"/>
    <col min="8197" max="8197" width="10.7109375" style="1" customWidth="1"/>
    <col min="8198" max="8445" width="9.140625" style="1"/>
    <col min="8446" max="8446" width="10.42578125" style="1" customWidth="1"/>
    <col min="8447" max="8447" width="57.7109375" style="1" customWidth="1"/>
    <col min="8448" max="8448" width="46.140625" style="1" customWidth="1"/>
    <col min="8449" max="8449" width="14" style="1" customWidth="1"/>
    <col min="8450" max="8450" width="9.140625" style="1"/>
    <col min="8451" max="8451" width="8.85546875" style="1" customWidth="1"/>
    <col min="8452" max="8452" width="11.140625" style="1" customWidth="1"/>
    <col min="8453" max="8453" width="10.7109375" style="1" customWidth="1"/>
    <col min="8454" max="8701" width="9.140625" style="1"/>
    <col min="8702" max="8702" width="10.42578125" style="1" customWidth="1"/>
    <col min="8703" max="8703" width="57.7109375" style="1" customWidth="1"/>
    <col min="8704" max="8704" width="46.140625" style="1" customWidth="1"/>
    <col min="8705" max="8705" width="14" style="1" customWidth="1"/>
    <col min="8706" max="8706" width="9.140625" style="1"/>
    <col min="8707" max="8707" width="8.85546875" style="1" customWidth="1"/>
    <col min="8708" max="8708" width="11.140625" style="1" customWidth="1"/>
    <col min="8709" max="8709" width="10.7109375" style="1" customWidth="1"/>
    <col min="8710" max="8957" width="9.140625" style="1"/>
    <col min="8958" max="8958" width="10.42578125" style="1" customWidth="1"/>
    <col min="8959" max="8959" width="57.7109375" style="1" customWidth="1"/>
    <col min="8960" max="8960" width="46.140625" style="1" customWidth="1"/>
    <col min="8961" max="8961" width="14" style="1" customWidth="1"/>
    <col min="8962" max="8962" width="9.140625" style="1"/>
    <col min="8963" max="8963" width="8.85546875" style="1" customWidth="1"/>
    <col min="8964" max="8964" width="11.140625" style="1" customWidth="1"/>
    <col min="8965" max="8965" width="10.7109375" style="1" customWidth="1"/>
    <col min="8966" max="9213" width="9.140625" style="1"/>
    <col min="9214" max="9214" width="10.42578125" style="1" customWidth="1"/>
    <col min="9215" max="9215" width="57.7109375" style="1" customWidth="1"/>
    <col min="9216" max="9216" width="46.140625" style="1" customWidth="1"/>
    <col min="9217" max="9217" width="14" style="1" customWidth="1"/>
    <col min="9218" max="9218" width="9.140625" style="1"/>
    <col min="9219" max="9219" width="8.85546875" style="1" customWidth="1"/>
    <col min="9220" max="9220" width="11.140625" style="1" customWidth="1"/>
    <col min="9221" max="9221" width="10.7109375" style="1" customWidth="1"/>
    <col min="9222" max="9469" width="9.140625" style="1"/>
    <col min="9470" max="9470" width="10.42578125" style="1" customWidth="1"/>
    <col min="9471" max="9471" width="57.7109375" style="1" customWidth="1"/>
    <col min="9472" max="9472" width="46.140625" style="1" customWidth="1"/>
    <col min="9473" max="9473" width="14" style="1" customWidth="1"/>
    <col min="9474" max="9474" width="9.140625" style="1"/>
    <col min="9475" max="9475" width="8.85546875" style="1" customWidth="1"/>
    <col min="9476" max="9476" width="11.140625" style="1" customWidth="1"/>
    <col min="9477" max="9477" width="10.7109375" style="1" customWidth="1"/>
    <col min="9478" max="9725" width="9.140625" style="1"/>
    <col min="9726" max="9726" width="10.42578125" style="1" customWidth="1"/>
    <col min="9727" max="9727" width="57.7109375" style="1" customWidth="1"/>
    <col min="9728" max="9728" width="46.140625" style="1" customWidth="1"/>
    <col min="9729" max="9729" width="14" style="1" customWidth="1"/>
    <col min="9730" max="9730" width="9.140625" style="1"/>
    <col min="9731" max="9731" width="8.85546875" style="1" customWidth="1"/>
    <col min="9732" max="9732" width="11.140625" style="1" customWidth="1"/>
    <col min="9733" max="9733" width="10.7109375" style="1" customWidth="1"/>
    <col min="9734" max="9981" width="9.140625" style="1"/>
    <col min="9982" max="9982" width="10.42578125" style="1" customWidth="1"/>
    <col min="9983" max="9983" width="57.7109375" style="1" customWidth="1"/>
    <col min="9984" max="9984" width="46.140625" style="1" customWidth="1"/>
    <col min="9985" max="9985" width="14" style="1" customWidth="1"/>
    <col min="9986" max="9986" width="9.140625" style="1"/>
    <col min="9987" max="9987" width="8.85546875" style="1" customWidth="1"/>
    <col min="9988" max="9988" width="11.140625" style="1" customWidth="1"/>
    <col min="9989" max="9989" width="10.7109375" style="1" customWidth="1"/>
    <col min="9990" max="10237" width="9.140625" style="1"/>
    <col min="10238" max="10238" width="10.42578125" style="1" customWidth="1"/>
    <col min="10239" max="10239" width="57.7109375" style="1" customWidth="1"/>
    <col min="10240" max="10240" width="46.140625" style="1" customWidth="1"/>
    <col min="10241" max="10241" width="14" style="1" customWidth="1"/>
    <col min="10242" max="10242" width="9.140625" style="1"/>
    <col min="10243" max="10243" width="8.85546875" style="1" customWidth="1"/>
    <col min="10244" max="10244" width="11.140625" style="1" customWidth="1"/>
    <col min="10245" max="10245" width="10.7109375" style="1" customWidth="1"/>
    <col min="10246" max="10493" width="9.140625" style="1"/>
    <col min="10494" max="10494" width="10.42578125" style="1" customWidth="1"/>
    <col min="10495" max="10495" width="57.7109375" style="1" customWidth="1"/>
    <col min="10496" max="10496" width="46.140625" style="1" customWidth="1"/>
    <col min="10497" max="10497" width="14" style="1" customWidth="1"/>
    <col min="10498" max="10498" width="9.140625" style="1"/>
    <col min="10499" max="10499" width="8.85546875" style="1" customWidth="1"/>
    <col min="10500" max="10500" width="11.140625" style="1" customWidth="1"/>
    <col min="10501" max="10501" width="10.7109375" style="1" customWidth="1"/>
    <col min="10502" max="10749" width="9.140625" style="1"/>
    <col min="10750" max="10750" width="10.42578125" style="1" customWidth="1"/>
    <col min="10751" max="10751" width="57.7109375" style="1" customWidth="1"/>
    <col min="10752" max="10752" width="46.140625" style="1" customWidth="1"/>
    <col min="10753" max="10753" width="14" style="1" customWidth="1"/>
    <col min="10754" max="10754" width="9.140625" style="1"/>
    <col min="10755" max="10755" width="8.85546875" style="1" customWidth="1"/>
    <col min="10756" max="10756" width="11.140625" style="1" customWidth="1"/>
    <col min="10757" max="10757" width="10.7109375" style="1" customWidth="1"/>
    <col min="10758" max="11005" width="9.140625" style="1"/>
    <col min="11006" max="11006" width="10.42578125" style="1" customWidth="1"/>
    <col min="11007" max="11007" width="57.7109375" style="1" customWidth="1"/>
    <col min="11008" max="11008" width="46.140625" style="1" customWidth="1"/>
    <col min="11009" max="11009" width="14" style="1" customWidth="1"/>
    <col min="11010" max="11010" width="9.140625" style="1"/>
    <col min="11011" max="11011" width="8.85546875" style="1" customWidth="1"/>
    <col min="11012" max="11012" width="11.140625" style="1" customWidth="1"/>
    <col min="11013" max="11013" width="10.7109375" style="1" customWidth="1"/>
    <col min="11014" max="11261" width="9.140625" style="1"/>
    <col min="11262" max="11262" width="10.42578125" style="1" customWidth="1"/>
    <col min="11263" max="11263" width="57.7109375" style="1" customWidth="1"/>
    <col min="11264" max="11264" width="46.140625" style="1" customWidth="1"/>
    <col min="11265" max="11265" width="14" style="1" customWidth="1"/>
    <col min="11266" max="11266" width="9.140625" style="1"/>
    <col min="11267" max="11267" width="8.85546875" style="1" customWidth="1"/>
    <col min="11268" max="11268" width="11.140625" style="1" customWidth="1"/>
    <col min="11269" max="11269" width="10.7109375" style="1" customWidth="1"/>
    <col min="11270" max="11517" width="9.140625" style="1"/>
    <col min="11518" max="11518" width="10.42578125" style="1" customWidth="1"/>
    <col min="11519" max="11519" width="57.7109375" style="1" customWidth="1"/>
    <col min="11520" max="11520" width="46.140625" style="1" customWidth="1"/>
    <col min="11521" max="11521" width="14" style="1" customWidth="1"/>
    <col min="11522" max="11522" width="9.140625" style="1"/>
    <col min="11523" max="11523" width="8.85546875" style="1" customWidth="1"/>
    <col min="11524" max="11524" width="11.140625" style="1" customWidth="1"/>
    <col min="11525" max="11525" width="10.7109375" style="1" customWidth="1"/>
    <col min="11526" max="11773" width="9.140625" style="1"/>
    <col min="11774" max="11774" width="10.42578125" style="1" customWidth="1"/>
    <col min="11775" max="11775" width="57.7109375" style="1" customWidth="1"/>
    <col min="11776" max="11776" width="46.140625" style="1" customWidth="1"/>
    <col min="11777" max="11777" width="14" style="1" customWidth="1"/>
    <col min="11778" max="11778" width="9.140625" style="1"/>
    <col min="11779" max="11779" width="8.85546875" style="1" customWidth="1"/>
    <col min="11780" max="11780" width="11.140625" style="1" customWidth="1"/>
    <col min="11781" max="11781" width="10.7109375" style="1" customWidth="1"/>
    <col min="11782" max="12029" width="9.140625" style="1"/>
    <col min="12030" max="12030" width="10.42578125" style="1" customWidth="1"/>
    <col min="12031" max="12031" width="57.7109375" style="1" customWidth="1"/>
    <col min="12032" max="12032" width="46.140625" style="1" customWidth="1"/>
    <col min="12033" max="12033" width="14" style="1" customWidth="1"/>
    <col min="12034" max="12034" width="9.140625" style="1"/>
    <col min="12035" max="12035" width="8.85546875" style="1" customWidth="1"/>
    <col min="12036" max="12036" width="11.140625" style="1" customWidth="1"/>
    <col min="12037" max="12037" width="10.7109375" style="1" customWidth="1"/>
    <col min="12038" max="12285" width="9.140625" style="1"/>
    <col min="12286" max="12286" width="10.42578125" style="1" customWidth="1"/>
    <col min="12287" max="12287" width="57.7109375" style="1" customWidth="1"/>
    <col min="12288" max="12288" width="46.140625" style="1" customWidth="1"/>
    <col min="12289" max="12289" width="14" style="1" customWidth="1"/>
    <col min="12290" max="12290" width="9.140625" style="1"/>
    <col min="12291" max="12291" width="8.85546875" style="1" customWidth="1"/>
    <col min="12292" max="12292" width="11.140625" style="1" customWidth="1"/>
    <col min="12293" max="12293" width="10.7109375" style="1" customWidth="1"/>
    <col min="12294" max="12541" width="9.140625" style="1"/>
    <col min="12542" max="12542" width="10.42578125" style="1" customWidth="1"/>
    <col min="12543" max="12543" width="57.7109375" style="1" customWidth="1"/>
    <col min="12544" max="12544" width="46.140625" style="1" customWidth="1"/>
    <col min="12545" max="12545" width="14" style="1" customWidth="1"/>
    <col min="12546" max="12546" width="9.140625" style="1"/>
    <col min="12547" max="12547" width="8.85546875" style="1" customWidth="1"/>
    <col min="12548" max="12548" width="11.140625" style="1" customWidth="1"/>
    <col min="12549" max="12549" width="10.7109375" style="1" customWidth="1"/>
    <col min="12550" max="12797" width="9.140625" style="1"/>
    <col min="12798" max="12798" width="10.42578125" style="1" customWidth="1"/>
    <col min="12799" max="12799" width="57.7109375" style="1" customWidth="1"/>
    <col min="12800" max="12800" width="46.140625" style="1" customWidth="1"/>
    <col min="12801" max="12801" width="14" style="1" customWidth="1"/>
    <col min="12802" max="12802" width="9.140625" style="1"/>
    <col min="12803" max="12803" width="8.85546875" style="1" customWidth="1"/>
    <col min="12804" max="12804" width="11.140625" style="1" customWidth="1"/>
    <col min="12805" max="12805" width="10.7109375" style="1" customWidth="1"/>
    <col min="12806" max="13053" width="9.140625" style="1"/>
    <col min="13054" max="13054" width="10.42578125" style="1" customWidth="1"/>
    <col min="13055" max="13055" width="57.7109375" style="1" customWidth="1"/>
    <col min="13056" max="13056" width="46.140625" style="1" customWidth="1"/>
    <col min="13057" max="13057" width="14" style="1" customWidth="1"/>
    <col min="13058" max="13058" width="9.140625" style="1"/>
    <col min="13059" max="13059" width="8.85546875" style="1" customWidth="1"/>
    <col min="13060" max="13060" width="11.140625" style="1" customWidth="1"/>
    <col min="13061" max="13061" width="10.7109375" style="1" customWidth="1"/>
    <col min="13062" max="13309" width="9.140625" style="1"/>
    <col min="13310" max="13310" width="10.42578125" style="1" customWidth="1"/>
    <col min="13311" max="13311" width="57.7109375" style="1" customWidth="1"/>
    <col min="13312" max="13312" width="46.140625" style="1" customWidth="1"/>
    <col min="13313" max="13313" width="14" style="1" customWidth="1"/>
    <col min="13314" max="13314" width="9.140625" style="1"/>
    <col min="13315" max="13315" width="8.85546875" style="1" customWidth="1"/>
    <col min="13316" max="13316" width="11.140625" style="1" customWidth="1"/>
    <col min="13317" max="13317" width="10.7109375" style="1" customWidth="1"/>
    <col min="13318" max="13565" width="9.140625" style="1"/>
    <col min="13566" max="13566" width="10.42578125" style="1" customWidth="1"/>
    <col min="13567" max="13567" width="57.7109375" style="1" customWidth="1"/>
    <col min="13568" max="13568" width="46.140625" style="1" customWidth="1"/>
    <col min="13569" max="13569" width="14" style="1" customWidth="1"/>
    <col min="13570" max="13570" width="9.140625" style="1"/>
    <col min="13571" max="13571" width="8.85546875" style="1" customWidth="1"/>
    <col min="13572" max="13572" width="11.140625" style="1" customWidth="1"/>
    <col min="13573" max="13573" width="10.7109375" style="1" customWidth="1"/>
    <col min="13574" max="13821" width="9.140625" style="1"/>
    <col min="13822" max="13822" width="10.42578125" style="1" customWidth="1"/>
    <col min="13823" max="13823" width="57.7109375" style="1" customWidth="1"/>
    <col min="13824" max="13824" width="46.140625" style="1" customWidth="1"/>
    <col min="13825" max="13825" width="14" style="1" customWidth="1"/>
    <col min="13826" max="13826" width="9.140625" style="1"/>
    <col min="13827" max="13827" width="8.85546875" style="1" customWidth="1"/>
    <col min="13828" max="13828" width="11.140625" style="1" customWidth="1"/>
    <col min="13829" max="13829" width="10.7109375" style="1" customWidth="1"/>
    <col min="13830" max="14077" width="9.140625" style="1"/>
    <col min="14078" max="14078" width="10.42578125" style="1" customWidth="1"/>
    <col min="14079" max="14079" width="57.7109375" style="1" customWidth="1"/>
    <col min="14080" max="14080" width="46.140625" style="1" customWidth="1"/>
    <col min="14081" max="14081" width="14" style="1" customWidth="1"/>
    <col min="14082" max="14082" width="9.140625" style="1"/>
    <col min="14083" max="14083" width="8.85546875" style="1" customWidth="1"/>
    <col min="14084" max="14084" width="11.140625" style="1" customWidth="1"/>
    <col min="14085" max="14085" width="10.7109375" style="1" customWidth="1"/>
    <col min="14086" max="14333" width="9.140625" style="1"/>
    <col min="14334" max="14334" width="10.42578125" style="1" customWidth="1"/>
    <col min="14335" max="14335" width="57.7109375" style="1" customWidth="1"/>
    <col min="14336" max="14336" width="46.140625" style="1" customWidth="1"/>
    <col min="14337" max="14337" width="14" style="1" customWidth="1"/>
    <col min="14338" max="14338" width="9.140625" style="1"/>
    <col min="14339" max="14339" width="8.85546875" style="1" customWidth="1"/>
    <col min="14340" max="14340" width="11.140625" style="1" customWidth="1"/>
    <col min="14341" max="14341" width="10.7109375" style="1" customWidth="1"/>
    <col min="14342" max="14589" width="9.140625" style="1"/>
    <col min="14590" max="14590" width="10.42578125" style="1" customWidth="1"/>
    <col min="14591" max="14591" width="57.7109375" style="1" customWidth="1"/>
    <col min="14592" max="14592" width="46.140625" style="1" customWidth="1"/>
    <col min="14593" max="14593" width="14" style="1" customWidth="1"/>
    <col min="14594" max="14594" width="9.140625" style="1"/>
    <col min="14595" max="14595" width="8.85546875" style="1" customWidth="1"/>
    <col min="14596" max="14596" width="11.140625" style="1" customWidth="1"/>
    <col min="14597" max="14597" width="10.7109375" style="1" customWidth="1"/>
    <col min="14598" max="14845" width="9.140625" style="1"/>
    <col min="14846" max="14846" width="10.42578125" style="1" customWidth="1"/>
    <col min="14847" max="14847" width="57.7109375" style="1" customWidth="1"/>
    <col min="14848" max="14848" width="46.140625" style="1" customWidth="1"/>
    <col min="14849" max="14849" width="14" style="1" customWidth="1"/>
    <col min="14850" max="14850" width="9.140625" style="1"/>
    <col min="14851" max="14851" width="8.85546875" style="1" customWidth="1"/>
    <col min="14852" max="14852" width="11.140625" style="1" customWidth="1"/>
    <col min="14853" max="14853" width="10.7109375" style="1" customWidth="1"/>
    <col min="14854" max="15101" width="9.140625" style="1"/>
    <col min="15102" max="15102" width="10.42578125" style="1" customWidth="1"/>
    <col min="15103" max="15103" width="57.7109375" style="1" customWidth="1"/>
    <col min="15104" max="15104" width="46.140625" style="1" customWidth="1"/>
    <col min="15105" max="15105" width="14" style="1" customWidth="1"/>
    <col min="15106" max="15106" width="9.140625" style="1"/>
    <col min="15107" max="15107" width="8.85546875" style="1" customWidth="1"/>
    <col min="15108" max="15108" width="11.140625" style="1" customWidth="1"/>
    <col min="15109" max="15109" width="10.7109375" style="1" customWidth="1"/>
    <col min="15110" max="15357" width="9.140625" style="1"/>
    <col min="15358" max="15358" width="10.42578125" style="1" customWidth="1"/>
    <col min="15359" max="15359" width="57.7109375" style="1" customWidth="1"/>
    <col min="15360" max="15360" width="46.140625" style="1" customWidth="1"/>
    <col min="15361" max="15361" width="14" style="1" customWidth="1"/>
    <col min="15362" max="15362" width="9.140625" style="1"/>
    <col min="15363" max="15363" width="8.85546875" style="1" customWidth="1"/>
    <col min="15364" max="15364" width="11.140625" style="1" customWidth="1"/>
    <col min="15365" max="15365" width="10.7109375" style="1" customWidth="1"/>
    <col min="15366" max="15613" width="9.140625" style="1"/>
    <col min="15614" max="15614" width="10.42578125" style="1" customWidth="1"/>
    <col min="15615" max="15615" width="57.7109375" style="1" customWidth="1"/>
    <col min="15616" max="15616" width="46.140625" style="1" customWidth="1"/>
    <col min="15617" max="15617" width="14" style="1" customWidth="1"/>
    <col min="15618" max="15618" width="9.140625" style="1"/>
    <col min="15619" max="15619" width="8.85546875" style="1" customWidth="1"/>
    <col min="15620" max="15620" width="11.140625" style="1" customWidth="1"/>
    <col min="15621" max="15621" width="10.7109375" style="1" customWidth="1"/>
    <col min="15622" max="15869" width="9.140625" style="1"/>
    <col min="15870" max="15870" width="10.42578125" style="1" customWidth="1"/>
    <col min="15871" max="15871" width="57.7109375" style="1" customWidth="1"/>
    <col min="15872" max="15872" width="46.140625" style="1" customWidth="1"/>
    <col min="15873" max="15873" width="14" style="1" customWidth="1"/>
    <col min="15874" max="15874" width="9.140625" style="1"/>
    <col min="15875" max="15875" width="8.85546875" style="1" customWidth="1"/>
    <col min="15876" max="15876" width="11.140625" style="1" customWidth="1"/>
    <col min="15877" max="15877" width="10.7109375" style="1" customWidth="1"/>
    <col min="15878" max="16125" width="9.140625" style="1"/>
    <col min="16126" max="16126" width="10.42578125" style="1" customWidth="1"/>
    <col min="16127" max="16127" width="57.7109375" style="1" customWidth="1"/>
    <col min="16128" max="16128" width="46.140625" style="1" customWidth="1"/>
    <col min="16129" max="16129" width="14" style="1" customWidth="1"/>
    <col min="16130" max="16130" width="9.140625" style="1"/>
    <col min="16131" max="16131" width="8.85546875" style="1" customWidth="1"/>
    <col min="16132" max="16132" width="11.140625" style="1" customWidth="1"/>
    <col min="16133" max="16133" width="10.7109375" style="1" customWidth="1"/>
    <col min="16134" max="16384" width="9.140625" style="1"/>
  </cols>
  <sheetData>
    <row r="1" spans="1:7" s="4" customFormat="1" ht="18" x14ac:dyDescent="0.25">
      <c r="A1" s="98" t="s">
        <v>0</v>
      </c>
      <c r="D1" s="5"/>
      <c r="G1" s="6" t="s">
        <v>1</v>
      </c>
    </row>
    <row r="2" spans="1:7" s="4" customFormat="1" ht="9" customHeight="1" x14ac:dyDescent="0.25">
      <c r="D2" s="5"/>
    </row>
    <row r="3" spans="1:7" s="11" customFormat="1" ht="16.5" customHeight="1" x14ac:dyDescent="0.25">
      <c r="A3" s="8" t="s">
        <v>275</v>
      </c>
      <c r="B3" s="8"/>
      <c r="C3" s="8"/>
      <c r="D3" s="9"/>
      <c r="E3" s="8"/>
      <c r="F3" s="8"/>
      <c r="G3" s="8"/>
    </row>
    <row r="4" spans="1:7" s="4" customFormat="1" ht="18.75" customHeight="1" x14ac:dyDescent="0.25">
      <c r="A4" s="8" t="s">
        <v>284</v>
      </c>
      <c r="B4" s="8"/>
      <c r="C4" s="8"/>
      <c r="D4" s="12"/>
      <c r="E4" s="8"/>
      <c r="F4" s="8"/>
      <c r="G4" s="8"/>
    </row>
    <row r="5" spans="1:7" s="4" customFormat="1" ht="18.75" customHeight="1" x14ac:dyDescent="0.25">
      <c r="A5" s="8" t="s">
        <v>285</v>
      </c>
      <c r="B5" s="8"/>
      <c r="C5" s="8"/>
      <c r="D5" s="12"/>
      <c r="E5" s="8"/>
      <c r="F5" s="8"/>
      <c r="G5" s="8"/>
    </row>
    <row r="6" spans="1:7" s="11" customFormat="1" ht="18" customHeight="1" x14ac:dyDescent="0.25">
      <c r="A6" s="13" t="s">
        <v>2</v>
      </c>
      <c r="B6" s="8"/>
      <c r="C6" s="8"/>
      <c r="D6" s="9"/>
      <c r="E6" s="8"/>
      <c r="F6" s="8"/>
      <c r="G6" s="8"/>
    </row>
    <row r="7" spans="1:7" s="19" customFormat="1" ht="94.5" x14ac:dyDescent="0.2">
      <c r="A7" s="14" t="s">
        <v>3</v>
      </c>
      <c r="B7" s="15" t="s">
        <v>4</v>
      </c>
      <c r="C7" s="15" t="s">
        <v>5</v>
      </c>
      <c r="D7" s="16" t="s">
        <v>6</v>
      </c>
      <c r="E7" s="17" t="s">
        <v>7</v>
      </c>
      <c r="F7" s="17" t="s">
        <v>8</v>
      </c>
      <c r="G7" s="18" t="s">
        <v>9</v>
      </c>
    </row>
    <row r="8" spans="1:7" ht="28.5" customHeight="1" x14ac:dyDescent="0.25">
      <c r="A8" s="20">
        <v>1</v>
      </c>
      <c r="B8" s="21" t="s">
        <v>10</v>
      </c>
      <c r="C8" s="22" t="s">
        <v>11</v>
      </c>
      <c r="D8" s="23" t="s">
        <v>12</v>
      </c>
      <c r="E8" s="85">
        <v>8402.3599999999988</v>
      </c>
      <c r="F8" s="25">
        <v>41.151000000000003</v>
      </c>
      <c r="G8" s="26">
        <f t="shared" ref="G8:G71" si="0">F8*E8</f>
        <v>345765.51635999995</v>
      </c>
    </row>
    <row r="9" spans="1:7" ht="28.5" customHeight="1" x14ac:dyDescent="0.25">
      <c r="A9" s="20">
        <v>2</v>
      </c>
      <c r="B9" s="21" t="s">
        <v>13</v>
      </c>
      <c r="C9" s="22" t="s">
        <v>14</v>
      </c>
      <c r="D9" s="23" t="s">
        <v>12</v>
      </c>
      <c r="E9" s="86">
        <v>1704.2999999999997</v>
      </c>
      <c r="F9" s="25">
        <v>37.235999999999997</v>
      </c>
      <c r="G9" s="26">
        <f t="shared" si="0"/>
        <v>63461.314799999986</v>
      </c>
    </row>
    <row r="10" spans="1:7" ht="28.5" customHeight="1" x14ac:dyDescent="0.25">
      <c r="A10" s="20">
        <v>3</v>
      </c>
      <c r="B10" s="21" t="s">
        <v>15</v>
      </c>
      <c r="C10" s="22" t="s">
        <v>16</v>
      </c>
      <c r="D10" s="23" t="s">
        <v>12</v>
      </c>
      <c r="E10" s="27">
        <v>0</v>
      </c>
      <c r="F10" s="25">
        <v>0</v>
      </c>
      <c r="G10" s="26">
        <f t="shared" si="0"/>
        <v>0</v>
      </c>
    </row>
    <row r="11" spans="1:7" ht="28.5" customHeight="1" x14ac:dyDescent="0.25">
      <c r="A11" s="20">
        <v>4</v>
      </c>
      <c r="B11" s="21" t="s">
        <v>17</v>
      </c>
      <c r="C11" s="22" t="s">
        <v>18</v>
      </c>
      <c r="D11" s="23" t="s">
        <v>12</v>
      </c>
      <c r="E11" s="27">
        <v>0</v>
      </c>
      <c r="F11" s="25">
        <v>0</v>
      </c>
      <c r="G11" s="26">
        <f t="shared" si="0"/>
        <v>0</v>
      </c>
    </row>
    <row r="12" spans="1:7" ht="28.5" customHeight="1" x14ac:dyDescent="0.25">
      <c r="A12" s="20">
        <v>5</v>
      </c>
      <c r="B12" s="21" t="s">
        <v>19</v>
      </c>
      <c r="C12" s="22" t="s">
        <v>20</v>
      </c>
      <c r="D12" s="23" t="s">
        <v>12</v>
      </c>
      <c r="E12" s="27">
        <v>0</v>
      </c>
      <c r="F12" s="25">
        <v>0</v>
      </c>
      <c r="G12" s="26">
        <f t="shared" si="0"/>
        <v>0</v>
      </c>
    </row>
    <row r="13" spans="1:7" ht="28.5" customHeight="1" x14ac:dyDescent="0.25">
      <c r="A13" s="20">
        <v>6</v>
      </c>
      <c r="B13" s="21" t="s">
        <v>21</v>
      </c>
      <c r="C13" s="22" t="s">
        <v>22</v>
      </c>
      <c r="D13" s="23" t="s">
        <v>12</v>
      </c>
      <c r="E13" s="27">
        <v>0</v>
      </c>
      <c r="F13" s="25">
        <v>0</v>
      </c>
      <c r="G13" s="26">
        <f t="shared" si="0"/>
        <v>0</v>
      </c>
    </row>
    <row r="14" spans="1:7" ht="28.5" customHeight="1" x14ac:dyDescent="0.25">
      <c r="A14" s="20">
        <v>7</v>
      </c>
      <c r="B14" s="21" t="s">
        <v>23</v>
      </c>
      <c r="C14" s="22" t="s">
        <v>24</v>
      </c>
      <c r="D14" s="23" t="s">
        <v>25</v>
      </c>
      <c r="E14" s="27">
        <v>0</v>
      </c>
      <c r="F14" s="25">
        <v>0</v>
      </c>
      <c r="G14" s="26">
        <f t="shared" si="0"/>
        <v>0</v>
      </c>
    </row>
    <row r="15" spans="1:7" ht="28.5" customHeight="1" x14ac:dyDescent="0.25">
      <c r="A15" s="20">
        <v>8</v>
      </c>
      <c r="B15" s="21" t="s">
        <v>26</v>
      </c>
      <c r="C15" s="28" t="s">
        <v>27</v>
      </c>
      <c r="D15" s="23" t="s">
        <v>12</v>
      </c>
      <c r="E15" s="27">
        <v>0</v>
      </c>
      <c r="F15" s="25">
        <v>0</v>
      </c>
      <c r="G15" s="26">
        <f t="shared" si="0"/>
        <v>0</v>
      </c>
    </row>
    <row r="16" spans="1:7" ht="28.5" customHeight="1" x14ac:dyDescent="0.25">
      <c r="A16" s="20" t="s">
        <v>28</v>
      </c>
      <c r="B16" s="29" t="s">
        <v>29</v>
      </c>
      <c r="C16" s="28" t="s">
        <v>30</v>
      </c>
      <c r="D16" s="23" t="s">
        <v>12</v>
      </c>
      <c r="E16" s="27">
        <v>0</v>
      </c>
      <c r="F16" s="25">
        <v>0</v>
      </c>
      <c r="G16" s="26">
        <f t="shared" si="0"/>
        <v>0</v>
      </c>
    </row>
    <row r="17" spans="1:7" ht="28.5" customHeight="1" x14ac:dyDescent="0.25">
      <c r="A17" s="20" t="s">
        <v>31</v>
      </c>
      <c r="B17" s="29" t="s">
        <v>29</v>
      </c>
      <c r="C17" s="28" t="s">
        <v>32</v>
      </c>
      <c r="D17" s="23" t="s">
        <v>12</v>
      </c>
      <c r="E17" s="27">
        <v>0</v>
      </c>
      <c r="F17" s="25">
        <v>0</v>
      </c>
      <c r="G17" s="26">
        <f t="shared" si="0"/>
        <v>0</v>
      </c>
    </row>
    <row r="18" spans="1:7" ht="28.5" customHeight="1" x14ac:dyDescent="0.25">
      <c r="A18" s="20" t="s">
        <v>33</v>
      </c>
      <c r="B18" s="21" t="s">
        <v>34</v>
      </c>
      <c r="C18" s="28" t="s">
        <v>30</v>
      </c>
      <c r="D18" s="23" t="s">
        <v>12</v>
      </c>
      <c r="E18" s="27">
        <v>0</v>
      </c>
      <c r="F18" s="25">
        <v>0</v>
      </c>
      <c r="G18" s="26">
        <f t="shared" si="0"/>
        <v>0</v>
      </c>
    </row>
    <row r="19" spans="1:7" ht="28.5" customHeight="1" x14ac:dyDescent="0.25">
      <c r="A19" s="20" t="s">
        <v>35</v>
      </c>
      <c r="B19" s="21" t="s">
        <v>34</v>
      </c>
      <c r="C19" s="28" t="s">
        <v>32</v>
      </c>
      <c r="D19" s="23" t="s">
        <v>12</v>
      </c>
      <c r="E19" s="27">
        <v>0</v>
      </c>
      <c r="F19" s="25">
        <v>0</v>
      </c>
      <c r="G19" s="26">
        <f t="shared" si="0"/>
        <v>0</v>
      </c>
    </row>
    <row r="20" spans="1:7" ht="28.5" customHeight="1" x14ac:dyDescent="0.25">
      <c r="A20" s="20">
        <v>11</v>
      </c>
      <c r="B20" s="21" t="s">
        <v>36</v>
      </c>
      <c r="C20" s="28" t="s">
        <v>37</v>
      </c>
      <c r="D20" s="23" t="s">
        <v>25</v>
      </c>
      <c r="E20" s="27">
        <v>0</v>
      </c>
      <c r="F20" s="25">
        <v>0</v>
      </c>
      <c r="G20" s="26">
        <f t="shared" si="0"/>
        <v>0</v>
      </c>
    </row>
    <row r="21" spans="1:7" ht="28.5" customHeight="1" x14ac:dyDescent="0.25">
      <c r="A21" s="20">
        <v>12</v>
      </c>
      <c r="B21" s="21" t="s">
        <v>38</v>
      </c>
      <c r="C21" s="22" t="s">
        <v>39</v>
      </c>
      <c r="D21" s="23" t="s">
        <v>25</v>
      </c>
      <c r="E21" s="27">
        <v>0</v>
      </c>
      <c r="F21" s="25">
        <v>0</v>
      </c>
      <c r="G21" s="26">
        <f t="shared" si="0"/>
        <v>0</v>
      </c>
    </row>
    <row r="22" spans="1:7" ht="28.5" customHeight="1" x14ac:dyDescent="0.25">
      <c r="A22" s="20">
        <v>13</v>
      </c>
      <c r="B22" s="21" t="s">
        <v>40</v>
      </c>
      <c r="C22" s="22" t="s">
        <v>41</v>
      </c>
      <c r="D22" s="23" t="s">
        <v>25</v>
      </c>
      <c r="E22" s="27">
        <v>0</v>
      </c>
      <c r="F22" s="25">
        <v>0</v>
      </c>
      <c r="G22" s="26">
        <f t="shared" si="0"/>
        <v>0</v>
      </c>
    </row>
    <row r="23" spans="1:7" ht="28.5" customHeight="1" x14ac:dyDescent="0.25">
      <c r="A23" s="20">
        <v>14</v>
      </c>
      <c r="B23" s="21" t="s">
        <v>42</v>
      </c>
      <c r="C23" s="22" t="s">
        <v>43</v>
      </c>
      <c r="D23" s="23" t="s">
        <v>44</v>
      </c>
      <c r="E23" s="86">
        <v>586.5</v>
      </c>
      <c r="F23" s="25">
        <v>8.6999999999999993</v>
      </c>
      <c r="G23" s="26">
        <f t="shared" si="0"/>
        <v>5102.5499999999993</v>
      </c>
    </row>
    <row r="24" spans="1:7" ht="28.5" customHeight="1" x14ac:dyDescent="0.25">
      <c r="A24" s="20">
        <v>15</v>
      </c>
      <c r="B24" s="21" t="s">
        <v>45</v>
      </c>
      <c r="C24" s="22" t="s">
        <v>43</v>
      </c>
      <c r="D24" s="23" t="s">
        <v>44</v>
      </c>
      <c r="E24" s="86">
        <v>588.80000000000007</v>
      </c>
      <c r="F24" s="25">
        <v>8.6999999999999993</v>
      </c>
      <c r="G24" s="26">
        <f t="shared" si="0"/>
        <v>5122.5600000000004</v>
      </c>
    </row>
    <row r="25" spans="1:7" ht="28.5" customHeight="1" x14ac:dyDescent="0.25">
      <c r="A25" s="20">
        <v>16</v>
      </c>
      <c r="B25" s="30" t="s">
        <v>46</v>
      </c>
      <c r="C25" s="22" t="s">
        <v>47</v>
      </c>
      <c r="D25" s="23" t="s">
        <v>48</v>
      </c>
      <c r="E25" s="27">
        <v>0</v>
      </c>
      <c r="F25" s="25">
        <v>0</v>
      </c>
      <c r="G25" s="26">
        <f t="shared" si="0"/>
        <v>0</v>
      </c>
    </row>
    <row r="26" spans="1:7" ht="28.5" customHeight="1" x14ac:dyDescent="0.25">
      <c r="A26" s="31">
        <v>17</v>
      </c>
      <c r="B26" s="21" t="s">
        <v>49</v>
      </c>
      <c r="C26" s="32" t="s">
        <v>50</v>
      </c>
      <c r="D26" s="23" t="s">
        <v>25</v>
      </c>
      <c r="E26" s="86">
        <v>46</v>
      </c>
      <c r="F26" s="25">
        <v>43.327500000000001</v>
      </c>
      <c r="G26" s="26">
        <f t="shared" si="0"/>
        <v>1993.0650000000001</v>
      </c>
    </row>
    <row r="27" spans="1:7" ht="28.5" customHeight="1" x14ac:dyDescent="0.25">
      <c r="A27" s="31">
        <v>18</v>
      </c>
      <c r="B27" s="29" t="s">
        <v>51</v>
      </c>
      <c r="C27" s="32" t="s">
        <v>52</v>
      </c>
      <c r="D27" s="23" t="s">
        <v>48</v>
      </c>
      <c r="E27" s="27">
        <v>0</v>
      </c>
      <c r="F27" s="25">
        <v>0</v>
      </c>
      <c r="G27" s="26">
        <f t="shared" si="0"/>
        <v>0</v>
      </c>
    </row>
    <row r="28" spans="1:7" ht="28.5" customHeight="1" x14ac:dyDescent="0.25">
      <c r="A28" s="31">
        <v>19</v>
      </c>
      <c r="B28" s="29" t="s">
        <v>53</v>
      </c>
      <c r="C28" s="33" t="s">
        <v>54</v>
      </c>
      <c r="D28" s="23" t="s">
        <v>48</v>
      </c>
      <c r="E28" s="27">
        <v>0</v>
      </c>
      <c r="F28" s="25">
        <v>0</v>
      </c>
      <c r="G28" s="26">
        <f t="shared" si="0"/>
        <v>0</v>
      </c>
    </row>
    <row r="29" spans="1:7" ht="28.5" customHeight="1" x14ac:dyDescent="0.25">
      <c r="A29" s="31">
        <v>20</v>
      </c>
      <c r="B29" s="21" t="s">
        <v>55</v>
      </c>
      <c r="C29" s="32" t="s">
        <v>56</v>
      </c>
      <c r="D29" s="23" t="s">
        <v>57</v>
      </c>
      <c r="E29" s="86">
        <v>145360</v>
      </c>
      <c r="F29" s="25">
        <v>7.911999999999999</v>
      </c>
      <c r="G29" s="26">
        <f t="shared" si="0"/>
        <v>1150088.3199999998</v>
      </c>
    </row>
    <row r="30" spans="1:7" ht="28.5" customHeight="1" x14ac:dyDescent="0.25">
      <c r="A30" s="31">
        <v>21</v>
      </c>
      <c r="B30" s="21" t="s">
        <v>58</v>
      </c>
      <c r="C30" s="32" t="s">
        <v>56</v>
      </c>
      <c r="D30" s="23" t="s">
        <v>57</v>
      </c>
      <c r="E30" s="86">
        <v>46000</v>
      </c>
      <c r="F30" s="25">
        <v>8.5559999999999992</v>
      </c>
      <c r="G30" s="26">
        <f t="shared" si="0"/>
        <v>393575.99999999994</v>
      </c>
    </row>
    <row r="31" spans="1:7" ht="28.5" customHeight="1" x14ac:dyDescent="0.25">
      <c r="A31" s="20">
        <v>22</v>
      </c>
      <c r="B31" s="34" t="s">
        <v>59</v>
      </c>
      <c r="C31" s="32" t="s">
        <v>56</v>
      </c>
      <c r="D31" s="23" t="s">
        <v>57</v>
      </c>
      <c r="E31" s="27">
        <v>0</v>
      </c>
      <c r="F31" s="25">
        <v>0</v>
      </c>
      <c r="G31" s="26">
        <f t="shared" si="0"/>
        <v>0</v>
      </c>
    </row>
    <row r="32" spans="1:7" ht="28.5" customHeight="1" x14ac:dyDescent="0.25">
      <c r="A32" s="31">
        <v>23</v>
      </c>
      <c r="B32" s="21" t="s">
        <v>60</v>
      </c>
      <c r="C32" s="32" t="s">
        <v>56</v>
      </c>
      <c r="D32" s="23" t="s">
        <v>57</v>
      </c>
      <c r="E32" s="86">
        <v>460</v>
      </c>
      <c r="F32" s="25">
        <v>8.8739999999999988</v>
      </c>
      <c r="G32" s="26">
        <f t="shared" si="0"/>
        <v>4082.0399999999995</v>
      </c>
    </row>
    <row r="33" spans="1:7" ht="28.5" customHeight="1" x14ac:dyDescent="0.25">
      <c r="A33" s="31">
        <v>24</v>
      </c>
      <c r="B33" s="21" t="s">
        <v>61</v>
      </c>
      <c r="C33" s="33" t="s">
        <v>37</v>
      </c>
      <c r="D33" s="23" t="s">
        <v>25</v>
      </c>
      <c r="E33" s="27">
        <v>0</v>
      </c>
      <c r="F33" s="25">
        <v>0</v>
      </c>
      <c r="G33" s="26">
        <f t="shared" si="0"/>
        <v>0</v>
      </c>
    </row>
    <row r="34" spans="1:7" ht="28.5" customHeight="1" x14ac:dyDescent="0.25">
      <c r="A34" s="31">
        <v>25</v>
      </c>
      <c r="B34" s="29" t="s">
        <v>62</v>
      </c>
      <c r="C34" s="32" t="s">
        <v>52</v>
      </c>
      <c r="D34" s="23" t="s">
        <v>48</v>
      </c>
      <c r="E34" s="27">
        <v>0</v>
      </c>
      <c r="F34" s="25">
        <v>0</v>
      </c>
      <c r="G34" s="26">
        <f t="shared" si="0"/>
        <v>0</v>
      </c>
    </row>
    <row r="35" spans="1:7" ht="28.5" customHeight="1" x14ac:dyDescent="0.25">
      <c r="A35" s="31">
        <v>26</v>
      </c>
      <c r="B35" s="29" t="s">
        <v>63</v>
      </c>
      <c r="C35" s="32" t="s">
        <v>52</v>
      </c>
      <c r="D35" s="23" t="s">
        <v>48</v>
      </c>
      <c r="E35" s="27">
        <v>0</v>
      </c>
      <c r="F35" s="25">
        <v>0</v>
      </c>
      <c r="G35" s="26">
        <f t="shared" si="0"/>
        <v>0</v>
      </c>
    </row>
    <row r="36" spans="1:7" ht="28.5" customHeight="1" x14ac:dyDescent="0.25">
      <c r="A36" s="31">
        <v>27</v>
      </c>
      <c r="B36" s="21" t="s">
        <v>64</v>
      </c>
      <c r="C36" s="33" t="s">
        <v>259</v>
      </c>
      <c r="D36" s="23" t="s">
        <v>25</v>
      </c>
      <c r="E36" s="86">
        <v>37789</v>
      </c>
      <c r="F36" s="25">
        <v>7.7910000000000004</v>
      </c>
      <c r="G36" s="26">
        <f t="shared" si="0"/>
        <v>294414.09899999999</v>
      </c>
    </row>
    <row r="37" spans="1:7" ht="28.5" customHeight="1" x14ac:dyDescent="0.25">
      <c r="A37" s="31">
        <v>28</v>
      </c>
      <c r="B37" s="21" t="s">
        <v>66</v>
      </c>
      <c r="C37" s="33" t="s">
        <v>67</v>
      </c>
      <c r="D37" s="23" t="s">
        <v>68</v>
      </c>
      <c r="E37" s="27">
        <v>0</v>
      </c>
      <c r="F37" s="25">
        <v>0</v>
      </c>
      <c r="G37" s="26">
        <f t="shared" si="0"/>
        <v>0</v>
      </c>
    </row>
    <row r="38" spans="1:7" ht="28.5" customHeight="1" x14ac:dyDescent="0.25">
      <c r="A38" s="31">
        <v>29</v>
      </c>
      <c r="B38" s="21" t="s">
        <v>69</v>
      </c>
      <c r="C38" s="33" t="s">
        <v>70</v>
      </c>
      <c r="D38" s="23" t="s">
        <v>68</v>
      </c>
      <c r="E38" s="27">
        <v>0</v>
      </c>
      <c r="F38" s="25">
        <v>0</v>
      </c>
      <c r="G38" s="26">
        <f t="shared" si="0"/>
        <v>0</v>
      </c>
    </row>
    <row r="39" spans="1:7" ht="28.5" customHeight="1" x14ac:dyDescent="0.25">
      <c r="A39" s="31">
        <v>30</v>
      </c>
      <c r="B39" s="21" t="s">
        <v>71</v>
      </c>
      <c r="C39" s="33" t="s">
        <v>72</v>
      </c>
      <c r="D39" s="23" t="s">
        <v>25</v>
      </c>
      <c r="E39" s="27">
        <v>0</v>
      </c>
      <c r="F39" s="25">
        <v>0</v>
      </c>
      <c r="G39" s="26">
        <f t="shared" si="0"/>
        <v>0</v>
      </c>
    </row>
    <row r="40" spans="1:7" ht="28.5" customHeight="1" x14ac:dyDescent="0.25">
      <c r="A40" s="20" t="s">
        <v>73</v>
      </c>
      <c r="B40" s="21" t="s">
        <v>74</v>
      </c>
      <c r="C40" s="28" t="s">
        <v>75</v>
      </c>
      <c r="D40" s="23" t="s">
        <v>68</v>
      </c>
      <c r="E40" s="27">
        <v>0</v>
      </c>
      <c r="F40" s="25">
        <v>0</v>
      </c>
      <c r="G40" s="26">
        <f t="shared" si="0"/>
        <v>0</v>
      </c>
    </row>
    <row r="41" spans="1:7" ht="28.5" customHeight="1" x14ac:dyDescent="0.25">
      <c r="A41" s="20" t="s">
        <v>76</v>
      </c>
      <c r="B41" s="35" t="s">
        <v>74</v>
      </c>
      <c r="C41" s="28" t="s">
        <v>77</v>
      </c>
      <c r="D41" s="23" t="s">
        <v>68</v>
      </c>
      <c r="E41" s="27">
        <v>0</v>
      </c>
      <c r="F41" s="25">
        <v>0</v>
      </c>
      <c r="G41" s="26">
        <f t="shared" si="0"/>
        <v>0</v>
      </c>
    </row>
    <row r="42" spans="1:7" ht="28.5" customHeight="1" x14ac:dyDescent="0.25">
      <c r="A42" s="20">
        <v>32</v>
      </c>
      <c r="B42" s="21" t="s">
        <v>78</v>
      </c>
      <c r="C42" s="28" t="s">
        <v>79</v>
      </c>
      <c r="D42" s="23" t="s">
        <v>12</v>
      </c>
      <c r="E42" s="27">
        <v>0</v>
      </c>
      <c r="F42" s="25">
        <v>0</v>
      </c>
      <c r="G42" s="26">
        <f t="shared" si="0"/>
        <v>0</v>
      </c>
    </row>
    <row r="43" spans="1:7" ht="28.5" customHeight="1" x14ac:dyDescent="0.25">
      <c r="A43" s="20">
        <v>33</v>
      </c>
      <c r="B43" s="21" t="s">
        <v>80</v>
      </c>
      <c r="C43" s="28" t="s">
        <v>81</v>
      </c>
      <c r="D43" s="23" t="s">
        <v>12</v>
      </c>
      <c r="E43" s="86">
        <v>977</v>
      </c>
      <c r="F43" s="25">
        <v>7.0754999999999999</v>
      </c>
      <c r="G43" s="26">
        <f t="shared" si="0"/>
        <v>6912.7635</v>
      </c>
    </row>
    <row r="44" spans="1:7" ht="28.5" customHeight="1" x14ac:dyDescent="0.25">
      <c r="A44" s="20">
        <v>34</v>
      </c>
      <c r="B44" s="21" t="s">
        <v>82</v>
      </c>
      <c r="C44" s="28" t="s">
        <v>81</v>
      </c>
      <c r="D44" s="23" t="s">
        <v>12</v>
      </c>
      <c r="E44" s="27">
        <v>0</v>
      </c>
      <c r="F44" s="25">
        <v>0</v>
      </c>
      <c r="G44" s="26">
        <f t="shared" si="0"/>
        <v>0</v>
      </c>
    </row>
    <row r="45" spans="1:7" ht="28.5" customHeight="1" x14ac:dyDescent="0.25">
      <c r="A45" s="20">
        <v>35</v>
      </c>
      <c r="B45" s="21" t="s">
        <v>83</v>
      </c>
      <c r="C45" s="28" t="s">
        <v>81</v>
      </c>
      <c r="D45" s="23" t="s">
        <v>12</v>
      </c>
      <c r="E45" s="86">
        <v>40787</v>
      </c>
      <c r="F45" s="25">
        <v>5.4855</v>
      </c>
      <c r="G45" s="26">
        <f t="shared" si="0"/>
        <v>223737.08850000001</v>
      </c>
    </row>
    <row r="46" spans="1:7" ht="28.5" customHeight="1" x14ac:dyDescent="0.25">
      <c r="A46" s="20">
        <v>36</v>
      </c>
      <c r="B46" s="21" t="s">
        <v>84</v>
      </c>
      <c r="C46" s="28" t="s">
        <v>85</v>
      </c>
      <c r="D46" s="23" t="s">
        <v>12</v>
      </c>
      <c r="E46" s="86">
        <v>9</v>
      </c>
      <c r="F46" s="25">
        <v>318.68099999999998</v>
      </c>
      <c r="G46" s="26">
        <f t="shared" si="0"/>
        <v>2868.1289999999999</v>
      </c>
    </row>
    <row r="47" spans="1:7" ht="48" customHeight="1" x14ac:dyDescent="0.25">
      <c r="A47" s="20">
        <v>37</v>
      </c>
      <c r="B47" s="21" t="s">
        <v>86</v>
      </c>
      <c r="C47" s="28" t="s">
        <v>87</v>
      </c>
      <c r="D47" s="23" t="s">
        <v>88</v>
      </c>
      <c r="E47" s="86">
        <v>23</v>
      </c>
      <c r="F47" s="25">
        <v>396.834</v>
      </c>
      <c r="G47" s="26">
        <f t="shared" si="0"/>
        <v>9127.1820000000007</v>
      </c>
    </row>
    <row r="48" spans="1:7" ht="28.5" customHeight="1" x14ac:dyDescent="0.25">
      <c r="A48" s="20">
        <v>38</v>
      </c>
      <c r="B48" s="21" t="s">
        <v>89</v>
      </c>
      <c r="C48" s="28" t="s">
        <v>90</v>
      </c>
      <c r="D48" s="23" t="s">
        <v>88</v>
      </c>
      <c r="E48" s="27">
        <v>0</v>
      </c>
      <c r="F48" s="25">
        <v>0</v>
      </c>
      <c r="G48" s="26">
        <f t="shared" si="0"/>
        <v>0</v>
      </c>
    </row>
    <row r="49" spans="1:7" ht="28.5" customHeight="1" x14ac:dyDescent="0.25">
      <c r="A49" s="20">
        <v>39</v>
      </c>
      <c r="B49" s="21" t="s">
        <v>91</v>
      </c>
      <c r="C49" s="28" t="s">
        <v>92</v>
      </c>
      <c r="D49" s="23" t="s">
        <v>88</v>
      </c>
      <c r="E49" s="27">
        <v>0</v>
      </c>
      <c r="F49" s="25">
        <v>0</v>
      </c>
      <c r="G49" s="26">
        <f t="shared" si="0"/>
        <v>0</v>
      </c>
    </row>
    <row r="50" spans="1:7" ht="28.5" customHeight="1" x14ac:dyDescent="0.25">
      <c r="A50" s="20">
        <v>40</v>
      </c>
      <c r="B50" s="21" t="s">
        <v>93</v>
      </c>
      <c r="C50" s="22" t="s">
        <v>43</v>
      </c>
      <c r="D50" s="23" t="s">
        <v>44</v>
      </c>
      <c r="E50" s="27">
        <v>0</v>
      </c>
      <c r="F50" s="25">
        <v>0</v>
      </c>
      <c r="G50" s="26">
        <f t="shared" si="0"/>
        <v>0</v>
      </c>
    </row>
    <row r="51" spans="1:7" ht="28.5" customHeight="1" x14ac:dyDescent="0.25">
      <c r="A51" s="20">
        <v>41</v>
      </c>
      <c r="B51" s="21" t="s">
        <v>94</v>
      </c>
      <c r="C51" s="22" t="s">
        <v>43</v>
      </c>
      <c r="D51" s="23" t="s">
        <v>44</v>
      </c>
      <c r="E51" s="27">
        <v>0</v>
      </c>
      <c r="F51" s="25">
        <v>0</v>
      </c>
      <c r="G51" s="26">
        <f t="shared" si="0"/>
        <v>0</v>
      </c>
    </row>
    <row r="52" spans="1:7" ht="28.5" customHeight="1" x14ac:dyDescent="0.25">
      <c r="A52" s="20">
        <v>42</v>
      </c>
      <c r="B52" s="21" t="s">
        <v>95</v>
      </c>
      <c r="C52" s="22" t="s">
        <v>43</v>
      </c>
      <c r="D52" s="23" t="s">
        <v>44</v>
      </c>
      <c r="E52" s="27">
        <v>0</v>
      </c>
      <c r="F52" s="25">
        <v>0</v>
      </c>
      <c r="G52" s="26">
        <f t="shared" si="0"/>
        <v>0</v>
      </c>
    </row>
    <row r="53" spans="1:7" ht="28.5" customHeight="1" x14ac:dyDescent="0.25">
      <c r="A53" s="20" t="s">
        <v>96</v>
      </c>
      <c r="B53" s="21" t="s">
        <v>97</v>
      </c>
      <c r="C53" s="28" t="s">
        <v>98</v>
      </c>
      <c r="D53" s="23" t="s">
        <v>99</v>
      </c>
      <c r="E53" s="27">
        <v>0</v>
      </c>
      <c r="F53" s="25">
        <v>0</v>
      </c>
      <c r="G53" s="26">
        <f t="shared" si="0"/>
        <v>0</v>
      </c>
    </row>
    <row r="54" spans="1:7" ht="28.5" customHeight="1" x14ac:dyDescent="0.25">
      <c r="A54" s="20" t="s">
        <v>100</v>
      </c>
      <c r="B54" s="35" t="s">
        <v>101</v>
      </c>
      <c r="C54" s="28" t="s">
        <v>98</v>
      </c>
      <c r="D54" s="23" t="s">
        <v>99</v>
      </c>
      <c r="E54" s="27">
        <v>0</v>
      </c>
      <c r="F54" s="25">
        <v>0</v>
      </c>
      <c r="G54" s="26">
        <f t="shared" si="0"/>
        <v>0</v>
      </c>
    </row>
    <row r="55" spans="1:7" ht="28.5" customHeight="1" x14ac:dyDescent="0.25">
      <c r="A55" s="20">
        <v>44</v>
      </c>
      <c r="B55" s="35" t="s">
        <v>102</v>
      </c>
      <c r="C55" s="28" t="s">
        <v>98</v>
      </c>
      <c r="D55" s="23" t="s">
        <v>99</v>
      </c>
      <c r="E55" s="27">
        <v>0</v>
      </c>
      <c r="F55" s="25">
        <v>0</v>
      </c>
      <c r="G55" s="26">
        <f t="shared" si="0"/>
        <v>0</v>
      </c>
    </row>
    <row r="56" spans="1:7" ht="28.5" customHeight="1" x14ac:dyDescent="0.25">
      <c r="A56" s="20">
        <v>45</v>
      </c>
      <c r="B56" s="21" t="s">
        <v>103</v>
      </c>
      <c r="C56" s="28" t="s">
        <v>98</v>
      </c>
      <c r="D56" s="23" t="s">
        <v>68</v>
      </c>
      <c r="E56" s="27">
        <v>0</v>
      </c>
      <c r="F56" s="25">
        <v>0</v>
      </c>
      <c r="G56" s="26">
        <f t="shared" si="0"/>
        <v>0</v>
      </c>
    </row>
    <row r="57" spans="1:7" ht="28.5" customHeight="1" x14ac:dyDescent="0.25">
      <c r="A57" s="20" t="s">
        <v>104</v>
      </c>
      <c r="B57" s="21" t="s">
        <v>105</v>
      </c>
      <c r="C57" s="28" t="s">
        <v>98</v>
      </c>
      <c r="D57" s="23" t="s">
        <v>99</v>
      </c>
      <c r="E57" s="27">
        <v>0</v>
      </c>
      <c r="F57" s="25">
        <v>0</v>
      </c>
      <c r="G57" s="26">
        <f t="shared" si="0"/>
        <v>0</v>
      </c>
    </row>
    <row r="58" spans="1:7" ht="28.5" customHeight="1" x14ac:dyDescent="0.25">
      <c r="A58" s="20" t="s">
        <v>106</v>
      </c>
      <c r="B58" s="35" t="s">
        <v>107</v>
      </c>
      <c r="C58" s="28" t="s">
        <v>98</v>
      </c>
      <c r="D58" s="23" t="s">
        <v>99</v>
      </c>
      <c r="E58" s="27">
        <v>0</v>
      </c>
      <c r="F58" s="25">
        <v>0</v>
      </c>
      <c r="G58" s="26">
        <f t="shared" si="0"/>
        <v>0</v>
      </c>
    </row>
    <row r="59" spans="1:7" ht="28.5" customHeight="1" x14ac:dyDescent="0.25">
      <c r="A59" s="20" t="s">
        <v>108</v>
      </c>
      <c r="B59" s="21" t="s">
        <v>109</v>
      </c>
      <c r="C59" s="28" t="s">
        <v>98</v>
      </c>
      <c r="D59" s="23" t="s">
        <v>99</v>
      </c>
      <c r="E59" s="27">
        <v>0</v>
      </c>
      <c r="F59" s="25">
        <v>0</v>
      </c>
      <c r="G59" s="26">
        <f t="shared" si="0"/>
        <v>0</v>
      </c>
    </row>
    <row r="60" spans="1:7" ht="28.5" customHeight="1" x14ac:dyDescent="0.25">
      <c r="A60" s="20" t="s">
        <v>110</v>
      </c>
      <c r="B60" s="35" t="s">
        <v>111</v>
      </c>
      <c r="C60" s="28" t="s">
        <v>98</v>
      </c>
      <c r="D60" s="23" t="s">
        <v>99</v>
      </c>
      <c r="E60" s="27">
        <v>0</v>
      </c>
      <c r="F60" s="25">
        <v>0</v>
      </c>
      <c r="G60" s="26">
        <f t="shared" si="0"/>
        <v>0</v>
      </c>
    </row>
    <row r="61" spans="1:7" ht="28.5" customHeight="1" x14ac:dyDescent="0.25">
      <c r="A61" s="20" t="s">
        <v>112</v>
      </c>
      <c r="B61" s="21" t="s">
        <v>113</v>
      </c>
      <c r="C61" s="28" t="s">
        <v>98</v>
      </c>
      <c r="D61" s="23" t="s">
        <v>99</v>
      </c>
      <c r="E61" s="27">
        <v>0</v>
      </c>
      <c r="F61" s="25">
        <v>0</v>
      </c>
      <c r="G61" s="26">
        <f t="shared" si="0"/>
        <v>0</v>
      </c>
    </row>
    <row r="62" spans="1:7" ht="28.5" customHeight="1" x14ac:dyDescent="0.25">
      <c r="A62" s="20" t="s">
        <v>114</v>
      </c>
      <c r="B62" s="35" t="s">
        <v>115</v>
      </c>
      <c r="C62" s="28" t="s">
        <v>98</v>
      </c>
      <c r="D62" s="23" t="s">
        <v>99</v>
      </c>
      <c r="E62" s="27">
        <v>0</v>
      </c>
      <c r="F62" s="25">
        <v>0</v>
      </c>
      <c r="G62" s="26">
        <f t="shared" si="0"/>
        <v>0</v>
      </c>
    </row>
    <row r="63" spans="1:7" ht="28.5" customHeight="1" x14ac:dyDescent="0.25">
      <c r="A63" s="20">
        <v>49</v>
      </c>
      <c r="B63" s="21" t="s">
        <v>116</v>
      </c>
      <c r="C63" s="28" t="s">
        <v>98</v>
      </c>
      <c r="D63" s="23" t="s">
        <v>68</v>
      </c>
      <c r="E63" s="27">
        <v>0</v>
      </c>
      <c r="F63" s="25">
        <v>0</v>
      </c>
      <c r="G63" s="26">
        <f t="shared" si="0"/>
        <v>0</v>
      </c>
    </row>
    <row r="64" spans="1:7" ht="28.5" customHeight="1" x14ac:dyDescent="0.25">
      <c r="A64" s="20" t="s">
        <v>117</v>
      </c>
      <c r="B64" s="21" t="s">
        <v>118</v>
      </c>
      <c r="C64" s="28" t="s">
        <v>81</v>
      </c>
      <c r="D64" s="23" t="s">
        <v>99</v>
      </c>
      <c r="E64" s="27">
        <v>0</v>
      </c>
      <c r="F64" s="25">
        <v>0</v>
      </c>
      <c r="G64" s="26">
        <f t="shared" si="0"/>
        <v>0</v>
      </c>
    </row>
    <row r="65" spans="1:7" ht="28.5" customHeight="1" x14ac:dyDescent="0.25">
      <c r="A65" s="20" t="s">
        <v>119</v>
      </c>
      <c r="B65" s="35" t="s">
        <v>120</v>
      </c>
      <c r="C65" s="28" t="s">
        <v>81</v>
      </c>
      <c r="D65" s="23" t="s">
        <v>99</v>
      </c>
      <c r="E65" s="27">
        <v>0</v>
      </c>
      <c r="F65" s="25">
        <v>0</v>
      </c>
      <c r="G65" s="26">
        <f t="shared" si="0"/>
        <v>0</v>
      </c>
    </row>
    <row r="66" spans="1:7" ht="28.5" customHeight="1" x14ac:dyDescent="0.25">
      <c r="A66" s="20" t="s">
        <v>121</v>
      </c>
      <c r="B66" s="21" t="s">
        <v>122</v>
      </c>
      <c r="C66" s="28" t="s">
        <v>81</v>
      </c>
      <c r="D66" s="23" t="s">
        <v>99</v>
      </c>
      <c r="E66" s="27">
        <v>0</v>
      </c>
      <c r="F66" s="25">
        <v>0</v>
      </c>
      <c r="G66" s="26">
        <f t="shared" si="0"/>
        <v>0</v>
      </c>
    </row>
    <row r="67" spans="1:7" ht="28.5" customHeight="1" x14ac:dyDescent="0.25">
      <c r="A67" s="20" t="s">
        <v>123</v>
      </c>
      <c r="B67" s="35" t="s">
        <v>124</v>
      </c>
      <c r="C67" s="28" t="s">
        <v>81</v>
      </c>
      <c r="D67" s="23" t="s">
        <v>99</v>
      </c>
      <c r="E67" s="86">
        <v>3547.1059999999998</v>
      </c>
      <c r="F67" s="25">
        <v>8.9280000000000008</v>
      </c>
      <c r="G67" s="26">
        <f t="shared" si="0"/>
        <v>31668.562368000003</v>
      </c>
    </row>
    <row r="68" spans="1:7" ht="28.5" customHeight="1" x14ac:dyDescent="0.25">
      <c r="A68" s="20" t="s">
        <v>125</v>
      </c>
      <c r="B68" s="21" t="s">
        <v>126</v>
      </c>
      <c r="C68" s="28" t="s">
        <v>81</v>
      </c>
      <c r="D68" s="23" t="s">
        <v>99</v>
      </c>
      <c r="E68" s="27">
        <v>0</v>
      </c>
      <c r="F68" s="25">
        <v>0</v>
      </c>
      <c r="G68" s="26">
        <f t="shared" si="0"/>
        <v>0</v>
      </c>
    </row>
    <row r="69" spans="1:7" ht="28.5" customHeight="1" x14ac:dyDescent="0.25">
      <c r="A69" s="20" t="s">
        <v>127</v>
      </c>
      <c r="B69" s="35" t="s">
        <v>128</v>
      </c>
      <c r="C69" s="28" t="s">
        <v>81</v>
      </c>
      <c r="D69" s="23" t="s">
        <v>99</v>
      </c>
      <c r="E69" s="86">
        <v>420.762</v>
      </c>
      <c r="F69" s="25">
        <v>8.9280000000000008</v>
      </c>
      <c r="G69" s="26">
        <f t="shared" si="0"/>
        <v>3756.5631360000002</v>
      </c>
    </row>
    <row r="70" spans="1:7" ht="28.5" customHeight="1" x14ac:dyDescent="0.25">
      <c r="A70" s="20">
        <v>53</v>
      </c>
      <c r="B70" s="35" t="s">
        <v>260</v>
      </c>
      <c r="C70" s="28" t="s">
        <v>81</v>
      </c>
      <c r="D70" s="23" t="s">
        <v>99</v>
      </c>
      <c r="E70" s="86">
        <v>236.71600000000001</v>
      </c>
      <c r="F70" s="25">
        <v>8.8554999999999993</v>
      </c>
      <c r="G70" s="26">
        <f t="shared" si="0"/>
        <v>2096.2385380000001</v>
      </c>
    </row>
    <row r="71" spans="1:7" ht="28.5" customHeight="1" x14ac:dyDescent="0.25">
      <c r="A71" s="20">
        <v>54</v>
      </c>
      <c r="B71" s="35" t="s">
        <v>261</v>
      </c>
      <c r="C71" s="28" t="s">
        <v>81</v>
      </c>
      <c r="D71" s="23" t="s">
        <v>99</v>
      </c>
      <c r="E71" s="86">
        <v>2760.3679999999999</v>
      </c>
      <c r="F71" s="25">
        <v>11.342999999999998</v>
      </c>
      <c r="G71" s="26">
        <f t="shared" si="0"/>
        <v>31310.854223999995</v>
      </c>
    </row>
    <row r="72" spans="1:7" ht="28.5" customHeight="1" x14ac:dyDescent="0.25">
      <c r="A72" s="20">
        <v>55</v>
      </c>
      <c r="B72" s="35" t="s">
        <v>262</v>
      </c>
      <c r="C72" s="28" t="s">
        <v>81</v>
      </c>
      <c r="D72" s="23" t="s">
        <v>99</v>
      </c>
      <c r="E72" s="86">
        <v>460</v>
      </c>
      <c r="F72" s="25">
        <v>15.0245</v>
      </c>
      <c r="G72" s="26">
        <f t="shared" ref="G72:G135" si="1">F72*E72</f>
        <v>6911.2699999999995</v>
      </c>
    </row>
    <row r="73" spans="1:7" ht="28.5" customHeight="1" x14ac:dyDescent="0.25">
      <c r="A73" s="20">
        <v>56</v>
      </c>
      <c r="B73" s="35" t="s">
        <v>132</v>
      </c>
      <c r="C73" s="28" t="s">
        <v>81</v>
      </c>
      <c r="D73" s="23" t="s">
        <v>99</v>
      </c>
      <c r="E73" s="27">
        <v>0</v>
      </c>
      <c r="F73" s="25">
        <v>0</v>
      </c>
      <c r="G73" s="26">
        <f t="shared" si="1"/>
        <v>0</v>
      </c>
    </row>
    <row r="74" spans="1:7" ht="28.5" customHeight="1" x14ac:dyDescent="0.25">
      <c r="A74" s="20">
        <v>57</v>
      </c>
      <c r="B74" s="35" t="s">
        <v>133</v>
      </c>
      <c r="C74" s="28" t="s">
        <v>81</v>
      </c>
      <c r="D74" s="23" t="s">
        <v>99</v>
      </c>
      <c r="E74" s="27">
        <v>0</v>
      </c>
      <c r="F74" s="25">
        <v>0</v>
      </c>
      <c r="G74" s="26">
        <f t="shared" si="1"/>
        <v>0</v>
      </c>
    </row>
    <row r="75" spans="1:7" ht="28.5" customHeight="1" x14ac:dyDescent="0.25">
      <c r="A75" s="20">
        <v>58</v>
      </c>
      <c r="B75" s="35" t="s">
        <v>134</v>
      </c>
      <c r="C75" s="28" t="s">
        <v>81</v>
      </c>
      <c r="D75" s="23" t="s">
        <v>99</v>
      </c>
      <c r="E75" s="27">
        <v>0</v>
      </c>
      <c r="F75" s="25">
        <v>0</v>
      </c>
      <c r="G75" s="26">
        <f t="shared" si="1"/>
        <v>0</v>
      </c>
    </row>
    <row r="76" spans="1:7" ht="28.5" customHeight="1" x14ac:dyDescent="0.25">
      <c r="A76" s="36">
        <v>69</v>
      </c>
      <c r="B76" s="21" t="s">
        <v>135</v>
      </c>
      <c r="C76" s="28" t="s">
        <v>136</v>
      </c>
      <c r="D76" s="23" t="s">
        <v>68</v>
      </c>
      <c r="E76" s="27">
        <v>0</v>
      </c>
      <c r="F76" s="25">
        <v>0</v>
      </c>
      <c r="G76" s="26">
        <f t="shared" si="1"/>
        <v>0</v>
      </c>
    </row>
    <row r="77" spans="1:7" ht="28.5" customHeight="1" x14ac:dyDescent="0.25">
      <c r="A77" s="36">
        <v>70</v>
      </c>
      <c r="B77" s="37" t="s">
        <v>137</v>
      </c>
      <c r="C77" s="28" t="s">
        <v>136</v>
      </c>
      <c r="D77" s="23" t="s">
        <v>68</v>
      </c>
      <c r="E77" s="27">
        <v>0</v>
      </c>
      <c r="F77" s="25">
        <v>0</v>
      </c>
      <c r="G77" s="26">
        <f t="shared" si="1"/>
        <v>0</v>
      </c>
    </row>
    <row r="78" spans="1:7" ht="28.5" customHeight="1" x14ac:dyDescent="0.25">
      <c r="A78" s="36">
        <v>71</v>
      </c>
      <c r="B78" s="38" t="s">
        <v>138</v>
      </c>
      <c r="C78" s="22" t="s">
        <v>52</v>
      </c>
      <c r="D78" s="23" t="s">
        <v>48</v>
      </c>
      <c r="E78" s="27">
        <v>0</v>
      </c>
      <c r="F78" s="25">
        <v>0</v>
      </c>
      <c r="G78" s="26">
        <f t="shared" si="1"/>
        <v>0</v>
      </c>
    </row>
    <row r="79" spans="1:7" ht="28.5" customHeight="1" x14ac:dyDescent="0.25">
      <c r="A79" s="36" t="s">
        <v>139</v>
      </c>
      <c r="B79" s="39" t="s">
        <v>140</v>
      </c>
      <c r="C79" s="28" t="s">
        <v>141</v>
      </c>
      <c r="D79" s="23" t="s">
        <v>68</v>
      </c>
      <c r="E79" s="27">
        <v>0</v>
      </c>
      <c r="F79" s="25">
        <v>0</v>
      </c>
      <c r="G79" s="26">
        <f t="shared" si="1"/>
        <v>0</v>
      </c>
    </row>
    <row r="80" spans="1:7" ht="28.5" customHeight="1" x14ac:dyDescent="0.25">
      <c r="A80" s="36" t="s">
        <v>142</v>
      </c>
      <c r="B80" s="37" t="s">
        <v>140</v>
      </c>
      <c r="C80" s="28" t="s">
        <v>143</v>
      </c>
      <c r="D80" s="23" t="s">
        <v>68</v>
      </c>
      <c r="E80" s="27">
        <v>0</v>
      </c>
      <c r="F80" s="25">
        <v>0</v>
      </c>
      <c r="G80" s="26">
        <f t="shared" si="1"/>
        <v>0</v>
      </c>
    </row>
    <row r="81" spans="1:7" ht="28.5" customHeight="1" x14ac:dyDescent="0.25">
      <c r="A81" s="36">
        <v>73</v>
      </c>
      <c r="B81" s="38" t="s">
        <v>144</v>
      </c>
      <c r="C81" s="28" t="s">
        <v>141</v>
      </c>
      <c r="D81" s="23" t="s">
        <v>44</v>
      </c>
      <c r="E81" s="27">
        <v>0</v>
      </c>
      <c r="F81" s="25">
        <v>0</v>
      </c>
      <c r="G81" s="26">
        <f t="shared" si="1"/>
        <v>0</v>
      </c>
    </row>
    <row r="82" spans="1:7" ht="28.5" customHeight="1" x14ac:dyDescent="0.25">
      <c r="A82" s="36">
        <v>74</v>
      </c>
      <c r="B82" s="39" t="s">
        <v>145</v>
      </c>
      <c r="C82" s="22" t="s">
        <v>43</v>
      </c>
      <c r="D82" s="23" t="s">
        <v>44</v>
      </c>
      <c r="E82" s="27">
        <v>0</v>
      </c>
      <c r="F82" s="25">
        <v>0</v>
      </c>
      <c r="G82" s="26">
        <f t="shared" si="1"/>
        <v>0</v>
      </c>
    </row>
    <row r="83" spans="1:7" ht="28.5" customHeight="1" x14ac:dyDescent="0.25">
      <c r="A83" s="36">
        <v>75</v>
      </c>
      <c r="B83" s="39" t="s">
        <v>146</v>
      </c>
      <c r="C83" s="22" t="s">
        <v>43</v>
      </c>
      <c r="D83" s="23" t="s">
        <v>44</v>
      </c>
      <c r="E83" s="27">
        <v>0</v>
      </c>
      <c r="F83" s="25">
        <v>0</v>
      </c>
      <c r="G83" s="26">
        <f t="shared" si="1"/>
        <v>0</v>
      </c>
    </row>
    <row r="84" spans="1:7" ht="28.5" customHeight="1" x14ac:dyDescent="0.25">
      <c r="A84" s="36" t="s">
        <v>147</v>
      </c>
      <c r="B84" s="39" t="s">
        <v>148</v>
      </c>
      <c r="C84" s="22" t="s">
        <v>149</v>
      </c>
      <c r="D84" s="23" t="s">
        <v>99</v>
      </c>
      <c r="E84" s="27">
        <v>0</v>
      </c>
      <c r="F84" s="25">
        <v>0</v>
      </c>
      <c r="G84" s="26">
        <f t="shared" si="1"/>
        <v>0</v>
      </c>
    </row>
    <row r="85" spans="1:7" ht="28.5" customHeight="1" x14ac:dyDescent="0.25">
      <c r="A85" s="36" t="s">
        <v>150</v>
      </c>
      <c r="B85" s="37" t="s">
        <v>151</v>
      </c>
      <c r="C85" s="22" t="s">
        <v>149</v>
      </c>
      <c r="D85" s="23" t="s">
        <v>99</v>
      </c>
      <c r="E85" s="27">
        <v>0</v>
      </c>
      <c r="F85" s="25">
        <v>0</v>
      </c>
      <c r="G85" s="26">
        <f t="shared" si="1"/>
        <v>0</v>
      </c>
    </row>
    <row r="86" spans="1:7" ht="28.5" customHeight="1" x14ac:dyDescent="0.25">
      <c r="A86" s="36">
        <v>77</v>
      </c>
      <c r="B86" s="37" t="s">
        <v>152</v>
      </c>
      <c r="C86" s="22" t="s">
        <v>149</v>
      </c>
      <c r="D86" s="23" t="s">
        <v>99</v>
      </c>
      <c r="E86" s="27">
        <v>0</v>
      </c>
      <c r="F86" s="25">
        <v>0</v>
      </c>
      <c r="G86" s="26">
        <f t="shared" si="1"/>
        <v>0</v>
      </c>
    </row>
    <row r="87" spans="1:7" ht="28.5" customHeight="1" x14ac:dyDescent="0.25">
      <c r="A87" s="36">
        <v>78</v>
      </c>
      <c r="B87" s="39" t="s">
        <v>153</v>
      </c>
      <c r="C87" s="22" t="s">
        <v>43</v>
      </c>
      <c r="D87" s="23" t="s">
        <v>68</v>
      </c>
      <c r="E87" s="27">
        <v>0</v>
      </c>
      <c r="F87" s="25">
        <v>0</v>
      </c>
      <c r="G87" s="26">
        <f t="shared" si="1"/>
        <v>0</v>
      </c>
    </row>
    <row r="88" spans="1:7" ht="28.5" customHeight="1" x14ac:dyDescent="0.25">
      <c r="A88" s="36">
        <v>79</v>
      </c>
      <c r="B88" s="38" t="s">
        <v>154</v>
      </c>
      <c r="C88" s="22" t="s">
        <v>43</v>
      </c>
      <c r="D88" s="23" t="s">
        <v>44</v>
      </c>
      <c r="E88" s="27">
        <v>0</v>
      </c>
      <c r="F88" s="25">
        <v>0</v>
      </c>
      <c r="G88" s="26">
        <f t="shared" si="1"/>
        <v>0</v>
      </c>
    </row>
    <row r="89" spans="1:7" ht="28.5" customHeight="1" x14ac:dyDescent="0.25">
      <c r="A89" s="36">
        <v>80</v>
      </c>
      <c r="B89" s="39" t="s">
        <v>155</v>
      </c>
      <c r="C89" s="22" t="s">
        <v>43</v>
      </c>
      <c r="D89" s="23" t="s">
        <v>44</v>
      </c>
      <c r="E89" s="27">
        <v>0</v>
      </c>
      <c r="F89" s="25">
        <v>0</v>
      </c>
      <c r="G89" s="26">
        <f t="shared" si="1"/>
        <v>0</v>
      </c>
    </row>
    <row r="90" spans="1:7" ht="28.5" customHeight="1" x14ac:dyDescent="0.25">
      <c r="A90" s="36">
        <v>81</v>
      </c>
      <c r="B90" s="39" t="s">
        <v>156</v>
      </c>
      <c r="C90" s="22" t="s">
        <v>43</v>
      </c>
      <c r="D90" s="23" t="s">
        <v>44</v>
      </c>
      <c r="E90" s="27">
        <v>0</v>
      </c>
      <c r="F90" s="25">
        <v>0</v>
      </c>
      <c r="G90" s="26">
        <f t="shared" si="1"/>
        <v>0</v>
      </c>
    </row>
    <row r="91" spans="1:7" ht="28.5" customHeight="1" x14ac:dyDescent="0.25">
      <c r="A91" s="36">
        <v>82</v>
      </c>
      <c r="B91" s="37" t="s">
        <v>157</v>
      </c>
      <c r="C91" s="28" t="s">
        <v>158</v>
      </c>
      <c r="D91" s="23" t="s">
        <v>159</v>
      </c>
      <c r="E91" s="27">
        <v>0</v>
      </c>
      <c r="F91" s="25">
        <v>0</v>
      </c>
      <c r="G91" s="26">
        <f t="shared" si="1"/>
        <v>0</v>
      </c>
    </row>
    <row r="92" spans="1:7" ht="28.5" customHeight="1" x14ac:dyDescent="0.25">
      <c r="A92" s="36">
        <v>83</v>
      </c>
      <c r="B92" s="39" t="s">
        <v>160</v>
      </c>
      <c r="C92" s="22" t="s">
        <v>24</v>
      </c>
      <c r="D92" s="23" t="s">
        <v>25</v>
      </c>
      <c r="E92" s="27">
        <v>0</v>
      </c>
      <c r="F92" s="25">
        <v>0</v>
      </c>
      <c r="G92" s="26">
        <f t="shared" si="1"/>
        <v>0</v>
      </c>
    </row>
    <row r="93" spans="1:7" ht="28.5" customHeight="1" x14ac:dyDescent="0.25">
      <c r="A93" s="36">
        <v>84</v>
      </c>
      <c r="B93" s="21" t="s">
        <v>161</v>
      </c>
      <c r="C93" s="22" t="s">
        <v>43</v>
      </c>
      <c r="D93" s="23" t="s">
        <v>44</v>
      </c>
      <c r="E93" s="86">
        <v>2645</v>
      </c>
      <c r="F93" s="25">
        <v>7.95</v>
      </c>
      <c r="G93" s="26">
        <f t="shared" si="1"/>
        <v>21027.75</v>
      </c>
    </row>
    <row r="94" spans="1:7" ht="28.5" customHeight="1" x14ac:dyDescent="0.25">
      <c r="A94" s="36">
        <v>85</v>
      </c>
      <c r="B94" s="35" t="s">
        <v>162</v>
      </c>
      <c r="C94" s="22" t="s">
        <v>43</v>
      </c>
      <c r="D94" s="23" t="s">
        <v>44</v>
      </c>
      <c r="E94" s="86">
        <v>1932</v>
      </c>
      <c r="F94" s="25">
        <v>9.8000000000000007</v>
      </c>
      <c r="G94" s="26">
        <f t="shared" si="1"/>
        <v>18933.600000000002</v>
      </c>
    </row>
    <row r="95" spans="1:7" ht="28.5" customHeight="1" x14ac:dyDescent="0.25">
      <c r="A95" s="36">
        <v>86</v>
      </c>
      <c r="B95" s="29" t="s">
        <v>163</v>
      </c>
      <c r="C95" s="22" t="s">
        <v>43</v>
      </c>
      <c r="D95" s="23" t="s">
        <v>44</v>
      </c>
      <c r="E95" s="27">
        <v>0</v>
      </c>
      <c r="F95" s="25">
        <v>0</v>
      </c>
      <c r="G95" s="26">
        <f t="shared" si="1"/>
        <v>0</v>
      </c>
    </row>
    <row r="96" spans="1:7" ht="28.5" customHeight="1" x14ac:dyDescent="0.25">
      <c r="A96" s="36" t="s">
        <v>164</v>
      </c>
      <c r="B96" s="21" t="s">
        <v>165</v>
      </c>
      <c r="C96" s="22" t="s">
        <v>43</v>
      </c>
      <c r="D96" s="23" t="s">
        <v>44</v>
      </c>
      <c r="E96" s="27">
        <v>0</v>
      </c>
      <c r="F96" s="25">
        <v>0</v>
      </c>
      <c r="G96" s="26">
        <f t="shared" si="1"/>
        <v>0</v>
      </c>
    </row>
    <row r="97" spans="1:7" ht="28.5" customHeight="1" x14ac:dyDescent="0.25">
      <c r="A97" s="36" t="s">
        <v>166</v>
      </c>
      <c r="B97" s="35" t="s">
        <v>167</v>
      </c>
      <c r="C97" s="22" t="s">
        <v>43</v>
      </c>
      <c r="D97" s="23" t="s">
        <v>44</v>
      </c>
      <c r="E97" s="27">
        <v>0</v>
      </c>
      <c r="F97" s="25">
        <v>0</v>
      </c>
      <c r="G97" s="26">
        <f t="shared" si="1"/>
        <v>0</v>
      </c>
    </row>
    <row r="98" spans="1:7" ht="28.5" customHeight="1" x14ac:dyDescent="0.25">
      <c r="A98" s="36" t="s">
        <v>168</v>
      </c>
      <c r="B98" s="21" t="s">
        <v>169</v>
      </c>
      <c r="C98" s="22" t="s">
        <v>43</v>
      </c>
      <c r="D98" s="23" t="s">
        <v>44</v>
      </c>
      <c r="E98" s="27">
        <v>0</v>
      </c>
      <c r="F98" s="25">
        <v>0</v>
      </c>
      <c r="G98" s="26">
        <f t="shared" si="1"/>
        <v>0</v>
      </c>
    </row>
    <row r="99" spans="1:7" ht="28.5" customHeight="1" x14ac:dyDescent="0.25">
      <c r="A99" s="36" t="s">
        <v>170</v>
      </c>
      <c r="B99" s="35" t="s">
        <v>171</v>
      </c>
      <c r="C99" s="22" t="s">
        <v>43</v>
      </c>
      <c r="D99" s="23" t="s">
        <v>44</v>
      </c>
      <c r="E99" s="27">
        <v>0</v>
      </c>
      <c r="F99" s="25">
        <v>0</v>
      </c>
      <c r="G99" s="26">
        <f t="shared" si="1"/>
        <v>0</v>
      </c>
    </row>
    <row r="100" spans="1:7" ht="28.5" customHeight="1" x14ac:dyDescent="0.25">
      <c r="A100" s="36" t="s">
        <v>172</v>
      </c>
      <c r="B100" s="21" t="s">
        <v>173</v>
      </c>
      <c r="C100" s="22" t="s">
        <v>43</v>
      </c>
      <c r="D100" s="23" t="s">
        <v>44</v>
      </c>
      <c r="E100" s="27">
        <v>0</v>
      </c>
      <c r="F100" s="25">
        <v>0</v>
      </c>
      <c r="G100" s="26">
        <f t="shared" si="1"/>
        <v>0</v>
      </c>
    </row>
    <row r="101" spans="1:7" ht="28.5" customHeight="1" x14ac:dyDescent="0.25">
      <c r="A101" s="36" t="s">
        <v>174</v>
      </c>
      <c r="B101" s="35" t="s">
        <v>175</v>
      </c>
      <c r="C101" s="22" t="s">
        <v>43</v>
      </c>
      <c r="D101" s="23" t="s">
        <v>44</v>
      </c>
      <c r="E101" s="27">
        <v>0</v>
      </c>
      <c r="F101" s="25">
        <v>0</v>
      </c>
      <c r="G101" s="26">
        <f t="shared" si="1"/>
        <v>0</v>
      </c>
    </row>
    <row r="102" spans="1:7" ht="28.5" customHeight="1" x14ac:dyDescent="0.25">
      <c r="A102" s="40">
        <v>90</v>
      </c>
      <c r="B102" s="30" t="s">
        <v>176</v>
      </c>
      <c r="C102" s="22" t="s">
        <v>177</v>
      </c>
      <c r="D102" s="23" t="s">
        <v>48</v>
      </c>
      <c r="E102" s="27">
        <v>0</v>
      </c>
      <c r="F102" s="25">
        <v>0</v>
      </c>
      <c r="G102" s="26">
        <f t="shared" si="1"/>
        <v>0</v>
      </c>
    </row>
    <row r="103" spans="1:7" ht="28.5" customHeight="1" x14ac:dyDescent="0.25">
      <c r="A103" s="87">
        <v>91</v>
      </c>
      <c r="B103" s="21" t="s">
        <v>178</v>
      </c>
      <c r="C103" s="22" t="s">
        <v>43</v>
      </c>
      <c r="D103" s="23" t="s">
        <v>44</v>
      </c>
      <c r="E103" s="86">
        <v>4600</v>
      </c>
      <c r="F103" s="25">
        <v>7.95</v>
      </c>
      <c r="G103" s="26">
        <f t="shared" si="1"/>
        <v>36570</v>
      </c>
    </row>
    <row r="104" spans="1:7" ht="29.25" customHeight="1" x14ac:dyDescent="0.25">
      <c r="A104" s="87">
        <v>92</v>
      </c>
      <c r="B104" s="35" t="s">
        <v>179</v>
      </c>
      <c r="C104" s="22" t="s">
        <v>43</v>
      </c>
      <c r="D104" s="23" t="s">
        <v>44</v>
      </c>
      <c r="E104" s="86">
        <v>460</v>
      </c>
      <c r="F104" s="25">
        <v>9.8000000000000007</v>
      </c>
      <c r="G104" s="26">
        <f t="shared" si="1"/>
        <v>4508</v>
      </c>
    </row>
    <row r="105" spans="1:7" ht="29.25" customHeight="1" x14ac:dyDescent="0.25">
      <c r="A105" s="40">
        <v>93</v>
      </c>
      <c r="B105" s="21" t="s">
        <v>180</v>
      </c>
      <c r="C105" s="22" t="s">
        <v>43</v>
      </c>
      <c r="D105" s="23" t="s">
        <v>44</v>
      </c>
      <c r="E105" s="27">
        <v>0</v>
      </c>
      <c r="F105" s="25">
        <v>0</v>
      </c>
      <c r="G105" s="26">
        <f t="shared" si="1"/>
        <v>0</v>
      </c>
    </row>
    <row r="106" spans="1:7" ht="29.25" customHeight="1" x14ac:dyDescent="0.25">
      <c r="A106" s="40">
        <v>94</v>
      </c>
      <c r="B106" s="21" t="s">
        <v>181</v>
      </c>
      <c r="C106" s="22" t="s">
        <v>43</v>
      </c>
      <c r="D106" s="23" t="s">
        <v>44</v>
      </c>
      <c r="E106" s="27">
        <v>0</v>
      </c>
      <c r="F106" s="25">
        <v>0</v>
      </c>
      <c r="G106" s="26">
        <f t="shared" si="1"/>
        <v>0</v>
      </c>
    </row>
    <row r="107" spans="1:7" ht="29.25" customHeight="1" x14ac:dyDescent="0.25">
      <c r="A107" s="41">
        <v>95</v>
      </c>
      <c r="B107" s="42" t="s">
        <v>182</v>
      </c>
      <c r="C107" s="43" t="s">
        <v>43</v>
      </c>
      <c r="D107" s="44" t="s">
        <v>44</v>
      </c>
      <c r="E107" s="27">
        <v>0</v>
      </c>
      <c r="F107" s="25">
        <v>0</v>
      </c>
      <c r="G107" s="26">
        <f t="shared" si="1"/>
        <v>0</v>
      </c>
    </row>
    <row r="108" spans="1:7" ht="29.25" customHeight="1" x14ac:dyDescent="0.25">
      <c r="A108" s="36">
        <v>96</v>
      </c>
      <c r="B108" s="21" t="s">
        <v>183</v>
      </c>
      <c r="C108" s="45" t="s">
        <v>43</v>
      </c>
      <c r="D108" s="23" t="s">
        <v>184</v>
      </c>
      <c r="E108" s="86">
        <v>2300</v>
      </c>
      <c r="F108" s="25">
        <v>8.6999999999999993</v>
      </c>
      <c r="G108" s="26">
        <f t="shared" si="1"/>
        <v>20010</v>
      </c>
    </row>
    <row r="109" spans="1:7" ht="29.25" customHeight="1" x14ac:dyDescent="0.25">
      <c r="A109" s="36">
        <v>97</v>
      </c>
      <c r="B109" s="21" t="s">
        <v>185</v>
      </c>
      <c r="C109" s="45" t="s">
        <v>43</v>
      </c>
      <c r="D109" s="23" t="s">
        <v>184</v>
      </c>
      <c r="E109" s="86">
        <v>5520</v>
      </c>
      <c r="F109" s="25">
        <v>8.6999999999999993</v>
      </c>
      <c r="G109" s="26">
        <f t="shared" si="1"/>
        <v>48023.999999999993</v>
      </c>
    </row>
    <row r="110" spans="1:7" ht="29.25" customHeight="1" x14ac:dyDescent="0.25">
      <c r="A110" s="36">
        <v>98</v>
      </c>
      <c r="B110" s="35" t="s">
        <v>186</v>
      </c>
      <c r="C110" s="45" t="s">
        <v>43</v>
      </c>
      <c r="D110" s="23" t="s">
        <v>187</v>
      </c>
      <c r="E110" s="86">
        <v>920</v>
      </c>
      <c r="F110" s="25">
        <v>8.5689999999999991</v>
      </c>
      <c r="G110" s="26">
        <f t="shared" si="1"/>
        <v>7883.48</v>
      </c>
    </row>
    <row r="111" spans="1:7" ht="29.25" customHeight="1" x14ac:dyDescent="0.25">
      <c r="A111" s="36">
        <v>99</v>
      </c>
      <c r="B111" s="21" t="s">
        <v>188</v>
      </c>
      <c r="C111" s="45" t="s">
        <v>43</v>
      </c>
      <c r="D111" s="23" t="s">
        <v>184</v>
      </c>
      <c r="E111" s="86">
        <v>690</v>
      </c>
      <c r="F111" s="25">
        <v>7.95</v>
      </c>
      <c r="G111" s="26">
        <f t="shared" si="1"/>
        <v>5485.5</v>
      </c>
    </row>
    <row r="112" spans="1:7" ht="29.25" customHeight="1" x14ac:dyDescent="0.25">
      <c r="A112" s="36">
        <v>100</v>
      </c>
      <c r="B112" s="21" t="s">
        <v>189</v>
      </c>
      <c r="C112" s="45" t="s">
        <v>43</v>
      </c>
      <c r="D112" s="23" t="s">
        <v>184</v>
      </c>
      <c r="E112" s="86">
        <v>345</v>
      </c>
      <c r="F112" s="25">
        <v>8.6999999999999993</v>
      </c>
      <c r="G112" s="26">
        <f t="shared" si="1"/>
        <v>3001.4999999999995</v>
      </c>
    </row>
    <row r="113" spans="1:7" ht="29.25" customHeight="1" x14ac:dyDescent="0.25">
      <c r="A113" s="36">
        <v>101</v>
      </c>
      <c r="B113" s="35" t="s">
        <v>190</v>
      </c>
      <c r="C113" s="45" t="s">
        <v>43</v>
      </c>
      <c r="D113" s="23" t="s">
        <v>187</v>
      </c>
      <c r="E113" s="86">
        <v>460</v>
      </c>
      <c r="F113" s="25">
        <v>5.0444999999999993</v>
      </c>
      <c r="G113" s="26">
        <f t="shared" si="1"/>
        <v>2320.4699999999998</v>
      </c>
    </row>
    <row r="114" spans="1:7" ht="29.25" customHeight="1" x14ac:dyDescent="0.25">
      <c r="A114" s="36">
        <v>102</v>
      </c>
      <c r="B114" s="35" t="s">
        <v>191</v>
      </c>
      <c r="C114" s="45" t="s">
        <v>192</v>
      </c>
      <c r="D114" s="23" t="s">
        <v>187</v>
      </c>
      <c r="E114" s="27">
        <v>0</v>
      </c>
      <c r="F114" s="25">
        <v>0</v>
      </c>
      <c r="G114" s="26">
        <f t="shared" si="1"/>
        <v>0</v>
      </c>
    </row>
    <row r="115" spans="1:7" ht="29.25" customHeight="1" x14ac:dyDescent="0.25">
      <c r="A115" s="36">
        <v>103</v>
      </c>
      <c r="B115" s="35" t="s">
        <v>193</v>
      </c>
      <c r="C115" s="45" t="s">
        <v>43</v>
      </c>
      <c r="D115" s="23" t="s">
        <v>57</v>
      </c>
      <c r="E115" s="86">
        <v>5520</v>
      </c>
      <c r="F115" s="25">
        <v>6.1639999999999997</v>
      </c>
      <c r="G115" s="26">
        <f t="shared" si="1"/>
        <v>34025.279999999999</v>
      </c>
    </row>
    <row r="116" spans="1:7" ht="29.25" customHeight="1" x14ac:dyDescent="0.25">
      <c r="A116" s="36">
        <v>104</v>
      </c>
      <c r="B116" s="21" t="s">
        <v>194</v>
      </c>
      <c r="C116" s="45" t="s">
        <v>43</v>
      </c>
      <c r="D116" s="23" t="s">
        <v>57</v>
      </c>
      <c r="E116" s="86">
        <v>2760</v>
      </c>
      <c r="F116" s="25">
        <v>5.7240000000000002</v>
      </c>
      <c r="G116" s="26">
        <f t="shared" si="1"/>
        <v>15798.24</v>
      </c>
    </row>
    <row r="117" spans="1:7" ht="29.25" customHeight="1" x14ac:dyDescent="0.25">
      <c r="A117" s="36">
        <v>105</v>
      </c>
      <c r="B117" s="21" t="s">
        <v>195</v>
      </c>
      <c r="C117" s="45" t="s">
        <v>43</v>
      </c>
      <c r="D117" s="23" t="s">
        <v>57</v>
      </c>
      <c r="E117" s="86">
        <v>230</v>
      </c>
      <c r="F117" s="25">
        <v>8.9384999999999994</v>
      </c>
      <c r="G117" s="26">
        <f t="shared" si="1"/>
        <v>2055.855</v>
      </c>
    </row>
    <row r="118" spans="1:7" ht="29.25" customHeight="1" x14ac:dyDescent="0.25">
      <c r="A118" s="36">
        <v>106</v>
      </c>
      <c r="B118" s="21" t="s">
        <v>196</v>
      </c>
      <c r="C118" s="45" t="s">
        <v>192</v>
      </c>
      <c r="D118" s="23" t="s">
        <v>187</v>
      </c>
      <c r="E118" s="27">
        <v>0</v>
      </c>
      <c r="F118" s="25">
        <v>0</v>
      </c>
      <c r="G118" s="26">
        <f t="shared" si="1"/>
        <v>0</v>
      </c>
    </row>
    <row r="119" spans="1:7" ht="29.25" customHeight="1" x14ac:dyDescent="0.25">
      <c r="A119" s="36">
        <v>107</v>
      </c>
      <c r="B119" s="46" t="s">
        <v>197</v>
      </c>
      <c r="C119" s="45" t="s">
        <v>43</v>
      </c>
      <c r="D119" s="23" t="s">
        <v>57</v>
      </c>
      <c r="E119" s="27">
        <v>0</v>
      </c>
      <c r="F119" s="25">
        <v>0</v>
      </c>
      <c r="G119" s="26">
        <f t="shared" si="1"/>
        <v>0</v>
      </c>
    </row>
    <row r="120" spans="1:7" ht="29.25" customHeight="1" x14ac:dyDescent="0.25">
      <c r="A120" s="36">
        <v>108</v>
      </c>
      <c r="B120" s="21" t="s">
        <v>198</v>
      </c>
      <c r="C120" s="45" t="s">
        <v>43</v>
      </c>
      <c r="D120" s="23" t="s">
        <v>187</v>
      </c>
      <c r="E120" s="86">
        <v>460</v>
      </c>
      <c r="F120" s="25">
        <v>8.3189999999999991</v>
      </c>
      <c r="G120" s="26">
        <f t="shared" si="1"/>
        <v>3826.74</v>
      </c>
    </row>
    <row r="121" spans="1:7" ht="29.25" customHeight="1" x14ac:dyDescent="0.25">
      <c r="A121" s="36">
        <v>109</v>
      </c>
      <c r="B121" s="21" t="s">
        <v>199</v>
      </c>
      <c r="C121" s="45" t="s">
        <v>192</v>
      </c>
      <c r="D121" s="23" t="s">
        <v>187</v>
      </c>
      <c r="E121" s="86">
        <v>460</v>
      </c>
      <c r="F121" s="25">
        <v>8.6999999999999993</v>
      </c>
      <c r="G121" s="26">
        <f t="shared" si="1"/>
        <v>4001.9999999999995</v>
      </c>
    </row>
    <row r="122" spans="1:7" ht="29.25" customHeight="1" x14ac:dyDescent="0.25">
      <c r="A122" s="36">
        <v>110</v>
      </c>
      <c r="B122" s="21" t="s">
        <v>200</v>
      </c>
      <c r="C122" s="45" t="s">
        <v>201</v>
      </c>
      <c r="D122" s="23" t="s">
        <v>202</v>
      </c>
      <c r="E122" s="27">
        <v>0</v>
      </c>
      <c r="F122" s="25">
        <v>0</v>
      </c>
      <c r="G122" s="26">
        <f t="shared" si="1"/>
        <v>0</v>
      </c>
    </row>
    <row r="123" spans="1:7" ht="29.25" customHeight="1" x14ac:dyDescent="0.25">
      <c r="A123" s="36">
        <v>111</v>
      </c>
      <c r="B123" s="21" t="s">
        <v>203</v>
      </c>
      <c r="C123" s="45" t="s">
        <v>43</v>
      </c>
      <c r="D123" s="23" t="s">
        <v>184</v>
      </c>
      <c r="E123" s="27">
        <v>0</v>
      </c>
      <c r="F123" s="25">
        <v>0</v>
      </c>
      <c r="G123" s="26">
        <f t="shared" si="1"/>
        <v>0</v>
      </c>
    </row>
    <row r="124" spans="1:7" ht="29.25" customHeight="1" x14ac:dyDescent="0.25">
      <c r="A124" s="36" t="s">
        <v>204</v>
      </c>
      <c r="B124" s="21" t="s">
        <v>205</v>
      </c>
      <c r="C124" s="47" t="s">
        <v>43</v>
      </c>
      <c r="D124" s="48" t="s">
        <v>184</v>
      </c>
      <c r="E124" s="27">
        <v>0</v>
      </c>
      <c r="F124" s="25">
        <v>0</v>
      </c>
      <c r="G124" s="26">
        <f t="shared" si="1"/>
        <v>0</v>
      </c>
    </row>
    <row r="125" spans="1:7" ht="29.25" customHeight="1" x14ac:dyDescent="0.25">
      <c r="A125" s="36" t="s">
        <v>206</v>
      </c>
      <c r="B125" s="35" t="s">
        <v>207</v>
      </c>
      <c r="C125" s="47" t="s">
        <v>43</v>
      </c>
      <c r="D125" s="48" t="s">
        <v>184</v>
      </c>
      <c r="E125" s="27">
        <v>0</v>
      </c>
      <c r="F125" s="25">
        <v>0</v>
      </c>
      <c r="G125" s="26">
        <f t="shared" si="1"/>
        <v>0</v>
      </c>
    </row>
    <row r="126" spans="1:7" ht="29.25" customHeight="1" x14ac:dyDescent="0.25">
      <c r="A126" s="36">
        <v>113</v>
      </c>
      <c r="B126" s="35" t="s">
        <v>208</v>
      </c>
      <c r="C126" s="45" t="s">
        <v>43</v>
      </c>
      <c r="D126" s="23" t="s">
        <v>184</v>
      </c>
      <c r="E126" s="49">
        <v>0</v>
      </c>
      <c r="F126" s="50">
        <v>0</v>
      </c>
      <c r="G126" s="26">
        <f t="shared" si="1"/>
        <v>0</v>
      </c>
    </row>
    <row r="127" spans="1:7" ht="29.25" customHeight="1" x14ac:dyDescent="0.25">
      <c r="A127" s="51">
        <v>114</v>
      </c>
      <c r="B127" s="35" t="s">
        <v>209</v>
      </c>
      <c r="C127" s="45" t="s">
        <v>43</v>
      </c>
      <c r="D127" s="23" t="s">
        <v>202</v>
      </c>
      <c r="E127" s="49">
        <v>0</v>
      </c>
      <c r="F127" s="50">
        <v>0</v>
      </c>
      <c r="G127" s="26">
        <f t="shared" si="1"/>
        <v>0</v>
      </c>
    </row>
    <row r="128" spans="1:7" ht="29.25" customHeight="1" x14ac:dyDescent="0.25">
      <c r="A128" s="36">
        <v>115</v>
      </c>
      <c r="B128" s="21" t="s">
        <v>210</v>
      </c>
      <c r="C128" s="45" t="s">
        <v>211</v>
      </c>
      <c r="D128" s="23" t="s">
        <v>159</v>
      </c>
      <c r="E128" s="88">
        <v>13800</v>
      </c>
      <c r="F128" s="50">
        <v>3.5775000000000001</v>
      </c>
      <c r="G128" s="26">
        <f t="shared" si="1"/>
        <v>49369.5</v>
      </c>
    </row>
    <row r="129" spans="1:9" ht="29.25" customHeight="1" x14ac:dyDescent="0.25">
      <c r="A129" s="36">
        <v>116</v>
      </c>
      <c r="B129" s="21" t="s">
        <v>212</v>
      </c>
      <c r="C129" s="52" t="s">
        <v>213</v>
      </c>
      <c r="D129" s="23" t="s">
        <v>159</v>
      </c>
      <c r="E129" s="88">
        <v>3680</v>
      </c>
      <c r="F129" s="50">
        <v>7.95</v>
      </c>
      <c r="G129" s="26">
        <f t="shared" si="1"/>
        <v>29256</v>
      </c>
    </row>
    <row r="130" spans="1:9" ht="29.25" customHeight="1" x14ac:dyDescent="0.25">
      <c r="A130" s="36">
        <v>117</v>
      </c>
      <c r="B130" s="21" t="s">
        <v>214</v>
      </c>
      <c r="C130" s="45" t="s">
        <v>43</v>
      </c>
      <c r="D130" s="23" t="s">
        <v>159</v>
      </c>
      <c r="E130" s="49">
        <v>0</v>
      </c>
      <c r="F130" s="50">
        <v>0</v>
      </c>
      <c r="G130" s="26">
        <f t="shared" si="1"/>
        <v>0</v>
      </c>
    </row>
    <row r="131" spans="1:9" ht="29.25" customHeight="1" x14ac:dyDescent="0.25">
      <c r="A131" s="36">
        <v>118</v>
      </c>
      <c r="B131" s="21" t="s">
        <v>215</v>
      </c>
      <c r="C131" s="45" t="s">
        <v>43</v>
      </c>
      <c r="D131" s="23" t="s">
        <v>184</v>
      </c>
      <c r="E131" s="88">
        <v>368</v>
      </c>
      <c r="F131" s="50">
        <v>7.95</v>
      </c>
      <c r="G131" s="26">
        <f t="shared" si="1"/>
        <v>2925.6</v>
      </c>
    </row>
    <row r="132" spans="1:9" ht="29.25" customHeight="1" x14ac:dyDescent="0.25">
      <c r="A132" s="36">
        <v>119</v>
      </c>
      <c r="B132" s="35" t="s">
        <v>216</v>
      </c>
      <c r="C132" s="45" t="s">
        <v>43</v>
      </c>
      <c r="D132" s="23" t="s">
        <v>48</v>
      </c>
      <c r="E132" s="49">
        <v>0</v>
      </c>
      <c r="F132" s="50">
        <v>0</v>
      </c>
      <c r="G132" s="26">
        <f t="shared" si="1"/>
        <v>0</v>
      </c>
    </row>
    <row r="133" spans="1:9" ht="29.25" customHeight="1" x14ac:dyDescent="0.25">
      <c r="A133" s="36">
        <v>120</v>
      </c>
      <c r="B133" s="35" t="s">
        <v>217</v>
      </c>
      <c r="C133" s="45" t="s">
        <v>43</v>
      </c>
      <c r="D133" s="23" t="s">
        <v>187</v>
      </c>
      <c r="E133" s="49">
        <v>0</v>
      </c>
      <c r="F133" s="50">
        <v>0</v>
      </c>
      <c r="G133" s="26">
        <f t="shared" si="1"/>
        <v>0</v>
      </c>
    </row>
    <row r="134" spans="1:9" ht="29.25" customHeight="1" x14ac:dyDescent="0.25">
      <c r="A134" s="36">
        <v>121</v>
      </c>
      <c r="B134" s="21" t="s">
        <v>218</v>
      </c>
      <c r="C134" s="32" t="s">
        <v>43</v>
      </c>
      <c r="D134" s="23" t="s">
        <v>48</v>
      </c>
      <c r="E134" s="49">
        <v>0</v>
      </c>
      <c r="F134" s="50">
        <v>0</v>
      </c>
      <c r="G134" s="26">
        <f t="shared" si="1"/>
        <v>0</v>
      </c>
    </row>
    <row r="135" spans="1:9" ht="29.25" customHeight="1" x14ac:dyDescent="0.25">
      <c r="A135" s="36">
        <v>122</v>
      </c>
      <c r="B135" s="21" t="s">
        <v>219</v>
      </c>
      <c r="C135" s="32" t="s">
        <v>43</v>
      </c>
      <c r="D135" s="23" t="s">
        <v>187</v>
      </c>
      <c r="E135" s="49">
        <v>0</v>
      </c>
      <c r="F135" s="50">
        <v>0</v>
      </c>
      <c r="G135" s="26">
        <f t="shared" si="1"/>
        <v>0</v>
      </c>
    </row>
    <row r="136" spans="1:9" ht="29.25" customHeight="1" x14ac:dyDescent="0.25">
      <c r="A136" s="36">
        <v>123</v>
      </c>
      <c r="B136" s="21" t="s">
        <v>220</v>
      </c>
      <c r="C136" s="32" t="s">
        <v>221</v>
      </c>
      <c r="D136" s="23" t="s">
        <v>222</v>
      </c>
      <c r="E136" s="49">
        <v>0</v>
      </c>
      <c r="F136" s="50">
        <v>0</v>
      </c>
      <c r="G136" s="26">
        <f t="shared" ref="G136:G140" si="2">F136*E136</f>
        <v>0</v>
      </c>
    </row>
    <row r="137" spans="1:9" ht="29.25" customHeight="1" x14ac:dyDescent="0.25">
      <c r="A137" s="36">
        <v>124</v>
      </c>
      <c r="B137" s="35" t="s">
        <v>223</v>
      </c>
      <c r="C137" s="32" t="s">
        <v>221</v>
      </c>
      <c r="D137" s="23" t="s">
        <v>222</v>
      </c>
      <c r="E137" s="88">
        <v>368</v>
      </c>
      <c r="F137" s="50">
        <v>74.8095</v>
      </c>
      <c r="G137" s="26">
        <f t="shared" si="2"/>
        <v>27529.896000000001</v>
      </c>
    </row>
    <row r="138" spans="1:9" ht="29.25" customHeight="1" x14ac:dyDescent="0.25">
      <c r="A138" s="36">
        <v>125</v>
      </c>
      <c r="B138" s="35" t="s">
        <v>224</v>
      </c>
      <c r="C138" s="32" t="s">
        <v>221</v>
      </c>
      <c r="D138" s="23" t="s">
        <v>222</v>
      </c>
      <c r="E138" s="88">
        <v>184</v>
      </c>
      <c r="F138" s="50">
        <v>90.335999999999999</v>
      </c>
      <c r="G138" s="26">
        <f t="shared" si="2"/>
        <v>16621.824000000001</v>
      </c>
    </row>
    <row r="139" spans="1:9" ht="27.75" customHeight="1" x14ac:dyDescent="0.25">
      <c r="A139" s="40">
        <v>126</v>
      </c>
      <c r="B139" s="53" t="s">
        <v>225</v>
      </c>
      <c r="C139" s="54" t="s">
        <v>226</v>
      </c>
      <c r="D139" s="23" t="s">
        <v>222</v>
      </c>
      <c r="E139" s="49">
        <v>0</v>
      </c>
      <c r="F139" s="50">
        <v>0</v>
      </c>
      <c r="G139" s="26">
        <f t="shared" si="2"/>
        <v>0</v>
      </c>
    </row>
    <row r="140" spans="1:9" ht="27.75" customHeight="1" x14ac:dyDescent="0.25">
      <c r="A140" s="36">
        <v>127</v>
      </c>
      <c r="B140" s="21" t="s">
        <v>227</v>
      </c>
      <c r="C140" s="32" t="s">
        <v>43</v>
      </c>
      <c r="D140" s="23" t="s">
        <v>184</v>
      </c>
      <c r="E140" s="88">
        <v>920</v>
      </c>
      <c r="F140" s="50">
        <v>7.95</v>
      </c>
      <c r="G140" s="26">
        <f t="shared" si="2"/>
        <v>7314</v>
      </c>
    </row>
    <row r="141" spans="1:9" s="60" customFormat="1" ht="17.25" customHeight="1" x14ac:dyDescent="0.25">
      <c r="A141" s="117" t="s">
        <v>228</v>
      </c>
      <c r="B141" s="117"/>
      <c r="C141" s="55"/>
      <c r="D141" s="56"/>
      <c r="E141" s="57"/>
      <c r="F141" s="58"/>
      <c r="G141" s="59">
        <f>SUM(G8:G140)</f>
        <v>2942483.3514260007</v>
      </c>
    </row>
    <row r="142" spans="1:9" ht="26.25" customHeight="1" x14ac:dyDescent="0.2">
      <c r="A142" s="118" t="s">
        <v>229</v>
      </c>
      <c r="B142" s="119"/>
      <c r="C142" s="119"/>
      <c r="D142" s="119"/>
      <c r="E142" s="119"/>
      <c r="F142" s="119"/>
      <c r="G142" s="119"/>
      <c r="H142" s="61"/>
      <c r="I142" s="62"/>
    </row>
    <row r="143" spans="1:9" ht="13.5" thickBot="1" x14ac:dyDescent="0.25">
      <c r="A143" s="63"/>
      <c r="B143" s="64"/>
      <c r="C143" s="64"/>
      <c r="D143" s="64"/>
      <c r="E143" s="64"/>
      <c r="F143" s="64"/>
      <c r="G143" s="64"/>
      <c r="I143" s="62"/>
    </row>
    <row r="144" spans="1:9" ht="15.75" customHeight="1" thickTop="1" x14ac:dyDescent="0.2">
      <c r="B144" s="66" t="s">
        <v>230</v>
      </c>
      <c r="C144" s="120"/>
      <c r="D144" s="120"/>
      <c r="E144" s="120"/>
      <c r="F144" s="121"/>
      <c r="I144" s="62"/>
    </row>
    <row r="145" spans="2:9" ht="15.75" customHeight="1" x14ac:dyDescent="0.2">
      <c r="B145" s="68" t="s">
        <v>231</v>
      </c>
      <c r="C145" s="122" t="s">
        <v>232</v>
      </c>
      <c r="D145" s="122"/>
      <c r="E145" s="122"/>
      <c r="F145" s="123"/>
      <c r="I145" s="62"/>
    </row>
    <row r="146" spans="2:9" ht="32.25" customHeight="1" x14ac:dyDescent="0.2">
      <c r="B146" s="124"/>
      <c r="C146" s="125"/>
      <c r="D146" s="20" t="s">
        <v>233</v>
      </c>
      <c r="E146" s="20" t="s">
        <v>234</v>
      </c>
      <c r="F146" s="69" t="s">
        <v>235</v>
      </c>
    </row>
    <row r="147" spans="2:9" ht="15.75" customHeight="1" x14ac:dyDescent="0.2">
      <c r="B147" s="124"/>
      <c r="C147" s="125"/>
      <c r="D147" s="20" t="s">
        <v>236</v>
      </c>
      <c r="E147" s="20" t="s">
        <v>237</v>
      </c>
      <c r="F147" s="69" t="s">
        <v>237</v>
      </c>
    </row>
    <row r="148" spans="2:9" ht="16.5" thickBot="1" x14ac:dyDescent="0.25">
      <c r="B148" s="70"/>
      <c r="C148" s="71" t="s">
        <v>238</v>
      </c>
      <c r="D148" s="72">
        <f>SUM(F171)</f>
        <v>0</v>
      </c>
      <c r="E148" s="73">
        <f>IF(C145="áno",D148*0.2,0)</f>
        <v>0</v>
      </c>
      <c r="F148" s="74">
        <f>D148+E148</f>
        <v>0</v>
      </c>
    </row>
    <row r="149" spans="2:9" ht="15.75" customHeight="1" thickTop="1" x14ac:dyDescent="0.25">
      <c r="B149" s="75"/>
      <c r="C149" s="75"/>
      <c r="D149" s="75"/>
      <c r="E149" s="75"/>
      <c r="F149" s="75"/>
    </row>
    <row r="150" spans="2:9" ht="15.75" x14ac:dyDescent="0.25">
      <c r="B150" s="76" t="s">
        <v>230</v>
      </c>
      <c r="C150" s="109"/>
      <c r="D150" s="110"/>
      <c r="E150" s="77"/>
      <c r="F150" s="77"/>
    </row>
    <row r="151" spans="2:9" ht="15.75" x14ac:dyDescent="0.25">
      <c r="B151" s="78" t="s">
        <v>239</v>
      </c>
      <c r="C151" s="99"/>
      <c r="D151" s="100"/>
      <c r="E151" s="77"/>
      <c r="F151" s="77"/>
    </row>
    <row r="152" spans="2:9" ht="15.75" customHeight="1" x14ac:dyDescent="0.25">
      <c r="B152" s="76" t="s">
        <v>240</v>
      </c>
      <c r="C152" s="109"/>
      <c r="D152" s="110"/>
      <c r="E152" s="77"/>
      <c r="F152" s="77"/>
    </row>
    <row r="153" spans="2:9" ht="15.75" customHeight="1" x14ac:dyDescent="0.25">
      <c r="B153" s="79" t="s">
        <v>241</v>
      </c>
      <c r="C153" s="99"/>
      <c r="D153" s="100"/>
      <c r="E153" s="77"/>
      <c r="F153" s="77"/>
    </row>
    <row r="154" spans="2:9" ht="15.75" customHeight="1" x14ac:dyDescent="0.25">
      <c r="B154" s="79" t="s">
        <v>242</v>
      </c>
      <c r="C154" s="99"/>
      <c r="D154" s="100"/>
      <c r="E154" s="77"/>
      <c r="F154" s="77"/>
    </row>
    <row r="155" spans="2:9" ht="15.75" customHeight="1" x14ac:dyDescent="0.25">
      <c r="B155" s="79" t="s">
        <v>243</v>
      </c>
      <c r="C155" s="99"/>
      <c r="D155" s="100"/>
      <c r="E155" s="77"/>
      <c r="F155" s="77"/>
    </row>
    <row r="156" spans="2:9" ht="15.75" customHeight="1" x14ac:dyDescent="0.25">
      <c r="B156" s="79" t="s">
        <v>244</v>
      </c>
      <c r="C156" s="99"/>
      <c r="D156" s="100"/>
      <c r="E156" s="77"/>
      <c r="F156" s="77"/>
    </row>
    <row r="157" spans="2:9" ht="15.75" customHeight="1" x14ac:dyDescent="0.25">
      <c r="B157" s="79" t="s">
        <v>245</v>
      </c>
      <c r="C157" s="99"/>
      <c r="D157" s="100"/>
      <c r="E157" s="77"/>
      <c r="F157" s="77"/>
    </row>
    <row r="158" spans="2:9" ht="15.75" customHeight="1" x14ac:dyDescent="0.25">
      <c r="B158" s="79" t="s">
        <v>246</v>
      </c>
      <c r="C158" s="99"/>
      <c r="D158" s="100"/>
      <c r="E158" s="77"/>
      <c r="F158" s="77"/>
    </row>
    <row r="159" spans="2:9" ht="15.75" customHeight="1" x14ac:dyDescent="0.25">
      <c r="B159" s="79" t="s">
        <v>247</v>
      </c>
      <c r="C159" s="99"/>
      <c r="D159" s="100"/>
      <c r="E159" s="77"/>
      <c r="F159" s="77"/>
    </row>
    <row r="160" spans="2:9" ht="15.75" customHeight="1" x14ac:dyDescent="0.25">
      <c r="B160" s="76" t="s">
        <v>248</v>
      </c>
      <c r="C160" s="99"/>
      <c r="D160" s="100"/>
      <c r="E160" s="77"/>
      <c r="F160" s="77"/>
    </row>
    <row r="161" spans="2:7" ht="15.75" x14ac:dyDescent="0.25">
      <c r="B161" s="76" t="s">
        <v>249</v>
      </c>
      <c r="C161" s="109"/>
      <c r="D161" s="110"/>
      <c r="E161" s="77"/>
      <c r="F161" s="77"/>
    </row>
    <row r="162" spans="2:7" ht="15" x14ac:dyDescent="0.25">
      <c r="B162"/>
      <c r="C162"/>
      <c r="D162"/>
      <c r="E162"/>
      <c r="F162"/>
    </row>
    <row r="163" spans="2:7" ht="15" x14ac:dyDescent="0.25">
      <c r="B163"/>
      <c r="C163"/>
      <c r="D163"/>
      <c r="E163" s="80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/>
      <c r="D165"/>
      <c r="E165"/>
      <c r="F165"/>
    </row>
    <row r="166" spans="2:7" ht="29.25" customHeight="1" x14ac:dyDescent="0.25">
      <c r="B166"/>
      <c r="C166" s="111" t="s">
        <v>250</v>
      </c>
      <c r="D166" s="112"/>
      <c r="E166" s="81" t="s">
        <v>251</v>
      </c>
      <c r="F166" s="81" t="s">
        <v>252</v>
      </c>
      <c r="G166" s="81" t="s">
        <v>253</v>
      </c>
    </row>
    <row r="167" spans="2:7" ht="29.25" customHeight="1" x14ac:dyDescent="0.25">
      <c r="B167"/>
      <c r="C167" s="113" t="s">
        <v>254</v>
      </c>
      <c r="D167" s="114"/>
      <c r="E167" s="96">
        <f>SUBTOTAL(9,G8,G9,G10,G11,G12,G13,G14,G15,G18,G19,G20,G21,G22,G23,G24,G26,G29,G30,G31,G32,G33,G36,G37,G38,G39,G40,G42,G43,G44,G45,G46,G47,G48,G49,G50,G51,G52,G53,G56,G57,G59,G61,G63,G64,G66,G68,G76,G79,G82,G83,G84,G87,G89,G90,G92,G93,G96,G98,G100,G103,G105,G106,G107,G108,G109,G111,G112,G116,G117,G120,G118,G121,G122,G123,G124,G128,G129,G130,G131,G134,G135,G136,G139,G140)</f>
        <v>2754917.3131600004</v>
      </c>
      <c r="F167" s="101"/>
      <c r="G167" s="82">
        <f>ROUND(F167/E167,3)</f>
        <v>0</v>
      </c>
    </row>
    <row r="168" spans="2:7" ht="29.25" customHeight="1" x14ac:dyDescent="0.25">
      <c r="B168"/>
      <c r="C168" s="115" t="s">
        <v>255</v>
      </c>
      <c r="D168" s="116"/>
      <c r="E168" s="96">
        <f>SUBTOTAL(9,G41,G54,G55,G58,G60,G62,G65,G67,G69,G70,G71,G72,G73,G74,G75,G77,G80,G85,G86,G91,G94,G97,G99,G101,G104,G110,G113,G114,G115,G125,G126,G127,G132,G133,G137,G138)</f>
        <v>187566.03826600002</v>
      </c>
      <c r="F168" s="101"/>
      <c r="G168" s="82">
        <f t="shared" ref="G168:G170" si="3">ROUND(F168/E168,3)</f>
        <v>0</v>
      </c>
    </row>
    <row r="169" spans="2:7" ht="29.25" customHeight="1" x14ac:dyDescent="0.25">
      <c r="B169"/>
      <c r="C169" s="103" t="s">
        <v>256</v>
      </c>
      <c r="D169" s="104"/>
      <c r="E169" s="96">
        <f>SUBTOTAL(9,G16,G17,G25,G27,G28,G34,G35,G78,G81,G88,G95,G102)</f>
        <v>0</v>
      </c>
      <c r="F169" s="101"/>
      <c r="G169" s="82" t="e">
        <f t="shared" si="3"/>
        <v>#DIV/0!</v>
      </c>
    </row>
    <row r="170" spans="2:7" ht="29.25" customHeight="1" x14ac:dyDescent="0.25">
      <c r="B170"/>
      <c r="C170" s="105" t="s">
        <v>257</v>
      </c>
      <c r="D170" s="106"/>
      <c r="E170" s="96">
        <f>SUBTOTAL(9,G119)</f>
        <v>0</v>
      </c>
      <c r="F170" s="101"/>
      <c r="G170" s="82" t="e">
        <f t="shared" si="3"/>
        <v>#DIV/0!</v>
      </c>
    </row>
    <row r="171" spans="2:7" ht="29.25" customHeight="1" x14ac:dyDescent="0.25">
      <c r="B171"/>
      <c r="C171" s="107" t="s">
        <v>228</v>
      </c>
      <c r="D171" s="108"/>
      <c r="E171" s="97">
        <f>SUM(E167:E170)</f>
        <v>2942483.3514260002</v>
      </c>
      <c r="F171" s="97">
        <f>SUM(F167:F170)</f>
        <v>0</v>
      </c>
      <c r="G171" s="83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  <c r="D174"/>
      <c r="E174"/>
      <c r="F174"/>
    </row>
    <row r="175" spans="2:7" ht="15" x14ac:dyDescent="0.25">
      <c r="B175"/>
      <c r="C175"/>
    </row>
  </sheetData>
  <sheetProtection algorithmName="SHA-512" hashValue="7hWY7AbfU4SyI9T1miD1QTJusXWnEolF0yr8yxnYfd0NB+jg8nsBDPFbOkXKFZmTPWXPlL8Y090Z8P52KkiZPg==" saltValue="fRYk3OQohvL11VHZrEvICQ==" spinCount="100000" sheet="1" objects="1" scenarios="1"/>
  <protectedRanges>
    <protectedRange sqref="C144:F145" name="Rozsah1"/>
    <protectedRange sqref="C150:D161" name="Rozsah2"/>
    <protectedRange sqref="F167:F170" name="Rozsah3"/>
  </protectedRanges>
  <mergeCells count="15">
    <mergeCell ref="A141:B141"/>
    <mergeCell ref="A142:G142"/>
    <mergeCell ref="C144:F144"/>
    <mergeCell ref="C145:F145"/>
    <mergeCell ref="B146:B147"/>
    <mergeCell ref="C146:C147"/>
    <mergeCell ref="C169:D169"/>
    <mergeCell ref="C170:D170"/>
    <mergeCell ref="C171:D171"/>
    <mergeCell ref="C150:D150"/>
    <mergeCell ref="C152:D152"/>
    <mergeCell ref="C161:D161"/>
    <mergeCell ref="C166:D166"/>
    <mergeCell ref="C167:D167"/>
    <mergeCell ref="C168:D168"/>
  </mergeCells>
  <pageMargins left="0.7" right="0.7" top="0.75" bottom="0.75" header="0.3" footer="0.3"/>
  <pageSetup scale="4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zoomScaleNormal="100" workbookViewId="0">
      <selection activeCell="E171" sqref="E171"/>
    </sheetView>
  </sheetViews>
  <sheetFormatPr defaultRowHeight="12.75" x14ac:dyDescent="0.2"/>
  <cols>
    <col min="1" max="1" width="4.85546875" style="1" customWidth="1"/>
    <col min="2" max="2" width="69.7109375" style="1" customWidth="1"/>
    <col min="3" max="3" width="48.7109375" style="1" customWidth="1"/>
    <col min="4" max="4" width="13.42578125" style="3" customWidth="1"/>
    <col min="5" max="5" width="14.5703125" style="1" customWidth="1"/>
    <col min="6" max="6" width="15.7109375" style="1" customWidth="1"/>
    <col min="7" max="7" width="18.7109375" style="1" customWidth="1"/>
    <col min="8" max="8" width="17" style="1" customWidth="1"/>
    <col min="9" max="253" width="9.140625" style="1"/>
    <col min="254" max="254" width="10.42578125" style="1" customWidth="1"/>
    <col min="255" max="255" width="57.7109375" style="1" customWidth="1"/>
    <col min="256" max="256" width="46.140625" style="1" customWidth="1"/>
    <col min="257" max="257" width="14" style="1" customWidth="1"/>
    <col min="258" max="258" width="9.140625" style="1"/>
    <col min="259" max="259" width="8.85546875" style="1" customWidth="1"/>
    <col min="260" max="260" width="11.140625" style="1" customWidth="1"/>
    <col min="261" max="261" width="10.7109375" style="1" customWidth="1"/>
    <col min="262" max="509" width="9.140625" style="1"/>
    <col min="510" max="510" width="10.42578125" style="1" customWidth="1"/>
    <col min="511" max="511" width="57.7109375" style="1" customWidth="1"/>
    <col min="512" max="512" width="46.140625" style="1" customWidth="1"/>
    <col min="513" max="513" width="14" style="1" customWidth="1"/>
    <col min="514" max="514" width="9.140625" style="1"/>
    <col min="515" max="515" width="8.85546875" style="1" customWidth="1"/>
    <col min="516" max="516" width="11.140625" style="1" customWidth="1"/>
    <col min="517" max="517" width="10.7109375" style="1" customWidth="1"/>
    <col min="518" max="765" width="9.140625" style="1"/>
    <col min="766" max="766" width="10.42578125" style="1" customWidth="1"/>
    <col min="767" max="767" width="57.7109375" style="1" customWidth="1"/>
    <col min="768" max="768" width="46.140625" style="1" customWidth="1"/>
    <col min="769" max="769" width="14" style="1" customWidth="1"/>
    <col min="770" max="770" width="9.140625" style="1"/>
    <col min="771" max="771" width="8.85546875" style="1" customWidth="1"/>
    <col min="772" max="772" width="11.140625" style="1" customWidth="1"/>
    <col min="773" max="773" width="10.7109375" style="1" customWidth="1"/>
    <col min="774" max="1021" width="9.140625" style="1"/>
    <col min="1022" max="1022" width="10.42578125" style="1" customWidth="1"/>
    <col min="1023" max="1023" width="57.7109375" style="1" customWidth="1"/>
    <col min="1024" max="1024" width="46.140625" style="1" customWidth="1"/>
    <col min="1025" max="1025" width="14" style="1" customWidth="1"/>
    <col min="1026" max="1026" width="9.140625" style="1"/>
    <col min="1027" max="1027" width="8.85546875" style="1" customWidth="1"/>
    <col min="1028" max="1028" width="11.140625" style="1" customWidth="1"/>
    <col min="1029" max="1029" width="10.7109375" style="1" customWidth="1"/>
    <col min="1030" max="1277" width="9.140625" style="1"/>
    <col min="1278" max="1278" width="10.42578125" style="1" customWidth="1"/>
    <col min="1279" max="1279" width="57.7109375" style="1" customWidth="1"/>
    <col min="1280" max="1280" width="46.140625" style="1" customWidth="1"/>
    <col min="1281" max="1281" width="14" style="1" customWidth="1"/>
    <col min="1282" max="1282" width="9.140625" style="1"/>
    <col min="1283" max="1283" width="8.85546875" style="1" customWidth="1"/>
    <col min="1284" max="1284" width="11.140625" style="1" customWidth="1"/>
    <col min="1285" max="1285" width="10.7109375" style="1" customWidth="1"/>
    <col min="1286" max="1533" width="9.140625" style="1"/>
    <col min="1534" max="1534" width="10.42578125" style="1" customWidth="1"/>
    <col min="1535" max="1535" width="57.7109375" style="1" customWidth="1"/>
    <col min="1536" max="1536" width="46.140625" style="1" customWidth="1"/>
    <col min="1537" max="1537" width="14" style="1" customWidth="1"/>
    <col min="1538" max="1538" width="9.140625" style="1"/>
    <col min="1539" max="1539" width="8.85546875" style="1" customWidth="1"/>
    <col min="1540" max="1540" width="11.140625" style="1" customWidth="1"/>
    <col min="1541" max="1541" width="10.7109375" style="1" customWidth="1"/>
    <col min="1542" max="1789" width="9.140625" style="1"/>
    <col min="1790" max="1790" width="10.42578125" style="1" customWidth="1"/>
    <col min="1791" max="1791" width="57.7109375" style="1" customWidth="1"/>
    <col min="1792" max="1792" width="46.140625" style="1" customWidth="1"/>
    <col min="1793" max="1793" width="14" style="1" customWidth="1"/>
    <col min="1794" max="1794" width="9.140625" style="1"/>
    <col min="1795" max="1795" width="8.85546875" style="1" customWidth="1"/>
    <col min="1796" max="1796" width="11.140625" style="1" customWidth="1"/>
    <col min="1797" max="1797" width="10.7109375" style="1" customWidth="1"/>
    <col min="1798" max="2045" width="9.140625" style="1"/>
    <col min="2046" max="2046" width="10.42578125" style="1" customWidth="1"/>
    <col min="2047" max="2047" width="57.7109375" style="1" customWidth="1"/>
    <col min="2048" max="2048" width="46.140625" style="1" customWidth="1"/>
    <col min="2049" max="2049" width="14" style="1" customWidth="1"/>
    <col min="2050" max="2050" width="9.140625" style="1"/>
    <col min="2051" max="2051" width="8.85546875" style="1" customWidth="1"/>
    <col min="2052" max="2052" width="11.140625" style="1" customWidth="1"/>
    <col min="2053" max="2053" width="10.7109375" style="1" customWidth="1"/>
    <col min="2054" max="2301" width="9.140625" style="1"/>
    <col min="2302" max="2302" width="10.42578125" style="1" customWidth="1"/>
    <col min="2303" max="2303" width="57.7109375" style="1" customWidth="1"/>
    <col min="2304" max="2304" width="46.140625" style="1" customWidth="1"/>
    <col min="2305" max="2305" width="14" style="1" customWidth="1"/>
    <col min="2306" max="2306" width="9.140625" style="1"/>
    <col min="2307" max="2307" width="8.85546875" style="1" customWidth="1"/>
    <col min="2308" max="2308" width="11.140625" style="1" customWidth="1"/>
    <col min="2309" max="2309" width="10.7109375" style="1" customWidth="1"/>
    <col min="2310" max="2557" width="9.140625" style="1"/>
    <col min="2558" max="2558" width="10.42578125" style="1" customWidth="1"/>
    <col min="2559" max="2559" width="57.7109375" style="1" customWidth="1"/>
    <col min="2560" max="2560" width="46.140625" style="1" customWidth="1"/>
    <col min="2561" max="2561" width="14" style="1" customWidth="1"/>
    <col min="2562" max="2562" width="9.140625" style="1"/>
    <col min="2563" max="2563" width="8.85546875" style="1" customWidth="1"/>
    <col min="2564" max="2564" width="11.140625" style="1" customWidth="1"/>
    <col min="2565" max="2565" width="10.7109375" style="1" customWidth="1"/>
    <col min="2566" max="2813" width="9.140625" style="1"/>
    <col min="2814" max="2814" width="10.42578125" style="1" customWidth="1"/>
    <col min="2815" max="2815" width="57.7109375" style="1" customWidth="1"/>
    <col min="2816" max="2816" width="46.140625" style="1" customWidth="1"/>
    <col min="2817" max="2817" width="14" style="1" customWidth="1"/>
    <col min="2818" max="2818" width="9.140625" style="1"/>
    <col min="2819" max="2819" width="8.85546875" style="1" customWidth="1"/>
    <col min="2820" max="2820" width="11.140625" style="1" customWidth="1"/>
    <col min="2821" max="2821" width="10.7109375" style="1" customWidth="1"/>
    <col min="2822" max="3069" width="9.140625" style="1"/>
    <col min="3070" max="3070" width="10.42578125" style="1" customWidth="1"/>
    <col min="3071" max="3071" width="57.7109375" style="1" customWidth="1"/>
    <col min="3072" max="3072" width="46.140625" style="1" customWidth="1"/>
    <col min="3073" max="3073" width="14" style="1" customWidth="1"/>
    <col min="3074" max="3074" width="9.140625" style="1"/>
    <col min="3075" max="3075" width="8.85546875" style="1" customWidth="1"/>
    <col min="3076" max="3076" width="11.140625" style="1" customWidth="1"/>
    <col min="3077" max="3077" width="10.7109375" style="1" customWidth="1"/>
    <col min="3078" max="3325" width="9.140625" style="1"/>
    <col min="3326" max="3326" width="10.42578125" style="1" customWidth="1"/>
    <col min="3327" max="3327" width="57.7109375" style="1" customWidth="1"/>
    <col min="3328" max="3328" width="46.140625" style="1" customWidth="1"/>
    <col min="3329" max="3329" width="14" style="1" customWidth="1"/>
    <col min="3330" max="3330" width="9.140625" style="1"/>
    <col min="3331" max="3331" width="8.85546875" style="1" customWidth="1"/>
    <col min="3332" max="3332" width="11.140625" style="1" customWidth="1"/>
    <col min="3333" max="3333" width="10.7109375" style="1" customWidth="1"/>
    <col min="3334" max="3581" width="9.140625" style="1"/>
    <col min="3582" max="3582" width="10.42578125" style="1" customWidth="1"/>
    <col min="3583" max="3583" width="57.7109375" style="1" customWidth="1"/>
    <col min="3584" max="3584" width="46.140625" style="1" customWidth="1"/>
    <col min="3585" max="3585" width="14" style="1" customWidth="1"/>
    <col min="3586" max="3586" width="9.140625" style="1"/>
    <col min="3587" max="3587" width="8.85546875" style="1" customWidth="1"/>
    <col min="3588" max="3588" width="11.140625" style="1" customWidth="1"/>
    <col min="3589" max="3589" width="10.7109375" style="1" customWidth="1"/>
    <col min="3590" max="3837" width="9.140625" style="1"/>
    <col min="3838" max="3838" width="10.42578125" style="1" customWidth="1"/>
    <col min="3839" max="3839" width="57.7109375" style="1" customWidth="1"/>
    <col min="3840" max="3840" width="46.140625" style="1" customWidth="1"/>
    <col min="3841" max="3841" width="14" style="1" customWidth="1"/>
    <col min="3842" max="3842" width="9.140625" style="1"/>
    <col min="3843" max="3843" width="8.85546875" style="1" customWidth="1"/>
    <col min="3844" max="3844" width="11.140625" style="1" customWidth="1"/>
    <col min="3845" max="3845" width="10.7109375" style="1" customWidth="1"/>
    <col min="3846" max="4093" width="9.140625" style="1"/>
    <col min="4094" max="4094" width="10.42578125" style="1" customWidth="1"/>
    <col min="4095" max="4095" width="57.7109375" style="1" customWidth="1"/>
    <col min="4096" max="4096" width="46.140625" style="1" customWidth="1"/>
    <col min="4097" max="4097" width="14" style="1" customWidth="1"/>
    <col min="4098" max="4098" width="9.140625" style="1"/>
    <col min="4099" max="4099" width="8.85546875" style="1" customWidth="1"/>
    <col min="4100" max="4100" width="11.140625" style="1" customWidth="1"/>
    <col min="4101" max="4101" width="10.7109375" style="1" customWidth="1"/>
    <col min="4102" max="4349" width="9.140625" style="1"/>
    <col min="4350" max="4350" width="10.42578125" style="1" customWidth="1"/>
    <col min="4351" max="4351" width="57.7109375" style="1" customWidth="1"/>
    <col min="4352" max="4352" width="46.140625" style="1" customWidth="1"/>
    <col min="4353" max="4353" width="14" style="1" customWidth="1"/>
    <col min="4354" max="4354" width="9.140625" style="1"/>
    <col min="4355" max="4355" width="8.85546875" style="1" customWidth="1"/>
    <col min="4356" max="4356" width="11.140625" style="1" customWidth="1"/>
    <col min="4357" max="4357" width="10.7109375" style="1" customWidth="1"/>
    <col min="4358" max="4605" width="9.140625" style="1"/>
    <col min="4606" max="4606" width="10.42578125" style="1" customWidth="1"/>
    <col min="4607" max="4607" width="57.7109375" style="1" customWidth="1"/>
    <col min="4608" max="4608" width="46.140625" style="1" customWidth="1"/>
    <col min="4609" max="4609" width="14" style="1" customWidth="1"/>
    <col min="4610" max="4610" width="9.140625" style="1"/>
    <col min="4611" max="4611" width="8.85546875" style="1" customWidth="1"/>
    <col min="4612" max="4612" width="11.140625" style="1" customWidth="1"/>
    <col min="4613" max="4613" width="10.7109375" style="1" customWidth="1"/>
    <col min="4614" max="4861" width="9.140625" style="1"/>
    <col min="4862" max="4862" width="10.42578125" style="1" customWidth="1"/>
    <col min="4863" max="4863" width="57.7109375" style="1" customWidth="1"/>
    <col min="4864" max="4864" width="46.140625" style="1" customWidth="1"/>
    <col min="4865" max="4865" width="14" style="1" customWidth="1"/>
    <col min="4866" max="4866" width="9.140625" style="1"/>
    <col min="4867" max="4867" width="8.85546875" style="1" customWidth="1"/>
    <col min="4868" max="4868" width="11.140625" style="1" customWidth="1"/>
    <col min="4869" max="4869" width="10.7109375" style="1" customWidth="1"/>
    <col min="4870" max="5117" width="9.140625" style="1"/>
    <col min="5118" max="5118" width="10.42578125" style="1" customWidth="1"/>
    <col min="5119" max="5119" width="57.7109375" style="1" customWidth="1"/>
    <col min="5120" max="5120" width="46.140625" style="1" customWidth="1"/>
    <col min="5121" max="5121" width="14" style="1" customWidth="1"/>
    <col min="5122" max="5122" width="9.140625" style="1"/>
    <col min="5123" max="5123" width="8.85546875" style="1" customWidth="1"/>
    <col min="5124" max="5124" width="11.140625" style="1" customWidth="1"/>
    <col min="5125" max="5125" width="10.7109375" style="1" customWidth="1"/>
    <col min="5126" max="5373" width="9.140625" style="1"/>
    <col min="5374" max="5374" width="10.42578125" style="1" customWidth="1"/>
    <col min="5375" max="5375" width="57.7109375" style="1" customWidth="1"/>
    <col min="5376" max="5376" width="46.140625" style="1" customWidth="1"/>
    <col min="5377" max="5377" width="14" style="1" customWidth="1"/>
    <col min="5378" max="5378" width="9.140625" style="1"/>
    <col min="5379" max="5379" width="8.85546875" style="1" customWidth="1"/>
    <col min="5380" max="5380" width="11.140625" style="1" customWidth="1"/>
    <col min="5381" max="5381" width="10.7109375" style="1" customWidth="1"/>
    <col min="5382" max="5629" width="9.140625" style="1"/>
    <col min="5630" max="5630" width="10.42578125" style="1" customWidth="1"/>
    <col min="5631" max="5631" width="57.7109375" style="1" customWidth="1"/>
    <col min="5632" max="5632" width="46.140625" style="1" customWidth="1"/>
    <col min="5633" max="5633" width="14" style="1" customWidth="1"/>
    <col min="5634" max="5634" width="9.140625" style="1"/>
    <col min="5635" max="5635" width="8.85546875" style="1" customWidth="1"/>
    <col min="5636" max="5636" width="11.140625" style="1" customWidth="1"/>
    <col min="5637" max="5637" width="10.7109375" style="1" customWidth="1"/>
    <col min="5638" max="5885" width="9.140625" style="1"/>
    <col min="5886" max="5886" width="10.42578125" style="1" customWidth="1"/>
    <col min="5887" max="5887" width="57.7109375" style="1" customWidth="1"/>
    <col min="5888" max="5888" width="46.140625" style="1" customWidth="1"/>
    <col min="5889" max="5889" width="14" style="1" customWidth="1"/>
    <col min="5890" max="5890" width="9.140625" style="1"/>
    <col min="5891" max="5891" width="8.85546875" style="1" customWidth="1"/>
    <col min="5892" max="5892" width="11.140625" style="1" customWidth="1"/>
    <col min="5893" max="5893" width="10.7109375" style="1" customWidth="1"/>
    <col min="5894" max="6141" width="9.140625" style="1"/>
    <col min="6142" max="6142" width="10.42578125" style="1" customWidth="1"/>
    <col min="6143" max="6143" width="57.7109375" style="1" customWidth="1"/>
    <col min="6144" max="6144" width="46.140625" style="1" customWidth="1"/>
    <col min="6145" max="6145" width="14" style="1" customWidth="1"/>
    <col min="6146" max="6146" width="9.140625" style="1"/>
    <col min="6147" max="6147" width="8.85546875" style="1" customWidth="1"/>
    <col min="6148" max="6148" width="11.140625" style="1" customWidth="1"/>
    <col min="6149" max="6149" width="10.7109375" style="1" customWidth="1"/>
    <col min="6150" max="6397" width="9.140625" style="1"/>
    <col min="6398" max="6398" width="10.42578125" style="1" customWidth="1"/>
    <col min="6399" max="6399" width="57.7109375" style="1" customWidth="1"/>
    <col min="6400" max="6400" width="46.140625" style="1" customWidth="1"/>
    <col min="6401" max="6401" width="14" style="1" customWidth="1"/>
    <col min="6402" max="6402" width="9.140625" style="1"/>
    <col min="6403" max="6403" width="8.85546875" style="1" customWidth="1"/>
    <col min="6404" max="6404" width="11.140625" style="1" customWidth="1"/>
    <col min="6405" max="6405" width="10.7109375" style="1" customWidth="1"/>
    <col min="6406" max="6653" width="9.140625" style="1"/>
    <col min="6654" max="6654" width="10.42578125" style="1" customWidth="1"/>
    <col min="6655" max="6655" width="57.7109375" style="1" customWidth="1"/>
    <col min="6656" max="6656" width="46.140625" style="1" customWidth="1"/>
    <col min="6657" max="6657" width="14" style="1" customWidth="1"/>
    <col min="6658" max="6658" width="9.140625" style="1"/>
    <col min="6659" max="6659" width="8.85546875" style="1" customWidth="1"/>
    <col min="6660" max="6660" width="11.140625" style="1" customWidth="1"/>
    <col min="6661" max="6661" width="10.7109375" style="1" customWidth="1"/>
    <col min="6662" max="6909" width="9.140625" style="1"/>
    <col min="6910" max="6910" width="10.42578125" style="1" customWidth="1"/>
    <col min="6911" max="6911" width="57.7109375" style="1" customWidth="1"/>
    <col min="6912" max="6912" width="46.140625" style="1" customWidth="1"/>
    <col min="6913" max="6913" width="14" style="1" customWidth="1"/>
    <col min="6914" max="6914" width="9.140625" style="1"/>
    <col min="6915" max="6915" width="8.85546875" style="1" customWidth="1"/>
    <col min="6916" max="6916" width="11.140625" style="1" customWidth="1"/>
    <col min="6917" max="6917" width="10.7109375" style="1" customWidth="1"/>
    <col min="6918" max="7165" width="9.140625" style="1"/>
    <col min="7166" max="7166" width="10.42578125" style="1" customWidth="1"/>
    <col min="7167" max="7167" width="57.7109375" style="1" customWidth="1"/>
    <col min="7168" max="7168" width="46.140625" style="1" customWidth="1"/>
    <col min="7169" max="7169" width="14" style="1" customWidth="1"/>
    <col min="7170" max="7170" width="9.140625" style="1"/>
    <col min="7171" max="7171" width="8.85546875" style="1" customWidth="1"/>
    <col min="7172" max="7172" width="11.140625" style="1" customWidth="1"/>
    <col min="7173" max="7173" width="10.7109375" style="1" customWidth="1"/>
    <col min="7174" max="7421" width="9.140625" style="1"/>
    <col min="7422" max="7422" width="10.42578125" style="1" customWidth="1"/>
    <col min="7423" max="7423" width="57.7109375" style="1" customWidth="1"/>
    <col min="7424" max="7424" width="46.140625" style="1" customWidth="1"/>
    <col min="7425" max="7425" width="14" style="1" customWidth="1"/>
    <col min="7426" max="7426" width="9.140625" style="1"/>
    <col min="7427" max="7427" width="8.85546875" style="1" customWidth="1"/>
    <col min="7428" max="7428" width="11.140625" style="1" customWidth="1"/>
    <col min="7429" max="7429" width="10.7109375" style="1" customWidth="1"/>
    <col min="7430" max="7677" width="9.140625" style="1"/>
    <col min="7678" max="7678" width="10.42578125" style="1" customWidth="1"/>
    <col min="7679" max="7679" width="57.7109375" style="1" customWidth="1"/>
    <col min="7680" max="7680" width="46.140625" style="1" customWidth="1"/>
    <col min="7681" max="7681" width="14" style="1" customWidth="1"/>
    <col min="7682" max="7682" width="9.140625" style="1"/>
    <col min="7683" max="7683" width="8.85546875" style="1" customWidth="1"/>
    <col min="7684" max="7684" width="11.140625" style="1" customWidth="1"/>
    <col min="7685" max="7685" width="10.7109375" style="1" customWidth="1"/>
    <col min="7686" max="7933" width="9.140625" style="1"/>
    <col min="7934" max="7934" width="10.42578125" style="1" customWidth="1"/>
    <col min="7935" max="7935" width="57.7109375" style="1" customWidth="1"/>
    <col min="7936" max="7936" width="46.140625" style="1" customWidth="1"/>
    <col min="7937" max="7937" width="14" style="1" customWidth="1"/>
    <col min="7938" max="7938" width="9.140625" style="1"/>
    <col min="7939" max="7939" width="8.85546875" style="1" customWidth="1"/>
    <col min="7940" max="7940" width="11.140625" style="1" customWidth="1"/>
    <col min="7941" max="7941" width="10.7109375" style="1" customWidth="1"/>
    <col min="7942" max="8189" width="9.140625" style="1"/>
    <col min="8190" max="8190" width="10.42578125" style="1" customWidth="1"/>
    <col min="8191" max="8191" width="57.7109375" style="1" customWidth="1"/>
    <col min="8192" max="8192" width="46.140625" style="1" customWidth="1"/>
    <col min="8193" max="8193" width="14" style="1" customWidth="1"/>
    <col min="8194" max="8194" width="9.140625" style="1"/>
    <col min="8195" max="8195" width="8.85546875" style="1" customWidth="1"/>
    <col min="8196" max="8196" width="11.140625" style="1" customWidth="1"/>
    <col min="8197" max="8197" width="10.7109375" style="1" customWidth="1"/>
    <col min="8198" max="8445" width="9.140625" style="1"/>
    <col min="8446" max="8446" width="10.42578125" style="1" customWidth="1"/>
    <col min="8447" max="8447" width="57.7109375" style="1" customWidth="1"/>
    <col min="8448" max="8448" width="46.140625" style="1" customWidth="1"/>
    <col min="8449" max="8449" width="14" style="1" customWidth="1"/>
    <col min="8450" max="8450" width="9.140625" style="1"/>
    <col min="8451" max="8451" width="8.85546875" style="1" customWidth="1"/>
    <col min="8452" max="8452" width="11.140625" style="1" customWidth="1"/>
    <col min="8453" max="8453" width="10.7109375" style="1" customWidth="1"/>
    <col min="8454" max="8701" width="9.140625" style="1"/>
    <col min="8702" max="8702" width="10.42578125" style="1" customWidth="1"/>
    <col min="8703" max="8703" width="57.7109375" style="1" customWidth="1"/>
    <col min="8704" max="8704" width="46.140625" style="1" customWidth="1"/>
    <col min="8705" max="8705" width="14" style="1" customWidth="1"/>
    <col min="8706" max="8706" width="9.140625" style="1"/>
    <col min="8707" max="8707" width="8.85546875" style="1" customWidth="1"/>
    <col min="8708" max="8708" width="11.140625" style="1" customWidth="1"/>
    <col min="8709" max="8709" width="10.7109375" style="1" customWidth="1"/>
    <col min="8710" max="8957" width="9.140625" style="1"/>
    <col min="8958" max="8958" width="10.42578125" style="1" customWidth="1"/>
    <col min="8959" max="8959" width="57.7109375" style="1" customWidth="1"/>
    <col min="8960" max="8960" width="46.140625" style="1" customWidth="1"/>
    <col min="8961" max="8961" width="14" style="1" customWidth="1"/>
    <col min="8962" max="8962" width="9.140625" style="1"/>
    <col min="8963" max="8963" width="8.85546875" style="1" customWidth="1"/>
    <col min="8964" max="8964" width="11.140625" style="1" customWidth="1"/>
    <col min="8965" max="8965" width="10.7109375" style="1" customWidth="1"/>
    <col min="8966" max="9213" width="9.140625" style="1"/>
    <col min="9214" max="9214" width="10.42578125" style="1" customWidth="1"/>
    <col min="9215" max="9215" width="57.7109375" style="1" customWidth="1"/>
    <col min="9216" max="9216" width="46.140625" style="1" customWidth="1"/>
    <col min="9217" max="9217" width="14" style="1" customWidth="1"/>
    <col min="9218" max="9218" width="9.140625" style="1"/>
    <col min="9219" max="9219" width="8.85546875" style="1" customWidth="1"/>
    <col min="9220" max="9220" width="11.140625" style="1" customWidth="1"/>
    <col min="9221" max="9221" width="10.7109375" style="1" customWidth="1"/>
    <col min="9222" max="9469" width="9.140625" style="1"/>
    <col min="9470" max="9470" width="10.42578125" style="1" customWidth="1"/>
    <col min="9471" max="9471" width="57.7109375" style="1" customWidth="1"/>
    <col min="9472" max="9472" width="46.140625" style="1" customWidth="1"/>
    <col min="9473" max="9473" width="14" style="1" customWidth="1"/>
    <col min="9474" max="9474" width="9.140625" style="1"/>
    <col min="9475" max="9475" width="8.85546875" style="1" customWidth="1"/>
    <col min="9476" max="9476" width="11.140625" style="1" customWidth="1"/>
    <col min="9477" max="9477" width="10.7109375" style="1" customWidth="1"/>
    <col min="9478" max="9725" width="9.140625" style="1"/>
    <col min="9726" max="9726" width="10.42578125" style="1" customWidth="1"/>
    <col min="9727" max="9727" width="57.7109375" style="1" customWidth="1"/>
    <col min="9728" max="9728" width="46.140625" style="1" customWidth="1"/>
    <col min="9729" max="9729" width="14" style="1" customWidth="1"/>
    <col min="9730" max="9730" width="9.140625" style="1"/>
    <col min="9731" max="9731" width="8.85546875" style="1" customWidth="1"/>
    <col min="9732" max="9732" width="11.140625" style="1" customWidth="1"/>
    <col min="9733" max="9733" width="10.7109375" style="1" customWidth="1"/>
    <col min="9734" max="9981" width="9.140625" style="1"/>
    <col min="9982" max="9982" width="10.42578125" style="1" customWidth="1"/>
    <col min="9983" max="9983" width="57.7109375" style="1" customWidth="1"/>
    <col min="9984" max="9984" width="46.140625" style="1" customWidth="1"/>
    <col min="9985" max="9985" width="14" style="1" customWidth="1"/>
    <col min="9986" max="9986" width="9.140625" style="1"/>
    <col min="9987" max="9987" width="8.85546875" style="1" customWidth="1"/>
    <col min="9988" max="9988" width="11.140625" style="1" customWidth="1"/>
    <col min="9989" max="9989" width="10.7109375" style="1" customWidth="1"/>
    <col min="9990" max="10237" width="9.140625" style="1"/>
    <col min="10238" max="10238" width="10.42578125" style="1" customWidth="1"/>
    <col min="10239" max="10239" width="57.7109375" style="1" customWidth="1"/>
    <col min="10240" max="10240" width="46.140625" style="1" customWidth="1"/>
    <col min="10241" max="10241" width="14" style="1" customWidth="1"/>
    <col min="10242" max="10242" width="9.140625" style="1"/>
    <col min="10243" max="10243" width="8.85546875" style="1" customWidth="1"/>
    <col min="10244" max="10244" width="11.140625" style="1" customWidth="1"/>
    <col min="10245" max="10245" width="10.7109375" style="1" customWidth="1"/>
    <col min="10246" max="10493" width="9.140625" style="1"/>
    <col min="10494" max="10494" width="10.42578125" style="1" customWidth="1"/>
    <col min="10495" max="10495" width="57.7109375" style="1" customWidth="1"/>
    <col min="10496" max="10496" width="46.140625" style="1" customWidth="1"/>
    <col min="10497" max="10497" width="14" style="1" customWidth="1"/>
    <col min="10498" max="10498" width="9.140625" style="1"/>
    <col min="10499" max="10499" width="8.85546875" style="1" customWidth="1"/>
    <col min="10500" max="10500" width="11.140625" style="1" customWidth="1"/>
    <col min="10501" max="10501" width="10.7109375" style="1" customWidth="1"/>
    <col min="10502" max="10749" width="9.140625" style="1"/>
    <col min="10750" max="10750" width="10.42578125" style="1" customWidth="1"/>
    <col min="10751" max="10751" width="57.7109375" style="1" customWidth="1"/>
    <col min="10752" max="10752" width="46.140625" style="1" customWidth="1"/>
    <col min="10753" max="10753" width="14" style="1" customWidth="1"/>
    <col min="10754" max="10754" width="9.140625" style="1"/>
    <col min="10755" max="10755" width="8.85546875" style="1" customWidth="1"/>
    <col min="10756" max="10756" width="11.140625" style="1" customWidth="1"/>
    <col min="10757" max="10757" width="10.7109375" style="1" customWidth="1"/>
    <col min="10758" max="11005" width="9.140625" style="1"/>
    <col min="11006" max="11006" width="10.42578125" style="1" customWidth="1"/>
    <col min="11007" max="11007" width="57.7109375" style="1" customWidth="1"/>
    <col min="11008" max="11008" width="46.140625" style="1" customWidth="1"/>
    <col min="11009" max="11009" width="14" style="1" customWidth="1"/>
    <col min="11010" max="11010" width="9.140625" style="1"/>
    <col min="11011" max="11011" width="8.85546875" style="1" customWidth="1"/>
    <col min="11012" max="11012" width="11.140625" style="1" customWidth="1"/>
    <col min="11013" max="11013" width="10.7109375" style="1" customWidth="1"/>
    <col min="11014" max="11261" width="9.140625" style="1"/>
    <col min="11262" max="11262" width="10.42578125" style="1" customWidth="1"/>
    <col min="11263" max="11263" width="57.7109375" style="1" customWidth="1"/>
    <col min="11264" max="11264" width="46.140625" style="1" customWidth="1"/>
    <col min="11265" max="11265" width="14" style="1" customWidth="1"/>
    <col min="11266" max="11266" width="9.140625" style="1"/>
    <col min="11267" max="11267" width="8.85546875" style="1" customWidth="1"/>
    <col min="11268" max="11268" width="11.140625" style="1" customWidth="1"/>
    <col min="11269" max="11269" width="10.7109375" style="1" customWidth="1"/>
    <col min="11270" max="11517" width="9.140625" style="1"/>
    <col min="11518" max="11518" width="10.42578125" style="1" customWidth="1"/>
    <col min="11519" max="11519" width="57.7109375" style="1" customWidth="1"/>
    <col min="11520" max="11520" width="46.140625" style="1" customWidth="1"/>
    <col min="11521" max="11521" width="14" style="1" customWidth="1"/>
    <col min="11522" max="11522" width="9.140625" style="1"/>
    <col min="11523" max="11523" width="8.85546875" style="1" customWidth="1"/>
    <col min="11524" max="11524" width="11.140625" style="1" customWidth="1"/>
    <col min="11525" max="11525" width="10.7109375" style="1" customWidth="1"/>
    <col min="11526" max="11773" width="9.140625" style="1"/>
    <col min="11774" max="11774" width="10.42578125" style="1" customWidth="1"/>
    <col min="11775" max="11775" width="57.7109375" style="1" customWidth="1"/>
    <col min="11776" max="11776" width="46.140625" style="1" customWidth="1"/>
    <col min="11777" max="11777" width="14" style="1" customWidth="1"/>
    <col min="11778" max="11778" width="9.140625" style="1"/>
    <col min="11779" max="11779" width="8.85546875" style="1" customWidth="1"/>
    <col min="11780" max="11780" width="11.140625" style="1" customWidth="1"/>
    <col min="11781" max="11781" width="10.7109375" style="1" customWidth="1"/>
    <col min="11782" max="12029" width="9.140625" style="1"/>
    <col min="12030" max="12030" width="10.42578125" style="1" customWidth="1"/>
    <col min="12031" max="12031" width="57.7109375" style="1" customWidth="1"/>
    <col min="12032" max="12032" width="46.140625" style="1" customWidth="1"/>
    <col min="12033" max="12033" width="14" style="1" customWidth="1"/>
    <col min="12034" max="12034" width="9.140625" style="1"/>
    <col min="12035" max="12035" width="8.85546875" style="1" customWidth="1"/>
    <col min="12036" max="12036" width="11.140625" style="1" customWidth="1"/>
    <col min="12037" max="12037" width="10.7109375" style="1" customWidth="1"/>
    <col min="12038" max="12285" width="9.140625" style="1"/>
    <col min="12286" max="12286" width="10.42578125" style="1" customWidth="1"/>
    <col min="12287" max="12287" width="57.7109375" style="1" customWidth="1"/>
    <col min="12288" max="12288" width="46.140625" style="1" customWidth="1"/>
    <col min="12289" max="12289" width="14" style="1" customWidth="1"/>
    <col min="12290" max="12290" width="9.140625" style="1"/>
    <col min="12291" max="12291" width="8.85546875" style="1" customWidth="1"/>
    <col min="12292" max="12292" width="11.140625" style="1" customWidth="1"/>
    <col min="12293" max="12293" width="10.7109375" style="1" customWidth="1"/>
    <col min="12294" max="12541" width="9.140625" style="1"/>
    <col min="12542" max="12542" width="10.42578125" style="1" customWidth="1"/>
    <col min="12543" max="12543" width="57.7109375" style="1" customWidth="1"/>
    <col min="12544" max="12544" width="46.140625" style="1" customWidth="1"/>
    <col min="12545" max="12545" width="14" style="1" customWidth="1"/>
    <col min="12546" max="12546" width="9.140625" style="1"/>
    <col min="12547" max="12547" width="8.85546875" style="1" customWidth="1"/>
    <col min="12548" max="12548" width="11.140625" style="1" customWidth="1"/>
    <col min="12549" max="12549" width="10.7109375" style="1" customWidth="1"/>
    <col min="12550" max="12797" width="9.140625" style="1"/>
    <col min="12798" max="12798" width="10.42578125" style="1" customWidth="1"/>
    <col min="12799" max="12799" width="57.7109375" style="1" customWidth="1"/>
    <col min="12800" max="12800" width="46.140625" style="1" customWidth="1"/>
    <col min="12801" max="12801" width="14" style="1" customWidth="1"/>
    <col min="12802" max="12802" width="9.140625" style="1"/>
    <col min="12803" max="12803" width="8.85546875" style="1" customWidth="1"/>
    <col min="12804" max="12804" width="11.140625" style="1" customWidth="1"/>
    <col min="12805" max="12805" width="10.7109375" style="1" customWidth="1"/>
    <col min="12806" max="13053" width="9.140625" style="1"/>
    <col min="13054" max="13054" width="10.42578125" style="1" customWidth="1"/>
    <col min="13055" max="13055" width="57.7109375" style="1" customWidth="1"/>
    <col min="13056" max="13056" width="46.140625" style="1" customWidth="1"/>
    <col min="13057" max="13057" width="14" style="1" customWidth="1"/>
    <col min="13058" max="13058" width="9.140625" style="1"/>
    <col min="13059" max="13059" width="8.85546875" style="1" customWidth="1"/>
    <col min="13060" max="13060" width="11.140625" style="1" customWidth="1"/>
    <col min="13061" max="13061" width="10.7109375" style="1" customWidth="1"/>
    <col min="13062" max="13309" width="9.140625" style="1"/>
    <col min="13310" max="13310" width="10.42578125" style="1" customWidth="1"/>
    <col min="13311" max="13311" width="57.7109375" style="1" customWidth="1"/>
    <col min="13312" max="13312" width="46.140625" style="1" customWidth="1"/>
    <col min="13313" max="13313" width="14" style="1" customWidth="1"/>
    <col min="13314" max="13314" width="9.140625" style="1"/>
    <col min="13315" max="13315" width="8.85546875" style="1" customWidth="1"/>
    <col min="13316" max="13316" width="11.140625" style="1" customWidth="1"/>
    <col min="13317" max="13317" width="10.7109375" style="1" customWidth="1"/>
    <col min="13318" max="13565" width="9.140625" style="1"/>
    <col min="13566" max="13566" width="10.42578125" style="1" customWidth="1"/>
    <col min="13567" max="13567" width="57.7109375" style="1" customWidth="1"/>
    <col min="13568" max="13568" width="46.140625" style="1" customWidth="1"/>
    <col min="13569" max="13569" width="14" style="1" customWidth="1"/>
    <col min="13570" max="13570" width="9.140625" style="1"/>
    <col min="13571" max="13571" width="8.85546875" style="1" customWidth="1"/>
    <col min="13572" max="13572" width="11.140625" style="1" customWidth="1"/>
    <col min="13573" max="13573" width="10.7109375" style="1" customWidth="1"/>
    <col min="13574" max="13821" width="9.140625" style="1"/>
    <col min="13822" max="13822" width="10.42578125" style="1" customWidth="1"/>
    <col min="13823" max="13823" width="57.7109375" style="1" customWidth="1"/>
    <col min="13824" max="13824" width="46.140625" style="1" customWidth="1"/>
    <col min="13825" max="13825" width="14" style="1" customWidth="1"/>
    <col min="13826" max="13826" width="9.140625" style="1"/>
    <col min="13827" max="13827" width="8.85546875" style="1" customWidth="1"/>
    <col min="13828" max="13828" width="11.140625" style="1" customWidth="1"/>
    <col min="13829" max="13829" width="10.7109375" style="1" customWidth="1"/>
    <col min="13830" max="14077" width="9.140625" style="1"/>
    <col min="14078" max="14078" width="10.42578125" style="1" customWidth="1"/>
    <col min="14079" max="14079" width="57.7109375" style="1" customWidth="1"/>
    <col min="14080" max="14080" width="46.140625" style="1" customWidth="1"/>
    <col min="14081" max="14081" width="14" style="1" customWidth="1"/>
    <col min="14082" max="14082" width="9.140625" style="1"/>
    <col min="14083" max="14083" width="8.85546875" style="1" customWidth="1"/>
    <col min="14084" max="14084" width="11.140625" style="1" customWidth="1"/>
    <col min="14085" max="14085" width="10.7109375" style="1" customWidth="1"/>
    <col min="14086" max="14333" width="9.140625" style="1"/>
    <col min="14334" max="14334" width="10.42578125" style="1" customWidth="1"/>
    <col min="14335" max="14335" width="57.7109375" style="1" customWidth="1"/>
    <col min="14336" max="14336" width="46.140625" style="1" customWidth="1"/>
    <col min="14337" max="14337" width="14" style="1" customWidth="1"/>
    <col min="14338" max="14338" width="9.140625" style="1"/>
    <col min="14339" max="14339" width="8.85546875" style="1" customWidth="1"/>
    <col min="14340" max="14340" width="11.140625" style="1" customWidth="1"/>
    <col min="14341" max="14341" width="10.7109375" style="1" customWidth="1"/>
    <col min="14342" max="14589" width="9.140625" style="1"/>
    <col min="14590" max="14590" width="10.42578125" style="1" customWidth="1"/>
    <col min="14591" max="14591" width="57.7109375" style="1" customWidth="1"/>
    <col min="14592" max="14592" width="46.140625" style="1" customWidth="1"/>
    <col min="14593" max="14593" width="14" style="1" customWidth="1"/>
    <col min="14594" max="14594" width="9.140625" style="1"/>
    <col min="14595" max="14595" width="8.85546875" style="1" customWidth="1"/>
    <col min="14596" max="14596" width="11.140625" style="1" customWidth="1"/>
    <col min="14597" max="14597" width="10.7109375" style="1" customWidth="1"/>
    <col min="14598" max="14845" width="9.140625" style="1"/>
    <col min="14846" max="14846" width="10.42578125" style="1" customWidth="1"/>
    <col min="14847" max="14847" width="57.7109375" style="1" customWidth="1"/>
    <col min="14848" max="14848" width="46.140625" style="1" customWidth="1"/>
    <col min="14849" max="14849" width="14" style="1" customWidth="1"/>
    <col min="14850" max="14850" width="9.140625" style="1"/>
    <col min="14851" max="14851" width="8.85546875" style="1" customWidth="1"/>
    <col min="14852" max="14852" width="11.140625" style="1" customWidth="1"/>
    <col min="14853" max="14853" width="10.7109375" style="1" customWidth="1"/>
    <col min="14854" max="15101" width="9.140625" style="1"/>
    <col min="15102" max="15102" width="10.42578125" style="1" customWidth="1"/>
    <col min="15103" max="15103" width="57.7109375" style="1" customWidth="1"/>
    <col min="15104" max="15104" width="46.140625" style="1" customWidth="1"/>
    <col min="15105" max="15105" width="14" style="1" customWidth="1"/>
    <col min="15106" max="15106" width="9.140625" style="1"/>
    <col min="15107" max="15107" width="8.85546875" style="1" customWidth="1"/>
    <col min="15108" max="15108" width="11.140625" style="1" customWidth="1"/>
    <col min="15109" max="15109" width="10.7109375" style="1" customWidth="1"/>
    <col min="15110" max="15357" width="9.140625" style="1"/>
    <col min="15358" max="15358" width="10.42578125" style="1" customWidth="1"/>
    <col min="15359" max="15359" width="57.7109375" style="1" customWidth="1"/>
    <col min="15360" max="15360" width="46.140625" style="1" customWidth="1"/>
    <col min="15361" max="15361" width="14" style="1" customWidth="1"/>
    <col min="15362" max="15362" width="9.140625" style="1"/>
    <col min="15363" max="15363" width="8.85546875" style="1" customWidth="1"/>
    <col min="15364" max="15364" width="11.140625" style="1" customWidth="1"/>
    <col min="15365" max="15365" width="10.7109375" style="1" customWidth="1"/>
    <col min="15366" max="15613" width="9.140625" style="1"/>
    <col min="15614" max="15614" width="10.42578125" style="1" customWidth="1"/>
    <col min="15615" max="15615" width="57.7109375" style="1" customWidth="1"/>
    <col min="15616" max="15616" width="46.140625" style="1" customWidth="1"/>
    <col min="15617" max="15617" width="14" style="1" customWidth="1"/>
    <col min="15618" max="15618" width="9.140625" style="1"/>
    <col min="15619" max="15619" width="8.85546875" style="1" customWidth="1"/>
    <col min="15620" max="15620" width="11.140625" style="1" customWidth="1"/>
    <col min="15621" max="15621" width="10.7109375" style="1" customWidth="1"/>
    <col min="15622" max="15869" width="9.140625" style="1"/>
    <col min="15870" max="15870" width="10.42578125" style="1" customWidth="1"/>
    <col min="15871" max="15871" width="57.7109375" style="1" customWidth="1"/>
    <col min="15872" max="15872" width="46.140625" style="1" customWidth="1"/>
    <col min="15873" max="15873" width="14" style="1" customWidth="1"/>
    <col min="15874" max="15874" width="9.140625" style="1"/>
    <col min="15875" max="15875" width="8.85546875" style="1" customWidth="1"/>
    <col min="15876" max="15876" width="11.140625" style="1" customWidth="1"/>
    <col min="15877" max="15877" width="10.7109375" style="1" customWidth="1"/>
    <col min="15878" max="16125" width="9.140625" style="1"/>
    <col min="16126" max="16126" width="10.42578125" style="1" customWidth="1"/>
    <col min="16127" max="16127" width="57.7109375" style="1" customWidth="1"/>
    <col min="16128" max="16128" width="46.140625" style="1" customWidth="1"/>
    <col min="16129" max="16129" width="14" style="1" customWidth="1"/>
    <col min="16130" max="16130" width="9.140625" style="1"/>
    <col min="16131" max="16131" width="8.85546875" style="1" customWidth="1"/>
    <col min="16132" max="16132" width="11.140625" style="1" customWidth="1"/>
    <col min="16133" max="16133" width="10.7109375" style="1" customWidth="1"/>
    <col min="16134" max="16384" width="9.140625" style="1"/>
  </cols>
  <sheetData>
    <row r="1" spans="1:7" s="4" customFormat="1" ht="18" x14ac:dyDescent="0.25">
      <c r="A1" s="98" t="s">
        <v>0</v>
      </c>
      <c r="D1" s="5"/>
      <c r="G1" s="6" t="s">
        <v>1</v>
      </c>
    </row>
    <row r="2" spans="1:7" s="4" customFormat="1" ht="9" customHeight="1" x14ac:dyDescent="0.25">
      <c r="D2" s="5"/>
    </row>
    <row r="3" spans="1:7" s="11" customFormat="1" ht="16.5" customHeight="1" x14ac:dyDescent="0.25">
      <c r="A3" s="8" t="s">
        <v>275</v>
      </c>
      <c r="B3" s="8"/>
      <c r="C3" s="8"/>
      <c r="D3" s="9"/>
      <c r="E3" s="8"/>
      <c r="F3" s="8"/>
      <c r="G3" s="8"/>
    </row>
    <row r="4" spans="1:7" s="4" customFormat="1" ht="18.75" customHeight="1" x14ac:dyDescent="0.25">
      <c r="A4" s="8" t="s">
        <v>286</v>
      </c>
      <c r="B4" s="8"/>
      <c r="C4" s="8"/>
      <c r="D4" s="12"/>
      <c r="E4" s="8"/>
      <c r="F4" s="8"/>
      <c r="G4" s="8"/>
    </row>
    <row r="5" spans="1:7" s="4" customFormat="1" ht="18.75" customHeight="1" x14ac:dyDescent="0.25">
      <c r="A5" s="8" t="s">
        <v>287</v>
      </c>
      <c r="B5" s="8"/>
      <c r="C5" s="8"/>
      <c r="D5" s="12"/>
      <c r="E5" s="8"/>
      <c r="F5" s="8"/>
      <c r="G5" s="8"/>
    </row>
    <row r="6" spans="1:7" s="11" customFormat="1" ht="18" customHeight="1" x14ac:dyDescent="0.25">
      <c r="A6" s="13" t="s">
        <v>2</v>
      </c>
      <c r="B6" s="8"/>
      <c r="C6" s="8"/>
      <c r="D6" s="9"/>
      <c r="E6" s="8"/>
      <c r="F6" s="8"/>
      <c r="G6" s="8"/>
    </row>
    <row r="7" spans="1:7" s="19" customFormat="1" ht="94.5" x14ac:dyDescent="0.2">
      <c r="A7" s="14" t="s">
        <v>3</v>
      </c>
      <c r="B7" s="15" t="s">
        <v>4</v>
      </c>
      <c r="C7" s="15" t="s">
        <v>5</v>
      </c>
      <c r="D7" s="16" t="s">
        <v>6</v>
      </c>
      <c r="E7" s="17" t="s">
        <v>7</v>
      </c>
      <c r="F7" s="17" t="s">
        <v>8</v>
      </c>
      <c r="G7" s="18" t="s">
        <v>9</v>
      </c>
    </row>
    <row r="8" spans="1:7" ht="28.5" customHeight="1" x14ac:dyDescent="0.25">
      <c r="A8" s="20">
        <v>1</v>
      </c>
      <c r="B8" s="21" t="s">
        <v>10</v>
      </c>
      <c r="C8" s="22" t="s">
        <v>11</v>
      </c>
      <c r="D8" s="23" t="s">
        <v>12</v>
      </c>
      <c r="E8" s="89">
        <v>12039</v>
      </c>
      <c r="F8" s="25">
        <v>41.15</v>
      </c>
      <c r="G8" s="26">
        <f t="shared" ref="G8:G71" si="0">F8*E8</f>
        <v>495404.85</v>
      </c>
    </row>
    <row r="9" spans="1:7" ht="28.5" customHeight="1" x14ac:dyDescent="0.25">
      <c r="A9" s="20">
        <v>2</v>
      </c>
      <c r="B9" s="21" t="s">
        <v>13</v>
      </c>
      <c r="C9" s="22" t="s">
        <v>14</v>
      </c>
      <c r="D9" s="23" t="s">
        <v>12</v>
      </c>
      <c r="E9" s="27">
        <v>1566</v>
      </c>
      <c r="F9" s="25">
        <v>37.24</v>
      </c>
      <c r="G9" s="26">
        <f t="shared" si="0"/>
        <v>58317.840000000004</v>
      </c>
    </row>
    <row r="10" spans="1:7" ht="28.5" customHeight="1" x14ac:dyDescent="0.25">
      <c r="A10" s="20">
        <v>3</v>
      </c>
      <c r="B10" s="21" t="s">
        <v>15</v>
      </c>
      <c r="C10" s="22" t="s">
        <v>16</v>
      </c>
      <c r="D10" s="23" t="s">
        <v>12</v>
      </c>
      <c r="E10" s="27">
        <v>0</v>
      </c>
      <c r="F10" s="25"/>
      <c r="G10" s="26">
        <f t="shared" si="0"/>
        <v>0</v>
      </c>
    </row>
    <row r="11" spans="1:7" ht="28.5" customHeight="1" x14ac:dyDescent="0.25">
      <c r="A11" s="20">
        <v>4</v>
      </c>
      <c r="B11" s="21" t="s">
        <v>17</v>
      </c>
      <c r="C11" s="22" t="s">
        <v>18</v>
      </c>
      <c r="D11" s="23" t="s">
        <v>12</v>
      </c>
      <c r="E11" s="27">
        <v>0</v>
      </c>
      <c r="F11" s="25"/>
      <c r="G11" s="26">
        <f t="shared" si="0"/>
        <v>0</v>
      </c>
    </row>
    <row r="12" spans="1:7" ht="28.5" customHeight="1" x14ac:dyDescent="0.25">
      <c r="A12" s="20">
        <v>5</v>
      </c>
      <c r="B12" s="21" t="s">
        <v>19</v>
      </c>
      <c r="C12" s="22" t="s">
        <v>20</v>
      </c>
      <c r="D12" s="23" t="s">
        <v>12</v>
      </c>
      <c r="E12" s="27">
        <v>0</v>
      </c>
      <c r="F12" s="25"/>
      <c r="G12" s="26">
        <f t="shared" si="0"/>
        <v>0</v>
      </c>
    </row>
    <row r="13" spans="1:7" ht="28.5" customHeight="1" x14ac:dyDescent="0.25">
      <c r="A13" s="20">
        <v>6</v>
      </c>
      <c r="B13" s="21" t="s">
        <v>21</v>
      </c>
      <c r="C13" s="22" t="s">
        <v>22</v>
      </c>
      <c r="D13" s="23" t="s">
        <v>12</v>
      </c>
      <c r="E13" s="27">
        <v>0</v>
      </c>
      <c r="F13" s="25"/>
      <c r="G13" s="26">
        <f t="shared" si="0"/>
        <v>0</v>
      </c>
    </row>
    <row r="14" spans="1:7" ht="28.5" customHeight="1" x14ac:dyDescent="0.25">
      <c r="A14" s="20">
        <v>7</v>
      </c>
      <c r="B14" s="21" t="s">
        <v>23</v>
      </c>
      <c r="C14" s="22" t="s">
        <v>24</v>
      </c>
      <c r="D14" s="23" t="s">
        <v>25</v>
      </c>
      <c r="E14" s="27">
        <v>0</v>
      </c>
      <c r="F14" s="25"/>
      <c r="G14" s="26">
        <f t="shared" si="0"/>
        <v>0</v>
      </c>
    </row>
    <row r="15" spans="1:7" ht="28.5" customHeight="1" x14ac:dyDescent="0.25">
      <c r="A15" s="20">
        <v>8</v>
      </c>
      <c r="B15" s="21" t="s">
        <v>26</v>
      </c>
      <c r="C15" s="28" t="s">
        <v>27</v>
      </c>
      <c r="D15" s="23" t="s">
        <v>12</v>
      </c>
      <c r="E15" s="27">
        <v>0</v>
      </c>
      <c r="F15" s="25"/>
      <c r="G15" s="26">
        <f t="shared" si="0"/>
        <v>0</v>
      </c>
    </row>
    <row r="16" spans="1:7" ht="28.5" customHeight="1" x14ac:dyDescent="0.25">
      <c r="A16" s="20" t="s">
        <v>28</v>
      </c>
      <c r="B16" s="29" t="s">
        <v>29</v>
      </c>
      <c r="C16" s="28" t="s">
        <v>30</v>
      </c>
      <c r="D16" s="23" t="s">
        <v>12</v>
      </c>
      <c r="E16" s="27">
        <v>0</v>
      </c>
      <c r="F16" s="25"/>
      <c r="G16" s="26">
        <f t="shared" si="0"/>
        <v>0</v>
      </c>
    </row>
    <row r="17" spans="1:7" ht="28.5" customHeight="1" x14ac:dyDescent="0.25">
      <c r="A17" s="20" t="s">
        <v>31</v>
      </c>
      <c r="B17" s="29" t="s">
        <v>29</v>
      </c>
      <c r="C17" s="28" t="s">
        <v>32</v>
      </c>
      <c r="D17" s="23" t="s">
        <v>12</v>
      </c>
      <c r="E17" s="27">
        <v>0</v>
      </c>
      <c r="F17" s="25"/>
      <c r="G17" s="26">
        <f t="shared" si="0"/>
        <v>0</v>
      </c>
    </row>
    <row r="18" spans="1:7" ht="28.5" customHeight="1" x14ac:dyDescent="0.25">
      <c r="A18" s="20" t="s">
        <v>33</v>
      </c>
      <c r="B18" s="21" t="s">
        <v>34</v>
      </c>
      <c r="C18" s="28" t="s">
        <v>30</v>
      </c>
      <c r="D18" s="23" t="s">
        <v>12</v>
      </c>
      <c r="E18" s="27">
        <v>0</v>
      </c>
      <c r="F18" s="25"/>
      <c r="G18" s="26">
        <f t="shared" si="0"/>
        <v>0</v>
      </c>
    </row>
    <row r="19" spans="1:7" ht="28.5" customHeight="1" x14ac:dyDescent="0.25">
      <c r="A19" s="20" t="s">
        <v>35</v>
      </c>
      <c r="B19" s="21" t="s">
        <v>34</v>
      </c>
      <c r="C19" s="28" t="s">
        <v>32</v>
      </c>
      <c r="D19" s="23" t="s">
        <v>12</v>
      </c>
      <c r="E19" s="27">
        <v>0</v>
      </c>
      <c r="F19" s="25"/>
      <c r="G19" s="26">
        <f t="shared" si="0"/>
        <v>0</v>
      </c>
    </row>
    <row r="20" spans="1:7" ht="28.5" customHeight="1" x14ac:dyDescent="0.25">
      <c r="A20" s="20">
        <v>11</v>
      </c>
      <c r="B20" s="21" t="s">
        <v>36</v>
      </c>
      <c r="C20" s="28" t="s">
        <v>37</v>
      </c>
      <c r="D20" s="23" t="s">
        <v>25</v>
      </c>
      <c r="E20" s="27">
        <v>0</v>
      </c>
      <c r="F20" s="25"/>
      <c r="G20" s="26">
        <f t="shared" si="0"/>
        <v>0</v>
      </c>
    </row>
    <row r="21" spans="1:7" ht="28.5" customHeight="1" x14ac:dyDescent="0.25">
      <c r="A21" s="20">
        <v>12</v>
      </c>
      <c r="B21" s="21" t="s">
        <v>38</v>
      </c>
      <c r="C21" s="22" t="s">
        <v>39</v>
      </c>
      <c r="D21" s="23" t="s">
        <v>25</v>
      </c>
      <c r="E21" s="27">
        <v>0</v>
      </c>
      <c r="F21" s="25"/>
      <c r="G21" s="26">
        <f t="shared" si="0"/>
        <v>0</v>
      </c>
    </row>
    <row r="22" spans="1:7" ht="28.5" customHeight="1" x14ac:dyDescent="0.25">
      <c r="A22" s="20">
        <v>13</v>
      </c>
      <c r="B22" s="21" t="s">
        <v>40</v>
      </c>
      <c r="C22" s="22" t="s">
        <v>41</v>
      </c>
      <c r="D22" s="23" t="s">
        <v>25</v>
      </c>
      <c r="E22" s="27">
        <v>0</v>
      </c>
      <c r="F22" s="25"/>
      <c r="G22" s="26">
        <f t="shared" si="0"/>
        <v>0</v>
      </c>
    </row>
    <row r="23" spans="1:7" ht="28.5" customHeight="1" x14ac:dyDescent="0.25">
      <c r="A23" s="20">
        <v>14</v>
      </c>
      <c r="B23" s="21" t="s">
        <v>42</v>
      </c>
      <c r="C23" s="22" t="s">
        <v>43</v>
      </c>
      <c r="D23" s="23" t="s">
        <v>44</v>
      </c>
      <c r="E23" s="27">
        <v>587</v>
      </c>
      <c r="F23" s="25">
        <v>8.6999999999999993</v>
      </c>
      <c r="G23" s="26">
        <f t="shared" si="0"/>
        <v>5106.8999999999996</v>
      </c>
    </row>
    <row r="24" spans="1:7" ht="28.5" customHeight="1" x14ac:dyDescent="0.25">
      <c r="A24" s="20">
        <v>15</v>
      </c>
      <c r="B24" s="21" t="s">
        <v>45</v>
      </c>
      <c r="C24" s="22" t="s">
        <v>43</v>
      </c>
      <c r="D24" s="23" t="s">
        <v>44</v>
      </c>
      <c r="E24" s="27">
        <v>587</v>
      </c>
      <c r="F24" s="25">
        <v>8.6999999999999993</v>
      </c>
      <c r="G24" s="26">
        <f t="shared" si="0"/>
        <v>5106.8999999999996</v>
      </c>
    </row>
    <row r="25" spans="1:7" ht="28.5" customHeight="1" x14ac:dyDescent="0.25">
      <c r="A25" s="20">
        <v>16</v>
      </c>
      <c r="B25" s="30" t="s">
        <v>46</v>
      </c>
      <c r="C25" s="22" t="s">
        <v>47</v>
      </c>
      <c r="D25" s="23" t="s">
        <v>48</v>
      </c>
      <c r="E25" s="27">
        <v>0</v>
      </c>
      <c r="F25" s="25"/>
      <c r="G25" s="26">
        <f t="shared" si="0"/>
        <v>0</v>
      </c>
    </row>
    <row r="26" spans="1:7" ht="28.5" customHeight="1" x14ac:dyDescent="0.25">
      <c r="A26" s="31">
        <v>17</v>
      </c>
      <c r="B26" s="21" t="s">
        <v>49</v>
      </c>
      <c r="C26" s="32" t="s">
        <v>50</v>
      </c>
      <c r="D26" s="23" t="s">
        <v>25</v>
      </c>
      <c r="E26" s="27">
        <v>0</v>
      </c>
      <c r="F26" s="25"/>
      <c r="G26" s="26">
        <f t="shared" si="0"/>
        <v>0</v>
      </c>
    </row>
    <row r="27" spans="1:7" ht="28.5" customHeight="1" x14ac:dyDescent="0.25">
      <c r="A27" s="31">
        <v>18</v>
      </c>
      <c r="B27" s="29" t="s">
        <v>51</v>
      </c>
      <c r="C27" s="32" t="s">
        <v>52</v>
      </c>
      <c r="D27" s="23" t="s">
        <v>48</v>
      </c>
      <c r="E27" s="27">
        <v>0</v>
      </c>
      <c r="F27" s="25"/>
      <c r="G27" s="26">
        <f t="shared" si="0"/>
        <v>0</v>
      </c>
    </row>
    <row r="28" spans="1:7" ht="28.5" customHeight="1" x14ac:dyDescent="0.25">
      <c r="A28" s="31">
        <v>19</v>
      </c>
      <c r="B28" s="29" t="s">
        <v>53</v>
      </c>
      <c r="C28" s="33" t="s">
        <v>54</v>
      </c>
      <c r="D28" s="23" t="s">
        <v>48</v>
      </c>
      <c r="E28" s="27">
        <v>0</v>
      </c>
      <c r="F28" s="25"/>
      <c r="G28" s="26">
        <f t="shared" si="0"/>
        <v>0</v>
      </c>
    </row>
    <row r="29" spans="1:7" ht="28.5" customHeight="1" x14ac:dyDescent="0.25">
      <c r="A29" s="31">
        <v>20</v>
      </c>
      <c r="B29" s="21" t="s">
        <v>55</v>
      </c>
      <c r="C29" s="32" t="s">
        <v>56</v>
      </c>
      <c r="D29" s="23" t="s">
        <v>57</v>
      </c>
      <c r="E29" s="27">
        <v>181700</v>
      </c>
      <c r="F29" s="25">
        <v>7.91</v>
      </c>
      <c r="G29" s="26">
        <f t="shared" si="0"/>
        <v>1437247</v>
      </c>
    </row>
    <row r="30" spans="1:7" ht="28.5" customHeight="1" x14ac:dyDescent="0.25">
      <c r="A30" s="31">
        <v>21</v>
      </c>
      <c r="B30" s="21" t="s">
        <v>58</v>
      </c>
      <c r="C30" s="32" t="s">
        <v>56</v>
      </c>
      <c r="D30" s="23" t="s">
        <v>57</v>
      </c>
      <c r="E30" s="27">
        <v>32200</v>
      </c>
      <c r="F30" s="25">
        <v>8.56</v>
      </c>
      <c r="G30" s="26">
        <f t="shared" si="0"/>
        <v>275632</v>
      </c>
    </row>
    <row r="31" spans="1:7" ht="28.5" customHeight="1" x14ac:dyDescent="0.25">
      <c r="A31" s="20">
        <v>22</v>
      </c>
      <c r="B31" s="34" t="s">
        <v>59</v>
      </c>
      <c r="C31" s="32" t="s">
        <v>56</v>
      </c>
      <c r="D31" s="23" t="s">
        <v>57</v>
      </c>
      <c r="E31" s="27">
        <v>0</v>
      </c>
      <c r="F31" s="25"/>
      <c r="G31" s="26">
        <f t="shared" si="0"/>
        <v>0</v>
      </c>
    </row>
    <row r="32" spans="1:7" ht="28.5" customHeight="1" x14ac:dyDescent="0.25">
      <c r="A32" s="31">
        <v>23</v>
      </c>
      <c r="B32" s="21" t="s">
        <v>60</v>
      </c>
      <c r="C32" s="32" t="s">
        <v>56</v>
      </c>
      <c r="D32" s="23" t="s">
        <v>57</v>
      </c>
      <c r="E32" s="27">
        <v>460</v>
      </c>
      <c r="F32" s="25">
        <v>8.8699999999999992</v>
      </c>
      <c r="G32" s="26">
        <f t="shared" si="0"/>
        <v>4080.2</v>
      </c>
    </row>
    <row r="33" spans="1:7" ht="28.5" customHeight="1" x14ac:dyDescent="0.25">
      <c r="A33" s="31">
        <v>24</v>
      </c>
      <c r="B33" s="21" t="s">
        <v>61</v>
      </c>
      <c r="C33" s="33" t="s">
        <v>37</v>
      </c>
      <c r="D33" s="23" t="s">
        <v>25</v>
      </c>
      <c r="E33" s="27">
        <v>0</v>
      </c>
      <c r="F33" s="25"/>
      <c r="G33" s="26">
        <f t="shared" si="0"/>
        <v>0</v>
      </c>
    </row>
    <row r="34" spans="1:7" ht="28.5" customHeight="1" x14ac:dyDescent="0.25">
      <c r="A34" s="31">
        <v>25</v>
      </c>
      <c r="B34" s="29" t="s">
        <v>62</v>
      </c>
      <c r="C34" s="32" t="s">
        <v>52</v>
      </c>
      <c r="D34" s="23" t="s">
        <v>48</v>
      </c>
      <c r="E34" s="27">
        <v>0</v>
      </c>
      <c r="F34" s="25"/>
      <c r="G34" s="26">
        <f t="shared" si="0"/>
        <v>0</v>
      </c>
    </row>
    <row r="35" spans="1:7" ht="28.5" customHeight="1" x14ac:dyDescent="0.25">
      <c r="A35" s="31">
        <v>26</v>
      </c>
      <c r="B35" s="29" t="s">
        <v>63</v>
      </c>
      <c r="C35" s="32" t="s">
        <v>52</v>
      </c>
      <c r="D35" s="23" t="s">
        <v>48</v>
      </c>
      <c r="E35" s="27">
        <v>0</v>
      </c>
      <c r="F35" s="25"/>
      <c r="G35" s="26">
        <f t="shared" si="0"/>
        <v>0</v>
      </c>
    </row>
    <row r="36" spans="1:7" ht="28.5" customHeight="1" x14ac:dyDescent="0.25">
      <c r="A36" s="31">
        <v>27</v>
      </c>
      <c r="B36" s="21" t="s">
        <v>64</v>
      </c>
      <c r="C36" s="33" t="s">
        <v>259</v>
      </c>
      <c r="D36" s="23" t="s">
        <v>25</v>
      </c>
      <c r="E36" s="27">
        <v>17805</v>
      </c>
      <c r="F36" s="25">
        <v>7.79</v>
      </c>
      <c r="G36" s="26">
        <f t="shared" si="0"/>
        <v>138700.95000000001</v>
      </c>
    </row>
    <row r="37" spans="1:7" ht="28.5" customHeight="1" x14ac:dyDescent="0.25">
      <c r="A37" s="31">
        <v>28</v>
      </c>
      <c r="B37" s="21" t="s">
        <v>66</v>
      </c>
      <c r="C37" s="33" t="s">
        <v>67</v>
      </c>
      <c r="D37" s="23" t="s">
        <v>68</v>
      </c>
      <c r="E37" s="27">
        <v>0</v>
      </c>
      <c r="F37" s="25"/>
      <c r="G37" s="26">
        <f t="shared" si="0"/>
        <v>0</v>
      </c>
    </row>
    <row r="38" spans="1:7" ht="28.5" customHeight="1" x14ac:dyDescent="0.25">
      <c r="A38" s="31">
        <v>29</v>
      </c>
      <c r="B38" s="21" t="s">
        <v>69</v>
      </c>
      <c r="C38" s="33" t="s">
        <v>70</v>
      </c>
      <c r="D38" s="23" t="s">
        <v>68</v>
      </c>
      <c r="E38" s="27">
        <v>0</v>
      </c>
      <c r="F38" s="25"/>
      <c r="G38" s="26">
        <f t="shared" si="0"/>
        <v>0</v>
      </c>
    </row>
    <row r="39" spans="1:7" ht="28.5" customHeight="1" x14ac:dyDescent="0.25">
      <c r="A39" s="31">
        <v>30</v>
      </c>
      <c r="B39" s="21" t="s">
        <v>71</v>
      </c>
      <c r="C39" s="33" t="s">
        <v>72</v>
      </c>
      <c r="D39" s="23" t="s">
        <v>25</v>
      </c>
      <c r="E39" s="27">
        <v>0</v>
      </c>
      <c r="F39" s="25"/>
      <c r="G39" s="26">
        <f t="shared" si="0"/>
        <v>0</v>
      </c>
    </row>
    <row r="40" spans="1:7" ht="28.5" customHeight="1" x14ac:dyDescent="0.25">
      <c r="A40" s="20" t="s">
        <v>73</v>
      </c>
      <c r="B40" s="21" t="s">
        <v>74</v>
      </c>
      <c r="C40" s="28" t="s">
        <v>75</v>
      </c>
      <c r="D40" s="23" t="s">
        <v>68</v>
      </c>
      <c r="E40" s="27">
        <v>0</v>
      </c>
      <c r="F40" s="25"/>
      <c r="G40" s="26">
        <f t="shared" si="0"/>
        <v>0</v>
      </c>
    </row>
    <row r="41" spans="1:7" ht="28.5" customHeight="1" x14ac:dyDescent="0.25">
      <c r="A41" s="20" t="s">
        <v>76</v>
      </c>
      <c r="B41" s="35" t="s">
        <v>74</v>
      </c>
      <c r="C41" s="28" t="s">
        <v>77</v>
      </c>
      <c r="D41" s="23" t="s">
        <v>68</v>
      </c>
      <c r="E41" s="27">
        <v>0</v>
      </c>
      <c r="F41" s="25"/>
      <c r="G41" s="26">
        <f t="shared" si="0"/>
        <v>0</v>
      </c>
    </row>
    <row r="42" spans="1:7" ht="28.5" customHeight="1" x14ac:dyDescent="0.25">
      <c r="A42" s="20">
        <v>32</v>
      </c>
      <c r="B42" s="21" t="s">
        <v>78</v>
      </c>
      <c r="C42" s="28" t="s">
        <v>79</v>
      </c>
      <c r="D42" s="23" t="s">
        <v>12</v>
      </c>
      <c r="E42" s="27">
        <v>0</v>
      </c>
      <c r="F42" s="25"/>
      <c r="G42" s="26">
        <f t="shared" si="0"/>
        <v>0</v>
      </c>
    </row>
    <row r="43" spans="1:7" ht="28.5" customHeight="1" x14ac:dyDescent="0.25">
      <c r="A43" s="20">
        <v>33</v>
      </c>
      <c r="B43" s="21" t="s">
        <v>80</v>
      </c>
      <c r="C43" s="28" t="s">
        <v>81</v>
      </c>
      <c r="D43" s="23" t="s">
        <v>12</v>
      </c>
      <c r="E43" s="27">
        <v>290</v>
      </c>
      <c r="F43" s="25">
        <v>7.08</v>
      </c>
      <c r="G43" s="26">
        <f t="shared" si="0"/>
        <v>2053.1999999999998</v>
      </c>
    </row>
    <row r="44" spans="1:7" ht="28.5" customHeight="1" x14ac:dyDescent="0.25">
      <c r="A44" s="20">
        <v>34</v>
      </c>
      <c r="B44" s="21" t="s">
        <v>82</v>
      </c>
      <c r="C44" s="28" t="s">
        <v>81</v>
      </c>
      <c r="D44" s="23" t="s">
        <v>12</v>
      </c>
      <c r="E44" s="27"/>
      <c r="F44" s="25"/>
      <c r="G44" s="26">
        <f t="shared" si="0"/>
        <v>0</v>
      </c>
    </row>
    <row r="45" spans="1:7" ht="28.5" customHeight="1" x14ac:dyDescent="0.25">
      <c r="A45" s="20">
        <v>35</v>
      </c>
      <c r="B45" s="21" t="s">
        <v>83</v>
      </c>
      <c r="C45" s="28" t="s">
        <v>81</v>
      </c>
      <c r="D45" s="23" t="s">
        <v>12</v>
      </c>
      <c r="E45" s="27">
        <v>22494</v>
      </c>
      <c r="F45" s="25">
        <v>5.49</v>
      </c>
      <c r="G45" s="26">
        <f t="shared" si="0"/>
        <v>123492.06</v>
      </c>
    </row>
    <row r="46" spans="1:7" ht="28.5" customHeight="1" x14ac:dyDescent="0.25">
      <c r="A46" s="20">
        <v>36</v>
      </c>
      <c r="B46" s="21" t="s">
        <v>84</v>
      </c>
      <c r="C46" s="28" t="s">
        <v>85</v>
      </c>
      <c r="D46" s="23" t="s">
        <v>12</v>
      </c>
      <c r="E46" s="27">
        <v>9</v>
      </c>
      <c r="F46" s="25">
        <v>318.68</v>
      </c>
      <c r="G46" s="26">
        <f t="shared" si="0"/>
        <v>2868.12</v>
      </c>
    </row>
    <row r="47" spans="1:7" ht="48" customHeight="1" x14ac:dyDescent="0.25">
      <c r="A47" s="20">
        <v>37</v>
      </c>
      <c r="B47" s="21" t="s">
        <v>86</v>
      </c>
      <c r="C47" s="28" t="s">
        <v>87</v>
      </c>
      <c r="D47" s="23" t="s">
        <v>88</v>
      </c>
      <c r="E47" s="27">
        <v>51</v>
      </c>
      <c r="F47" s="25">
        <v>396.83</v>
      </c>
      <c r="G47" s="26">
        <f t="shared" si="0"/>
        <v>20238.329999999998</v>
      </c>
    </row>
    <row r="48" spans="1:7" ht="28.5" customHeight="1" x14ac:dyDescent="0.25">
      <c r="A48" s="20">
        <v>38</v>
      </c>
      <c r="B48" s="21" t="s">
        <v>89</v>
      </c>
      <c r="C48" s="28" t="s">
        <v>90</v>
      </c>
      <c r="D48" s="23" t="s">
        <v>88</v>
      </c>
      <c r="E48" s="27">
        <v>0</v>
      </c>
      <c r="F48" s="25"/>
      <c r="G48" s="26">
        <f t="shared" si="0"/>
        <v>0</v>
      </c>
    </row>
    <row r="49" spans="1:7" ht="28.5" customHeight="1" x14ac:dyDescent="0.25">
      <c r="A49" s="20">
        <v>39</v>
      </c>
      <c r="B49" s="21" t="s">
        <v>91</v>
      </c>
      <c r="C49" s="28" t="s">
        <v>92</v>
      </c>
      <c r="D49" s="23" t="s">
        <v>88</v>
      </c>
      <c r="E49" s="27">
        <v>0</v>
      </c>
      <c r="F49" s="25"/>
      <c r="G49" s="26">
        <f t="shared" si="0"/>
        <v>0</v>
      </c>
    </row>
    <row r="50" spans="1:7" ht="28.5" customHeight="1" x14ac:dyDescent="0.25">
      <c r="A50" s="20">
        <v>40</v>
      </c>
      <c r="B50" s="21" t="s">
        <v>93</v>
      </c>
      <c r="C50" s="22" t="s">
        <v>43</v>
      </c>
      <c r="D50" s="23" t="s">
        <v>44</v>
      </c>
      <c r="E50" s="27">
        <v>0</v>
      </c>
      <c r="F50" s="25"/>
      <c r="G50" s="26">
        <f t="shared" si="0"/>
        <v>0</v>
      </c>
    </row>
    <row r="51" spans="1:7" ht="28.5" customHeight="1" x14ac:dyDescent="0.25">
      <c r="A51" s="20">
        <v>41</v>
      </c>
      <c r="B51" s="21" t="s">
        <v>94</v>
      </c>
      <c r="C51" s="22" t="s">
        <v>43</v>
      </c>
      <c r="D51" s="23" t="s">
        <v>44</v>
      </c>
      <c r="E51" s="27">
        <v>0</v>
      </c>
      <c r="F51" s="25"/>
      <c r="G51" s="26">
        <f t="shared" si="0"/>
        <v>0</v>
      </c>
    </row>
    <row r="52" spans="1:7" ht="28.5" customHeight="1" x14ac:dyDescent="0.25">
      <c r="A52" s="20">
        <v>42</v>
      </c>
      <c r="B52" s="21" t="s">
        <v>95</v>
      </c>
      <c r="C52" s="22" t="s">
        <v>43</v>
      </c>
      <c r="D52" s="23" t="s">
        <v>44</v>
      </c>
      <c r="E52" s="27">
        <v>0</v>
      </c>
      <c r="F52" s="25"/>
      <c r="G52" s="26">
        <f t="shared" si="0"/>
        <v>0</v>
      </c>
    </row>
    <row r="53" spans="1:7" ht="28.5" customHeight="1" x14ac:dyDescent="0.25">
      <c r="A53" s="20" t="s">
        <v>96</v>
      </c>
      <c r="B53" s="21" t="s">
        <v>97</v>
      </c>
      <c r="C53" s="28" t="s">
        <v>98</v>
      </c>
      <c r="D53" s="23" t="s">
        <v>99</v>
      </c>
      <c r="E53" s="27">
        <v>0</v>
      </c>
      <c r="F53" s="25"/>
      <c r="G53" s="26">
        <f t="shared" si="0"/>
        <v>0</v>
      </c>
    </row>
    <row r="54" spans="1:7" ht="28.5" customHeight="1" x14ac:dyDescent="0.25">
      <c r="A54" s="20" t="s">
        <v>100</v>
      </c>
      <c r="B54" s="35" t="s">
        <v>101</v>
      </c>
      <c r="C54" s="28" t="s">
        <v>98</v>
      </c>
      <c r="D54" s="23" t="s">
        <v>99</v>
      </c>
      <c r="E54" s="27">
        <v>0</v>
      </c>
      <c r="F54" s="25"/>
      <c r="G54" s="26">
        <f t="shared" si="0"/>
        <v>0</v>
      </c>
    </row>
    <row r="55" spans="1:7" ht="28.5" customHeight="1" x14ac:dyDescent="0.25">
      <c r="A55" s="20">
        <v>44</v>
      </c>
      <c r="B55" s="35" t="s">
        <v>102</v>
      </c>
      <c r="C55" s="28" t="s">
        <v>98</v>
      </c>
      <c r="D55" s="23" t="s">
        <v>99</v>
      </c>
      <c r="E55" s="27">
        <v>0</v>
      </c>
      <c r="F55" s="25"/>
      <c r="G55" s="26">
        <f t="shared" si="0"/>
        <v>0</v>
      </c>
    </row>
    <row r="56" spans="1:7" ht="28.5" customHeight="1" x14ac:dyDescent="0.25">
      <c r="A56" s="20">
        <v>45</v>
      </c>
      <c r="B56" s="21" t="s">
        <v>103</v>
      </c>
      <c r="C56" s="28" t="s">
        <v>98</v>
      </c>
      <c r="D56" s="23" t="s">
        <v>68</v>
      </c>
      <c r="E56" s="27">
        <v>0</v>
      </c>
      <c r="F56" s="25"/>
      <c r="G56" s="26">
        <f t="shared" si="0"/>
        <v>0</v>
      </c>
    </row>
    <row r="57" spans="1:7" ht="28.5" customHeight="1" x14ac:dyDescent="0.25">
      <c r="A57" s="20" t="s">
        <v>104</v>
      </c>
      <c r="B57" s="21" t="s">
        <v>105</v>
      </c>
      <c r="C57" s="28" t="s">
        <v>98</v>
      </c>
      <c r="D57" s="23" t="s">
        <v>99</v>
      </c>
      <c r="E57" s="27">
        <v>0</v>
      </c>
      <c r="F57" s="25"/>
      <c r="G57" s="26">
        <f t="shared" si="0"/>
        <v>0</v>
      </c>
    </row>
    <row r="58" spans="1:7" ht="28.5" customHeight="1" x14ac:dyDescent="0.25">
      <c r="A58" s="20" t="s">
        <v>106</v>
      </c>
      <c r="B58" s="35" t="s">
        <v>107</v>
      </c>
      <c r="C58" s="28" t="s">
        <v>98</v>
      </c>
      <c r="D58" s="23" t="s">
        <v>99</v>
      </c>
      <c r="E58" s="27">
        <v>0</v>
      </c>
      <c r="F58" s="25"/>
      <c r="G58" s="26">
        <f t="shared" si="0"/>
        <v>0</v>
      </c>
    </row>
    <row r="59" spans="1:7" ht="28.5" customHeight="1" x14ac:dyDescent="0.25">
      <c r="A59" s="20" t="s">
        <v>108</v>
      </c>
      <c r="B59" s="21" t="s">
        <v>109</v>
      </c>
      <c r="C59" s="28" t="s">
        <v>98</v>
      </c>
      <c r="D59" s="23" t="s">
        <v>99</v>
      </c>
      <c r="E59" s="27">
        <v>0</v>
      </c>
      <c r="F59" s="25"/>
      <c r="G59" s="26">
        <f t="shared" si="0"/>
        <v>0</v>
      </c>
    </row>
    <row r="60" spans="1:7" ht="28.5" customHeight="1" x14ac:dyDescent="0.25">
      <c r="A60" s="20" t="s">
        <v>110</v>
      </c>
      <c r="B60" s="35" t="s">
        <v>111</v>
      </c>
      <c r="C60" s="28" t="s">
        <v>98</v>
      </c>
      <c r="D60" s="23" t="s">
        <v>99</v>
      </c>
      <c r="E60" s="27">
        <v>0</v>
      </c>
      <c r="F60" s="25"/>
      <c r="G60" s="26">
        <f t="shared" si="0"/>
        <v>0</v>
      </c>
    </row>
    <row r="61" spans="1:7" ht="28.5" customHeight="1" x14ac:dyDescent="0.25">
      <c r="A61" s="20" t="s">
        <v>112</v>
      </c>
      <c r="B61" s="21" t="s">
        <v>113</v>
      </c>
      <c r="C61" s="28" t="s">
        <v>98</v>
      </c>
      <c r="D61" s="23" t="s">
        <v>99</v>
      </c>
      <c r="E61" s="27">
        <v>0</v>
      </c>
      <c r="F61" s="25"/>
      <c r="G61" s="26">
        <f t="shared" si="0"/>
        <v>0</v>
      </c>
    </row>
    <row r="62" spans="1:7" ht="28.5" customHeight="1" x14ac:dyDescent="0.25">
      <c r="A62" s="20" t="s">
        <v>114</v>
      </c>
      <c r="B62" s="35" t="s">
        <v>115</v>
      </c>
      <c r="C62" s="28" t="s">
        <v>98</v>
      </c>
      <c r="D62" s="23" t="s">
        <v>99</v>
      </c>
      <c r="E62" s="27">
        <v>0</v>
      </c>
      <c r="F62" s="25"/>
      <c r="G62" s="26">
        <f t="shared" si="0"/>
        <v>0</v>
      </c>
    </row>
    <row r="63" spans="1:7" ht="28.5" customHeight="1" x14ac:dyDescent="0.25">
      <c r="A63" s="20">
        <v>49</v>
      </c>
      <c r="B63" s="21" t="s">
        <v>116</v>
      </c>
      <c r="C63" s="28" t="s">
        <v>98</v>
      </c>
      <c r="D63" s="23" t="s">
        <v>68</v>
      </c>
      <c r="E63" s="27">
        <v>0</v>
      </c>
      <c r="F63" s="25"/>
      <c r="G63" s="26">
        <f t="shared" si="0"/>
        <v>0</v>
      </c>
    </row>
    <row r="64" spans="1:7" ht="28.5" customHeight="1" x14ac:dyDescent="0.25">
      <c r="A64" s="20" t="s">
        <v>117</v>
      </c>
      <c r="B64" s="21" t="s">
        <v>118</v>
      </c>
      <c r="C64" s="28" t="s">
        <v>81</v>
      </c>
      <c r="D64" s="23" t="s">
        <v>99</v>
      </c>
      <c r="E64" s="27">
        <v>0</v>
      </c>
      <c r="F64" s="25"/>
      <c r="G64" s="26">
        <f t="shared" si="0"/>
        <v>0</v>
      </c>
    </row>
    <row r="65" spans="1:7" ht="28.5" customHeight="1" x14ac:dyDescent="0.25">
      <c r="A65" s="20" t="s">
        <v>119</v>
      </c>
      <c r="B65" s="35" t="s">
        <v>120</v>
      </c>
      <c r="C65" s="28" t="s">
        <v>81</v>
      </c>
      <c r="D65" s="23" t="s">
        <v>99</v>
      </c>
      <c r="E65" s="27">
        <v>0</v>
      </c>
      <c r="F65" s="25"/>
      <c r="G65" s="26">
        <f t="shared" si="0"/>
        <v>0</v>
      </c>
    </row>
    <row r="66" spans="1:7" ht="28.5" customHeight="1" x14ac:dyDescent="0.25">
      <c r="A66" s="20" t="s">
        <v>121</v>
      </c>
      <c r="B66" s="21" t="s">
        <v>122</v>
      </c>
      <c r="C66" s="28" t="s">
        <v>81</v>
      </c>
      <c r="D66" s="23" t="s">
        <v>99</v>
      </c>
      <c r="E66" s="27">
        <v>0</v>
      </c>
      <c r="F66" s="25"/>
      <c r="G66" s="26">
        <f t="shared" si="0"/>
        <v>0</v>
      </c>
    </row>
    <row r="67" spans="1:7" ht="28.5" customHeight="1" x14ac:dyDescent="0.25">
      <c r="A67" s="20" t="s">
        <v>123</v>
      </c>
      <c r="B67" s="35" t="s">
        <v>124</v>
      </c>
      <c r="C67" s="28" t="s">
        <v>81</v>
      </c>
      <c r="D67" s="23" t="s">
        <v>99</v>
      </c>
      <c r="E67" s="27">
        <v>194</v>
      </c>
      <c r="F67" s="25">
        <v>8.93</v>
      </c>
      <c r="G67" s="26">
        <f t="shared" si="0"/>
        <v>1732.4199999999998</v>
      </c>
    </row>
    <row r="68" spans="1:7" ht="28.5" customHeight="1" x14ac:dyDescent="0.25">
      <c r="A68" s="20" t="s">
        <v>125</v>
      </c>
      <c r="B68" s="21" t="s">
        <v>126</v>
      </c>
      <c r="C68" s="28" t="s">
        <v>81</v>
      </c>
      <c r="D68" s="23" t="s">
        <v>99</v>
      </c>
      <c r="E68" s="27">
        <v>0</v>
      </c>
      <c r="F68" s="25"/>
      <c r="G68" s="26">
        <f t="shared" si="0"/>
        <v>0</v>
      </c>
    </row>
    <row r="69" spans="1:7" ht="28.5" customHeight="1" x14ac:dyDescent="0.25">
      <c r="A69" s="20" t="s">
        <v>127</v>
      </c>
      <c r="B69" s="35" t="s">
        <v>128</v>
      </c>
      <c r="C69" s="28" t="s">
        <v>81</v>
      </c>
      <c r="D69" s="23" t="s">
        <v>99</v>
      </c>
      <c r="E69" s="27">
        <v>407</v>
      </c>
      <c r="F69" s="25">
        <v>8.93</v>
      </c>
      <c r="G69" s="26">
        <f t="shared" si="0"/>
        <v>3634.5099999999998</v>
      </c>
    </row>
    <row r="70" spans="1:7" ht="28.5" customHeight="1" x14ac:dyDescent="0.25">
      <c r="A70" s="20">
        <v>53</v>
      </c>
      <c r="B70" s="35" t="s">
        <v>260</v>
      </c>
      <c r="C70" s="28" t="s">
        <v>81</v>
      </c>
      <c r="D70" s="23" t="s">
        <v>99</v>
      </c>
      <c r="E70" s="27">
        <v>1243</v>
      </c>
      <c r="F70" s="25">
        <v>8.86</v>
      </c>
      <c r="G70" s="26">
        <f t="shared" si="0"/>
        <v>11012.98</v>
      </c>
    </row>
    <row r="71" spans="1:7" ht="28.5" customHeight="1" x14ac:dyDescent="0.25">
      <c r="A71" s="20">
        <v>54</v>
      </c>
      <c r="B71" s="35" t="s">
        <v>261</v>
      </c>
      <c r="C71" s="28" t="s">
        <v>81</v>
      </c>
      <c r="D71" s="23" t="s">
        <v>99</v>
      </c>
      <c r="E71" s="27">
        <v>8867</v>
      </c>
      <c r="F71" s="25">
        <v>11.34</v>
      </c>
      <c r="G71" s="26">
        <f t="shared" si="0"/>
        <v>100551.78</v>
      </c>
    </row>
    <row r="72" spans="1:7" ht="28.5" customHeight="1" x14ac:dyDescent="0.25">
      <c r="A72" s="20">
        <v>55</v>
      </c>
      <c r="B72" s="35" t="s">
        <v>262</v>
      </c>
      <c r="C72" s="28" t="s">
        <v>81</v>
      </c>
      <c r="D72" s="23" t="s">
        <v>99</v>
      </c>
      <c r="E72" s="27">
        <v>812</v>
      </c>
      <c r="F72" s="25">
        <v>15.02</v>
      </c>
      <c r="G72" s="26">
        <f t="shared" ref="G72:G135" si="1">F72*E72</f>
        <v>12196.24</v>
      </c>
    </row>
    <row r="73" spans="1:7" ht="28.5" customHeight="1" x14ac:dyDescent="0.25">
      <c r="A73" s="20">
        <v>56</v>
      </c>
      <c r="B73" s="35" t="s">
        <v>132</v>
      </c>
      <c r="C73" s="28" t="s">
        <v>81</v>
      </c>
      <c r="D73" s="23" t="s">
        <v>99</v>
      </c>
      <c r="E73" s="27">
        <v>0</v>
      </c>
      <c r="F73" s="25"/>
      <c r="G73" s="26">
        <f t="shared" si="1"/>
        <v>0</v>
      </c>
    </row>
    <row r="74" spans="1:7" ht="28.5" customHeight="1" x14ac:dyDescent="0.25">
      <c r="A74" s="20">
        <v>57</v>
      </c>
      <c r="B74" s="35" t="s">
        <v>133</v>
      </c>
      <c r="C74" s="28" t="s">
        <v>81</v>
      </c>
      <c r="D74" s="23" t="s">
        <v>99</v>
      </c>
      <c r="E74" s="27">
        <v>0</v>
      </c>
      <c r="F74" s="25"/>
      <c r="G74" s="26">
        <f t="shared" si="1"/>
        <v>0</v>
      </c>
    </row>
    <row r="75" spans="1:7" ht="28.5" customHeight="1" x14ac:dyDescent="0.25">
      <c r="A75" s="20">
        <v>58</v>
      </c>
      <c r="B75" s="35" t="s">
        <v>134</v>
      </c>
      <c r="C75" s="28" t="s">
        <v>81</v>
      </c>
      <c r="D75" s="23" t="s">
        <v>99</v>
      </c>
      <c r="E75" s="27">
        <v>0</v>
      </c>
      <c r="F75" s="25"/>
      <c r="G75" s="26">
        <f t="shared" si="1"/>
        <v>0</v>
      </c>
    </row>
    <row r="76" spans="1:7" ht="28.5" customHeight="1" x14ac:dyDescent="0.25">
      <c r="A76" s="36">
        <v>69</v>
      </c>
      <c r="B76" s="21" t="s">
        <v>135</v>
      </c>
      <c r="C76" s="28" t="s">
        <v>136</v>
      </c>
      <c r="D76" s="23" t="s">
        <v>68</v>
      </c>
      <c r="E76" s="27">
        <v>0</v>
      </c>
      <c r="F76" s="25"/>
      <c r="G76" s="26">
        <f t="shared" si="1"/>
        <v>0</v>
      </c>
    </row>
    <row r="77" spans="1:7" ht="28.5" customHeight="1" x14ac:dyDescent="0.25">
      <c r="A77" s="36">
        <v>70</v>
      </c>
      <c r="B77" s="37" t="s">
        <v>137</v>
      </c>
      <c r="C77" s="28" t="s">
        <v>136</v>
      </c>
      <c r="D77" s="23" t="s">
        <v>68</v>
      </c>
      <c r="E77" s="27">
        <v>0</v>
      </c>
      <c r="F77" s="25"/>
      <c r="G77" s="26">
        <f t="shared" si="1"/>
        <v>0</v>
      </c>
    </row>
    <row r="78" spans="1:7" ht="28.5" customHeight="1" x14ac:dyDescent="0.25">
      <c r="A78" s="36">
        <v>71</v>
      </c>
      <c r="B78" s="38" t="s">
        <v>138</v>
      </c>
      <c r="C78" s="22" t="s">
        <v>52</v>
      </c>
      <c r="D78" s="23" t="s">
        <v>48</v>
      </c>
      <c r="E78" s="27">
        <v>0</v>
      </c>
      <c r="F78" s="25"/>
      <c r="G78" s="26">
        <f t="shared" si="1"/>
        <v>0</v>
      </c>
    </row>
    <row r="79" spans="1:7" ht="28.5" customHeight="1" x14ac:dyDescent="0.25">
      <c r="A79" s="36" t="s">
        <v>139</v>
      </c>
      <c r="B79" s="39" t="s">
        <v>140</v>
      </c>
      <c r="C79" s="28" t="s">
        <v>141</v>
      </c>
      <c r="D79" s="23" t="s">
        <v>68</v>
      </c>
      <c r="E79" s="27">
        <v>0</v>
      </c>
      <c r="F79" s="25"/>
      <c r="G79" s="26">
        <f t="shared" si="1"/>
        <v>0</v>
      </c>
    </row>
    <row r="80" spans="1:7" ht="28.5" customHeight="1" x14ac:dyDescent="0.25">
      <c r="A80" s="36" t="s">
        <v>142</v>
      </c>
      <c r="B80" s="37" t="s">
        <v>140</v>
      </c>
      <c r="C80" s="28" t="s">
        <v>143</v>
      </c>
      <c r="D80" s="23" t="s">
        <v>68</v>
      </c>
      <c r="E80" s="27">
        <v>0</v>
      </c>
      <c r="F80" s="25"/>
      <c r="G80" s="26">
        <f t="shared" si="1"/>
        <v>0</v>
      </c>
    </row>
    <row r="81" spans="1:7" ht="28.5" customHeight="1" x14ac:dyDescent="0.25">
      <c r="A81" s="36">
        <v>73</v>
      </c>
      <c r="B81" s="38" t="s">
        <v>144</v>
      </c>
      <c r="C81" s="28" t="s">
        <v>141</v>
      </c>
      <c r="D81" s="23" t="s">
        <v>44</v>
      </c>
      <c r="E81" s="27">
        <v>0</v>
      </c>
      <c r="F81" s="25"/>
      <c r="G81" s="26">
        <f t="shared" si="1"/>
        <v>0</v>
      </c>
    </row>
    <row r="82" spans="1:7" ht="28.5" customHeight="1" x14ac:dyDescent="0.25">
      <c r="A82" s="36">
        <v>74</v>
      </c>
      <c r="B82" s="39" t="s">
        <v>145</v>
      </c>
      <c r="C82" s="22" t="s">
        <v>43</v>
      </c>
      <c r="D82" s="23" t="s">
        <v>44</v>
      </c>
      <c r="E82" s="27">
        <v>0</v>
      </c>
      <c r="F82" s="25"/>
      <c r="G82" s="26">
        <f t="shared" si="1"/>
        <v>0</v>
      </c>
    </row>
    <row r="83" spans="1:7" ht="28.5" customHeight="1" x14ac:dyDescent="0.25">
      <c r="A83" s="36">
        <v>75</v>
      </c>
      <c r="B83" s="39" t="s">
        <v>146</v>
      </c>
      <c r="C83" s="22" t="s">
        <v>43</v>
      </c>
      <c r="D83" s="23" t="s">
        <v>44</v>
      </c>
      <c r="E83" s="27">
        <v>0</v>
      </c>
      <c r="F83" s="25"/>
      <c r="G83" s="26">
        <f t="shared" si="1"/>
        <v>0</v>
      </c>
    </row>
    <row r="84" spans="1:7" ht="28.5" customHeight="1" x14ac:dyDescent="0.25">
      <c r="A84" s="36" t="s">
        <v>147</v>
      </c>
      <c r="B84" s="39" t="s">
        <v>148</v>
      </c>
      <c r="C84" s="22" t="s">
        <v>149</v>
      </c>
      <c r="D84" s="23" t="s">
        <v>99</v>
      </c>
      <c r="E84" s="27">
        <v>0</v>
      </c>
      <c r="F84" s="25"/>
      <c r="G84" s="26">
        <f t="shared" si="1"/>
        <v>0</v>
      </c>
    </row>
    <row r="85" spans="1:7" ht="28.5" customHeight="1" x14ac:dyDescent="0.25">
      <c r="A85" s="36" t="s">
        <v>150</v>
      </c>
      <c r="B85" s="37" t="s">
        <v>151</v>
      </c>
      <c r="C85" s="22" t="s">
        <v>149</v>
      </c>
      <c r="D85" s="23" t="s">
        <v>99</v>
      </c>
      <c r="E85" s="27">
        <v>0</v>
      </c>
      <c r="F85" s="25"/>
      <c r="G85" s="26">
        <f t="shared" si="1"/>
        <v>0</v>
      </c>
    </row>
    <row r="86" spans="1:7" ht="28.5" customHeight="1" x14ac:dyDescent="0.25">
      <c r="A86" s="36">
        <v>77</v>
      </c>
      <c r="B86" s="37" t="s">
        <v>152</v>
      </c>
      <c r="C86" s="22" t="s">
        <v>149</v>
      </c>
      <c r="D86" s="23" t="s">
        <v>99</v>
      </c>
      <c r="E86" s="27">
        <v>0</v>
      </c>
      <c r="F86" s="25"/>
      <c r="G86" s="26">
        <f t="shared" si="1"/>
        <v>0</v>
      </c>
    </row>
    <row r="87" spans="1:7" ht="28.5" customHeight="1" x14ac:dyDescent="0.25">
      <c r="A87" s="36">
        <v>78</v>
      </c>
      <c r="B87" s="39" t="s">
        <v>153</v>
      </c>
      <c r="C87" s="22" t="s">
        <v>43</v>
      </c>
      <c r="D87" s="23" t="s">
        <v>68</v>
      </c>
      <c r="E87" s="27">
        <v>0</v>
      </c>
      <c r="F87" s="25"/>
      <c r="G87" s="26">
        <f t="shared" si="1"/>
        <v>0</v>
      </c>
    </row>
    <row r="88" spans="1:7" ht="28.5" customHeight="1" x14ac:dyDescent="0.25">
      <c r="A88" s="36">
        <v>79</v>
      </c>
      <c r="B88" s="38" t="s">
        <v>154</v>
      </c>
      <c r="C88" s="22" t="s">
        <v>43</v>
      </c>
      <c r="D88" s="23" t="s">
        <v>44</v>
      </c>
      <c r="E88" s="27">
        <v>0</v>
      </c>
      <c r="F88" s="25"/>
      <c r="G88" s="26">
        <f t="shared" si="1"/>
        <v>0</v>
      </c>
    </row>
    <row r="89" spans="1:7" ht="28.5" customHeight="1" x14ac:dyDescent="0.25">
      <c r="A89" s="36">
        <v>80</v>
      </c>
      <c r="B89" s="39" t="s">
        <v>155</v>
      </c>
      <c r="C89" s="22" t="s">
        <v>43</v>
      </c>
      <c r="D89" s="23" t="s">
        <v>44</v>
      </c>
      <c r="E89" s="27">
        <v>0</v>
      </c>
      <c r="F89" s="25"/>
      <c r="G89" s="26">
        <f t="shared" si="1"/>
        <v>0</v>
      </c>
    </row>
    <row r="90" spans="1:7" ht="28.5" customHeight="1" x14ac:dyDescent="0.25">
      <c r="A90" s="36">
        <v>81</v>
      </c>
      <c r="B90" s="39" t="s">
        <v>156</v>
      </c>
      <c r="C90" s="22" t="s">
        <v>43</v>
      </c>
      <c r="D90" s="23" t="s">
        <v>44</v>
      </c>
      <c r="E90" s="27">
        <v>0</v>
      </c>
      <c r="F90" s="25"/>
      <c r="G90" s="26">
        <f t="shared" si="1"/>
        <v>0</v>
      </c>
    </row>
    <row r="91" spans="1:7" ht="28.5" customHeight="1" x14ac:dyDescent="0.25">
      <c r="A91" s="36">
        <v>82</v>
      </c>
      <c r="B91" s="37" t="s">
        <v>157</v>
      </c>
      <c r="C91" s="28" t="s">
        <v>158</v>
      </c>
      <c r="D91" s="23" t="s">
        <v>159</v>
      </c>
      <c r="E91" s="27">
        <v>0</v>
      </c>
      <c r="F91" s="25"/>
      <c r="G91" s="26">
        <f t="shared" si="1"/>
        <v>0</v>
      </c>
    </row>
    <row r="92" spans="1:7" ht="28.5" customHeight="1" x14ac:dyDescent="0.25">
      <c r="A92" s="36">
        <v>83</v>
      </c>
      <c r="B92" s="39" t="s">
        <v>160</v>
      </c>
      <c r="C92" s="22" t="s">
        <v>24</v>
      </c>
      <c r="D92" s="23" t="s">
        <v>25</v>
      </c>
      <c r="E92" s="27">
        <v>0</v>
      </c>
      <c r="F92" s="25"/>
      <c r="G92" s="26">
        <f t="shared" si="1"/>
        <v>0</v>
      </c>
    </row>
    <row r="93" spans="1:7" ht="28.5" customHeight="1" x14ac:dyDescent="0.25">
      <c r="A93" s="36">
        <v>84</v>
      </c>
      <c r="B93" s="21" t="s">
        <v>161</v>
      </c>
      <c r="C93" s="22" t="s">
        <v>43</v>
      </c>
      <c r="D93" s="23" t="s">
        <v>44</v>
      </c>
      <c r="E93" s="27">
        <v>2010</v>
      </c>
      <c r="F93" s="25">
        <v>7.95</v>
      </c>
      <c r="G93" s="26">
        <f t="shared" si="1"/>
        <v>15979.5</v>
      </c>
    </row>
    <row r="94" spans="1:7" ht="28.5" customHeight="1" x14ac:dyDescent="0.25">
      <c r="A94" s="36">
        <v>85</v>
      </c>
      <c r="B94" s="35" t="s">
        <v>162</v>
      </c>
      <c r="C94" s="22" t="s">
        <v>43</v>
      </c>
      <c r="D94" s="23" t="s">
        <v>44</v>
      </c>
      <c r="E94" s="27">
        <v>3404</v>
      </c>
      <c r="F94" s="25">
        <v>9.8000000000000007</v>
      </c>
      <c r="G94" s="26">
        <f t="shared" si="1"/>
        <v>33359.200000000004</v>
      </c>
    </row>
    <row r="95" spans="1:7" ht="28.5" customHeight="1" x14ac:dyDescent="0.25">
      <c r="A95" s="36">
        <v>86</v>
      </c>
      <c r="B95" s="29" t="s">
        <v>163</v>
      </c>
      <c r="C95" s="22" t="s">
        <v>43</v>
      </c>
      <c r="D95" s="23" t="s">
        <v>44</v>
      </c>
      <c r="E95" s="27">
        <v>0</v>
      </c>
      <c r="F95" s="25"/>
      <c r="G95" s="26">
        <f t="shared" si="1"/>
        <v>0</v>
      </c>
    </row>
    <row r="96" spans="1:7" ht="28.5" customHeight="1" x14ac:dyDescent="0.25">
      <c r="A96" s="36" t="s">
        <v>164</v>
      </c>
      <c r="B96" s="21" t="s">
        <v>165</v>
      </c>
      <c r="C96" s="22" t="s">
        <v>43</v>
      </c>
      <c r="D96" s="23" t="s">
        <v>44</v>
      </c>
      <c r="E96" s="27">
        <v>0</v>
      </c>
      <c r="F96" s="25"/>
      <c r="G96" s="26">
        <f t="shared" si="1"/>
        <v>0</v>
      </c>
    </row>
    <row r="97" spans="1:7" ht="28.5" customHeight="1" x14ac:dyDescent="0.25">
      <c r="A97" s="36" t="s">
        <v>166</v>
      </c>
      <c r="B97" s="35" t="s">
        <v>167</v>
      </c>
      <c r="C97" s="22" t="s">
        <v>43</v>
      </c>
      <c r="D97" s="23" t="s">
        <v>44</v>
      </c>
      <c r="E97" s="27">
        <v>0</v>
      </c>
      <c r="F97" s="25"/>
      <c r="G97" s="26">
        <f t="shared" si="1"/>
        <v>0</v>
      </c>
    </row>
    <row r="98" spans="1:7" ht="28.5" customHeight="1" x14ac:dyDescent="0.25">
      <c r="A98" s="36" t="s">
        <v>168</v>
      </c>
      <c r="B98" s="21" t="s">
        <v>169</v>
      </c>
      <c r="C98" s="22" t="s">
        <v>43</v>
      </c>
      <c r="D98" s="23" t="s">
        <v>44</v>
      </c>
      <c r="E98" s="27">
        <v>0</v>
      </c>
      <c r="F98" s="25"/>
      <c r="G98" s="26">
        <f t="shared" si="1"/>
        <v>0</v>
      </c>
    </row>
    <row r="99" spans="1:7" ht="28.5" customHeight="1" x14ac:dyDescent="0.25">
      <c r="A99" s="36" t="s">
        <v>170</v>
      </c>
      <c r="B99" s="35" t="s">
        <v>171</v>
      </c>
      <c r="C99" s="22" t="s">
        <v>43</v>
      </c>
      <c r="D99" s="23" t="s">
        <v>44</v>
      </c>
      <c r="E99" s="27">
        <v>0</v>
      </c>
      <c r="F99" s="25"/>
      <c r="G99" s="26">
        <f t="shared" si="1"/>
        <v>0</v>
      </c>
    </row>
    <row r="100" spans="1:7" ht="28.5" customHeight="1" x14ac:dyDescent="0.25">
      <c r="A100" s="36" t="s">
        <v>172</v>
      </c>
      <c r="B100" s="21" t="s">
        <v>173</v>
      </c>
      <c r="C100" s="22" t="s">
        <v>43</v>
      </c>
      <c r="D100" s="23" t="s">
        <v>44</v>
      </c>
      <c r="E100" s="27">
        <v>0</v>
      </c>
      <c r="F100" s="25"/>
      <c r="G100" s="26">
        <f t="shared" si="1"/>
        <v>0</v>
      </c>
    </row>
    <row r="101" spans="1:7" ht="28.5" customHeight="1" x14ac:dyDescent="0.25">
      <c r="A101" s="36" t="s">
        <v>174</v>
      </c>
      <c r="B101" s="35" t="s">
        <v>175</v>
      </c>
      <c r="C101" s="22" t="s">
        <v>43</v>
      </c>
      <c r="D101" s="23" t="s">
        <v>44</v>
      </c>
      <c r="E101" s="27">
        <v>0</v>
      </c>
      <c r="F101" s="25"/>
      <c r="G101" s="26">
        <f t="shared" si="1"/>
        <v>0</v>
      </c>
    </row>
    <row r="102" spans="1:7" ht="28.5" customHeight="1" x14ac:dyDescent="0.25">
      <c r="A102" s="40">
        <v>90</v>
      </c>
      <c r="B102" s="30" t="s">
        <v>176</v>
      </c>
      <c r="C102" s="22" t="s">
        <v>177</v>
      </c>
      <c r="D102" s="23" t="s">
        <v>48</v>
      </c>
      <c r="E102" s="27">
        <v>0</v>
      </c>
      <c r="F102" s="25"/>
      <c r="G102" s="26">
        <f t="shared" si="1"/>
        <v>0</v>
      </c>
    </row>
    <row r="103" spans="1:7" ht="28.5" customHeight="1" x14ac:dyDescent="0.25">
      <c r="A103" s="40">
        <v>91</v>
      </c>
      <c r="B103" s="21" t="s">
        <v>178</v>
      </c>
      <c r="C103" s="22" t="s">
        <v>43</v>
      </c>
      <c r="D103" s="23" t="s">
        <v>44</v>
      </c>
      <c r="E103" s="27">
        <v>4600</v>
      </c>
      <c r="F103" s="25">
        <v>7.95</v>
      </c>
      <c r="G103" s="26">
        <f t="shared" si="1"/>
        <v>36570</v>
      </c>
    </row>
    <row r="104" spans="1:7" ht="29.25" customHeight="1" x14ac:dyDescent="0.25">
      <c r="A104" s="40">
        <v>92</v>
      </c>
      <c r="B104" s="35" t="s">
        <v>179</v>
      </c>
      <c r="C104" s="22" t="s">
        <v>43</v>
      </c>
      <c r="D104" s="23" t="s">
        <v>44</v>
      </c>
      <c r="E104" s="27">
        <v>460</v>
      </c>
      <c r="F104" s="25">
        <v>9.8000000000000007</v>
      </c>
      <c r="G104" s="26">
        <f t="shared" si="1"/>
        <v>4508</v>
      </c>
    </row>
    <row r="105" spans="1:7" ht="29.25" customHeight="1" x14ac:dyDescent="0.25">
      <c r="A105" s="40">
        <v>93</v>
      </c>
      <c r="B105" s="21" t="s">
        <v>180</v>
      </c>
      <c r="C105" s="22" t="s">
        <v>43</v>
      </c>
      <c r="D105" s="23" t="s">
        <v>44</v>
      </c>
      <c r="E105" s="27">
        <v>0</v>
      </c>
      <c r="F105" s="25"/>
      <c r="G105" s="26">
        <f t="shared" si="1"/>
        <v>0</v>
      </c>
    </row>
    <row r="106" spans="1:7" ht="29.25" customHeight="1" x14ac:dyDescent="0.25">
      <c r="A106" s="40">
        <v>94</v>
      </c>
      <c r="B106" s="21" t="s">
        <v>181</v>
      </c>
      <c r="C106" s="22" t="s">
        <v>43</v>
      </c>
      <c r="D106" s="23" t="s">
        <v>44</v>
      </c>
      <c r="E106" s="27">
        <v>0</v>
      </c>
      <c r="F106" s="25"/>
      <c r="G106" s="26">
        <f t="shared" si="1"/>
        <v>0</v>
      </c>
    </row>
    <row r="107" spans="1:7" ht="29.25" customHeight="1" x14ac:dyDescent="0.25">
      <c r="A107" s="41">
        <v>95</v>
      </c>
      <c r="B107" s="42" t="s">
        <v>182</v>
      </c>
      <c r="C107" s="43" t="s">
        <v>43</v>
      </c>
      <c r="D107" s="44" t="s">
        <v>44</v>
      </c>
      <c r="E107" s="27">
        <v>0</v>
      </c>
      <c r="F107" s="25"/>
      <c r="G107" s="26">
        <f t="shared" si="1"/>
        <v>0</v>
      </c>
    </row>
    <row r="108" spans="1:7" ht="29.25" customHeight="1" x14ac:dyDescent="0.25">
      <c r="A108" s="36">
        <v>96</v>
      </c>
      <c r="B108" s="21" t="s">
        <v>183</v>
      </c>
      <c r="C108" s="45" t="s">
        <v>43</v>
      </c>
      <c r="D108" s="23" t="s">
        <v>184</v>
      </c>
      <c r="E108" s="27">
        <v>1840</v>
      </c>
      <c r="F108" s="25">
        <v>8.6999999999999993</v>
      </c>
      <c r="G108" s="26">
        <f t="shared" si="1"/>
        <v>16007.999999999998</v>
      </c>
    </row>
    <row r="109" spans="1:7" ht="29.25" customHeight="1" x14ac:dyDescent="0.25">
      <c r="A109" s="36">
        <v>97</v>
      </c>
      <c r="B109" s="21" t="s">
        <v>185</v>
      </c>
      <c r="C109" s="45" t="s">
        <v>43</v>
      </c>
      <c r="D109" s="23" t="s">
        <v>184</v>
      </c>
      <c r="E109" s="27">
        <v>9200</v>
      </c>
      <c r="F109" s="25">
        <v>8.6999999999999993</v>
      </c>
      <c r="G109" s="26">
        <f t="shared" si="1"/>
        <v>80040</v>
      </c>
    </row>
    <row r="110" spans="1:7" ht="29.25" customHeight="1" x14ac:dyDescent="0.25">
      <c r="A110" s="36">
        <v>98</v>
      </c>
      <c r="B110" s="35" t="s">
        <v>186</v>
      </c>
      <c r="C110" s="45" t="s">
        <v>43</v>
      </c>
      <c r="D110" s="23" t="s">
        <v>187</v>
      </c>
      <c r="E110" s="27">
        <v>1840</v>
      </c>
      <c r="F110" s="25">
        <v>8.57</v>
      </c>
      <c r="G110" s="26">
        <f t="shared" si="1"/>
        <v>15768.800000000001</v>
      </c>
    </row>
    <row r="111" spans="1:7" ht="29.25" customHeight="1" x14ac:dyDescent="0.25">
      <c r="A111" s="36">
        <v>99</v>
      </c>
      <c r="B111" s="21" t="s">
        <v>188</v>
      </c>
      <c r="C111" s="45" t="s">
        <v>43</v>
      </c>
      <c r="D111" s="23" t="s">
        <v>184</v>
      </c>
      <c r="E111" s="27">
        <v>736</v>
      </c>
      <c r="F111" s="25">
        <v>7.95</v>
      </c>
      <c r="G111" s="26">
        <f t="shared" si="1"/>
        <v>5851.2</v>
      </c>
    </row>
    <row r="112" spans="1:7" ht="29.25" customHeight="1" x14ac:dyDescent="0.25">
      <c r="A112" s="36">
        <v>100</v>
      </c>
      <c r="B112" s="21" t="s">
        <v>189</v>
      </c>
      <c r="C112" s="45" t="s">
        <v>43</v>
      </c>
      <c r="D112" s="23" t="s">
        <v>184</v>
      </c>
      <c r="E112" s="27">
        <v>828</v>
      </c>
      <c r="F112" s="25">
        <v>8.6999999999999993</v>
      </c>
      <c r="G112" s="26">
        <f t="shared" si="1"/>
        <v>7203.5999999999995</v>
      </c>
    </row>
    <row r="113" spans="1:7" ht="29.25" customHeight="1" x14ac:dyDescent="0.25">
      <c r="A113" s="36">
        <v>101</v>
      </c>
      <c r="B113" s="35" t="s">
        <v>190</v>
      </c>
      <c r="C113" s="45" t="s">
        <v>43</v>
      </c>
      <c r="D113" s="23" t="s">
        <v>187</v>
      </c>
      <c r="E113" s="27">
        <v>1840</v>
      </c>
      <c r="F113" s="25">
        <v>5.04</v>
      </c>
      <c r="G113" s="26">
        <f t="shared" si="1"/>
        <v>9273.6</v>
      </c>
    </row>
    <row r="114" spans="1:7" ht="29.25" customHeight="1" x14ac:dyDescent="0.25">
      <c r="A114" s="36">
        <v>102</v>
      </c>
      <c r="B114" s="35" t="s">
        <v>191</v>
      </c>
      <c r="C114" s="45" t="s">
        <v>192</v>
      </c>
      <c r="D114" s="23" t="s">
        <v>187</v>
      </c>
      <c r="E114" s="27">
        <v>0</v>
      </c>
      <c r="F114" s="25"/>
      <c r="G114" s="26">
        <f t="shared" si="1"/>
        <v>0</v>
      </c>
    </row>
    <row r="115" spans="1:7" ht="29.25" customHeight="1" x14ac:dyDescent="0.25">
      <c r="A115" s="36">
        <v>103</v>
      </c>
      <c r="B115" s="35" t="s">
        <v>193</v>
      </c>
      <c r="C115" s="45" t="s">
        <v>43</v>
      </c>
      <c r="D115" s="23" t="s">
        <v>57</v>
      </c>
      <c r="E115" s="27">
        <v>30820</v>
      </c>
      <c r="F115" s="25">
        <v>6.16</v>
      </c>
      <c r="G115" s="26">
        <f t="shared" si="1"/>
        <v>189851.2</v>
      </c>
    </row>
    <row r="116" spans="1:7" ht="29.25" customHeight="1" x14ac:dyDescent="0.25">
      <c r="A116" s="36">
        <v>104</v>
      </c>
      <c r="B116" s="21" t="s">
        <v>194</v>
      </c>
      <c r="C116" s="45" t="s">
        <v>43</v>
      </c>
      <c r="D116" s="23" t="s">
        <v>57</v>
      </c>
      <c r="E116" s="27">
        <v>13800</v>
      </c>
      <c r="F116" s="25">
        <v>5.72</v>
      </c>
      <c r="G116" s="26">
        <f t="shared" si="1"/>
        <v>78936</v>
      </c>
    </row>
    <row r="117" spans="1:7" ht="29.25" customHeight="1" x14ac:dyDescent="0.25">
      <c r="A117" s="36">
        <v>105</v>
      </c>
      <c r="B117" s="21" t="s">
        <v>195</v>
      </c>
      <c r="C117" s="45" t="s">
        <v>43</v>
      </c>
      <c r="D117" s="23" t="s">
        <v>57</v>
      </c>
      <c r="E117" s="27">
        <v>2760</v>
      </c>
      <c r="F117" s="25">
        <v>8.94</v>
      </c>
      <c r="G117" s="26">
        <f t="shared" si="1"/>
        <v>24674.399999999998</v>
      </c>
    </row>
    <row r="118" spans="1:7" ht="29.25" customHeight="1" x14ac:dyDescent="0.25">
      <c r="A118" s="36">
        <v>106</v>
      </c>
      <c r="B118" s="21" t="s">
        <v>196</v>
      </c>
      <c r="C118" s="45" t="s">
        <v>192</v>
      </c>
      <c r="D118" s="23" t="s">
        <v>187</v>
      </c>
      <c r="E118" s="27">
        <v>0</v>
      </c>
      <c r="F118" s="25"/>
      <c r="G118" s="26">
        <f t="shared" si="1"/>
        <v>0</v>
      </c>
    </row>
    <row r="119" spans="1:7" ht="29.25" customHeight="1" x14ac:dyDescent="0.25">
      <c r="A119" s="36">
        <v>107</v>
      </c>
      <c r="B119" s="46" t="s">
        <v>197</v>
      </c>
      <c r="C119" s="45" t="s">
        <v>43</v>
      </c>
      <c r="D119" s="23" t="s">
        <v>57</v>
      </c>
      <c r="E119" s="27">
        <v>0</v>
      </c>
      <c r="F119" s="25"/>
      <c r="G119" s="26">
        <f t="shared" si="1"/>
        <v>0</v>
      </c>
    </row>
    <row r="120" spans="1:7" ht="29.25" customHeight="1" x14ac:dyDescent="0.25">
      <c r="A120" s="36">
        <v>108</v>
      </c>
      <c r="B120" s="21" t="s">
        <v>198</v>
      </c>
      <c r="C120" s="45" t="s">
        <v>43</v>
      </c>
      <c r="D120" s="23" t="s">
        <v>187</v>
      </c>
      <c r="E120" s="27">
        <v>920</v>
      </c>
      <c r="F120" s="25">
        <v>8.32</v>
      </c>
      <c r="G120" s="26">
        <f t="shared" si="1"/>
        <v>7654.4000000000005</v>
      </c>
    </row>
    <row r="121" spans="1:7" ht="29.25" customHeight="1" x14ac:dyDescent="0.25">
      <c r="A121" s="36">
        <v>109</v>
      </c>
      <c r="B121" s="21" t="s">
        <v>199</v>
      </c>
      <c r="C121" s="45" t="s">
        <v>192</v>
      </c>
      <c r="D121" s="23" t="s">
        <v>187</v>
      </c>
      <c r="E121" s="27">
        <v>1380</v>
      </c>
      <c r="F121" s="25">
        <v>8.6999999999999993</v>
      </c>
      <c r="G121" s="26">
        <f t="shared" si="1"/>
        <v>12005.999999999998</v>
      </c>
    </row>
    <row r="122" spans="1:7" ht="29.25" customHeight="1" x14ac:dyDescent="0.25">
      <c r="A122" s="36">
        <v>110</v>
      </c>
      <c r="B122" s="21" t="s">
        <v>200</v>
      </c>
      <c r="C122" s="45" t="s">
        <v>201</v>
      </c>
      <c r="D122" s="23" t="s">
        <v>202</v>
      </c>
      <c r="E122" s="27">
        <v>0</v>
      </c>
      <c r="F122" s="25"/>
      <c r="G122" s="26">
        <f t="shared" si="1"/>
        <v>0</v>
      </c>
    </row>
    <row r="123" spans="1:7" ht="29.25" customHeight="1" x14ac:dyDescent="0.25">
      <c r="A123" s="36">
        <v>111</v>
      </c>
      <c r="B123" s="21" t="s">
        <v>203</v>
      </c>
      <c r="C123" s="45" t="s">
        <v>43</v>
      </c>
      <c r="D123" s="23" t="s">
        <v>184</v>
      </c>
      <c r="E123" s="27">
        <v>0</v>
      </c>
      <c r="F123" s="25"/>
      <c r="G123" s="26">
        <f t="shared" si="1"/>
        <v>0</v>
      </c>
    </row>
    <row r="124" spans="1:7" ht="29.25" customHeight="1" x14ac:dyDescent="0.25">
      <c r="A124" s="36" t="s">
        <v>204</v>
      </c>
      <c r="B124" s="21" t="s">
        <v>205</v>
      </c>
      <c r="C124" s="47" t="s">
        <v>43</v>
      </c>
      <c r="D124" s="48" t="s">
        <v>184</v>
      </c>
      <c r="E124" s="27">
        <v>0</v>
      </c>
      <c r="F124" s="25"/>
      <c r="G124" s="26">
        <f t="shared" si="1"/>
        <v>0</v>
      </c>
    </row>
    <row r="125" spans="1:7" ht="29.25" customHeight="1" x14ac:dyDescent="0.25">
      <c r="A125" s="36" t="s">
        <v>206</v>
      </c>
      <c r="B125" s="35" t="s">
        <v>207</v>
      </c>
      <c r="C125" s="47" t="s">
        <v>43</v>
      </c>
      <c r="D125" s="48" t="s">
        <v>184</v>
      </c>
      <c r="E125" s="27">
        <v>0</v>
      </c>
      <c r="F125" s="25"/>
      <c r="G125" s="26">
        <f t="shared" si="1"/>
        <v>0</v>
      </c>
    </row>
    <row r="126" spans="1:7" ht="29.25" customHeight="1" x14ac:dyDescent="0.25">
      <c r="A126" s="36">
        <v>113</v>
      </c>
      <c r="B126" s="35" t="s">
        <v>208</v>
      </c>
      <c r="C126" s="45" t="s">
        <v>43</v>
      </c>
      <c r="D126" s="23" t="s">
        <v>184</v>
      </c>
      <c r="E126" s="49">
        <v>0</v>
      </c>
      <c r="F126" s="50"/>
      <c r="G126" s="26">
        <f t="shared" si="1"/>
        <v>0</v>
      </c>
    </row>
    <row r="127" spans="1:7" ht="29.25" customHeight="1" x14ac:dyDescent="0.25">
      <c r="A127" s="51">
        <v>114</v>
      </c>
      <c r="B127" s="35" t="s">
        <v>209</v>
      </c>
      <c r="C127" s="45" t="s">
        <v>43</v>
      </c>
      <c r="D127" s="23" t="s">
        <v>202</v>
      </c>
      <c r="E127" s="49">
        <v>0</v>
      </c>
      <c r="F127" s="50"/>
      <c r="G127" s="26">
        <f t="shared" si="1"/>
        <v>0</v>
      </c>
    </row>
    <row r="128" spans="1:7" ht="29.25" customHeight="1" x14ac:dyDescent="0.25">
      <c r="A128" s="36">
        <v>115</v>
      </c>
      <c r="B128" s="21" t="s">
        <v>210</v>
      </c>
      <c r="C128" s="45" t="s">
        <v>211</v>
      </c>
      <c r="D128" s="23" t="s">
        <v>159</v>
      </c>
      <c r="E128" s="49">
        <v>4600</v>
      </c>
      <c r="F128" s="50">
        <v>3.58</v>
      </c>
      <c r="G128" s="26">
        <f t="shared" si="1"/>
        <v>16468</v>
      </c>
    </row>
    <row r="129" spans="1:9" ht="29.25" customHeight="1" x14ac:dyDescent="0.25">
      <c r="A129" s="36">
        <v>116</v>
      </c>
      <c r="B129" s="21" t="s">
        <v>212</v>
      </c>
      <c r="C129" s="52" t="s">
        <v>213</v>
      </c>
      <c r="D129" s="23" t="s">
        <v>159</v>
      </c>
      <c r="E129" s="49">
        <v>9200</v>
      </c>
      <c r="F129" s="50">
        <v>7.95</v>
      </c>
      <c r="G129" s="26">
        <f t="shared" si="1"/>
        <v>73140</v>
      </c>
    </row>
    <row r="130" spans="1:9" ht="29.25" customHeight="1" x14ac:dyDescent="0.25">
      <c r="A130" s="36">
        <v>117</v>
      </c>
      <c r="B130" s="21" t="s">
        <v>214</v>
      </c>
      <c r="C130" s="45" t="s">
        <v>43</v>
      </c>
      <c r="D130" s="23" t="s">
        <v>159</v>
      </c>
      <c r="E130" s="49">
        <v>0</v>
      </c>
      <c r="F130" s="50"/>
      <c r="G130" s="26">
        <f t="shared" si="1"/>
        <v>0</v>
      </c>
    </row>
    <row r="131" spans="1:9" ht="29.25" customHeight="1" x14ac:dyDescent="0.25">
      <c r="A131" s="36">
        <v>118</v>
      </c>
      <c r="B131" s="21" t="s">
        <v>215</v>
      </c>
      <c r="C131" s="45" t="s">
        <v>43</v>
      </c>
      <c r="D131" s="23" t="s">
        <v>184</v>
      </c>
      <c r="E131" s="49">
        <v>272</v>
      </c>
      <c r="F131" s="50">
        <v>7.95</v>
      </c>
      <c r="G131" s="26">
        <f t="shared" si="1"/>
        <v>2162.4</v>
      </c>
    </row>
    <row r="132" spans="1:9" ht="29.25" customHeight="1" x14ac:dyDescent="0.25">
      <c r="A132" s="36">
        <v>119</v>
      </c>
      <c r="B132" s="35" t="s">
        <v>216</v>
      </c>
      <c r="C132" s="45" t="s">
        <v>43</v>
      </c>
      <c r="D132" s="23" t="s">
        <v>48</v>
      </c>
      <c r="E132" s="49">
        <v>0</v>
      </c>
      <c r="F132" s="50"/>
      <c r="G132" s="26">
        <f t="shared" si="1"/>
        <v>0</v>
      </c>
    </row>
    <row r="133" spans="1:9" ht="29.25" customHeight="1" x14ac:dyDescent="0.25">
      <c r="A133" s="36">
        <v>120</v>
      </c>
      <c r="B133" s="35" t="s">
        <v>217</v>
      </c>
      <c r="C133" s="45" t="s">
        <v>43</v>
      </c>
      <c r="D133" s="23" t="s">
        <v>187</v>
      </c>
      <c r="E133" s="49">
        <v>0</v>
      </c>
      <c r="F133" s="50"/>
      <c r="G133" s="26">
        <f t="shared" si="1"/>
        <v>0</v>
      </c>
    </row>
    <row r="134" spans="1:9" ht="29.25" customHeight="1" x14ac:dyDescent="0.25">
      <c r="A134" s="36">
        <v>121</v>
      </c>
      <c r="B134" s="21" t="s">
        <v>218</v>
      </c>
      <c r="C134" s="32" t="s">
        <v>43</v>
      </c>
      <c r="D134" s="23" t="s">
        <v>48</v>
      </c>
      <c r="E134" s="49">
        <v>0</v>
      </c>
      <c r="F134" s="50"/>
      <c r="G134" s="26">
        <f t="shared" si="1"/>
        <v>0</v>
      </c>
    </row>
    <row r="135" spans="1:9" ht="29.25" customHeight="1" x14ac:dyDescent="0.25">
      <c r="A135" s="36">
        <v>122</v>
      </c>
      <c r="B135" s="21" t="s">
        <v>219</v>
      </c>
      <c r="C135" s="32" t="s">
        <v>43</v>
      </c>
      <c r="D135" s="23" t="s">
        <v>187</v>
      </c>
      <c r="E135" s="49">
        <v>0</v>
      </c>
      <c r="F135" s="50"/>
      <c r="G135" s="26">
        <f t="shared" si="1"/>
        <v>0</v>
      </c>
    </row>
    <row r="136" spans="1:9" ht="29.25" customHeight="1" x14ac:dyDescent="0.25">
      <c r="A136" s="36">
        <v>123</v>
      </c>
      <c r="B136" s="21" t="s">
        <v>220</v>
      </c>
      <c r="C136" s="32" t="s">
        <v>221</v>
      </c>
      <c r="D136" s="23" t="s">
        <v>222</v>
      </c>
      <c r="E136" s="49">
        <v>0</v>
      </c>
      <c r="F136" s="50"/>
      <c r="G136" s="26">
        <f t="shared" ref="G136:G140" si="2">F136*E136</f>
        <v>0</v>
      </c>
    </row>
    <row r="137" spans="1:9" ht="29.25" customHeight="1" x14ac:dyDescent="0.25">
      <c r="A137" s="36">
        <v>124</v>
      </c>
      <c r="B137" s="35" t="s">
        <v>223</v>
      </c>
      <c r="C137" s="32" t="s">
        <v>221</v>
      </c>
      <c r="D137" s="23" t="s">
        <v>222</v>
      </c>
      <c r="E137" s="49">
        <v>460</v>
      </c>
      <c r="F137" s="50">
        <v>74.81</v>
      </c>
      <c r="G137" s="26">
        <f t="shared" si="2"/>
        <v>34412.6</v>
      </c>
    </row>
    <row r="138" spans="1:9" ht="29.25" customHeight="1" x14ac:dyDescent="0.25">
      <c r="A138" s="36">
        <v>125</v>
      </c>
      <c r="B138" s="35" t="s">
        <v>224</v>
      </c>
      <c r="C138" s="32" t="s">
        <v>221</v>
      </c>
      <c r="D138" s="23" t="s">
        <v>222</v>
      </c>
      <c r="E138" s="49">
        <v>368</v>
      </c>
      <c r="F138" s="50">
        <v>90.34</v>
      </c>
      <c r="G138" s="26">
        <f t="shared" si="2"/>
        <v>33245.120000000003</v>
      </c>
    </row>
    <row r="139" spans="1:9" ht="27.75" customHeight="1" x14ac:dyDescent="0.25">
      <c r="A139" s="40">
        <v>126</v>
      </c>
      <c r="B139" s="53" t="s">
        <v>225</v>
      </c>
      <c r="C139" s="54" t="s">
        <v>226</v>
      </c>
      <c r="D139" s="23" t="s">
        <v>222</v>
      </c>
      <c r="E139" s="49">
        <v>0</v>
      </c>
      <c r="F139" s="50"/>
      <c r="G139" s="26">
        <f t="shared" si="2"/>
        <v>0</v>
      </c>
    </row>
    <row r="140" spans="1:9" ht="27.75" customHeight="1" x14ac:dyDescent="0.25">
      <c r="A140" s="36">
        <v>127</v>
      </c>
      <c r="B140" s="21" t="s">
        <v>227</v>
      </c>
      <c r="C140" s="32" t="s">
        <v>43</v>
      </c>
      <c r="D140" s="23" t="s">
        <v>184</v>
      </c>
      <c r="E140" s="49">
        <v>920</v>
      </c>
      <c r="F140" s="50">
        <v>7.95</v>
      </c>
      <c r="G140" s="26">
        <f t="shared" si="2"/>
        <v>7314</v>
      </c>
    </row>
    <row r="141" spans="1:9" s="60" customFormat="1" ht="17.25" customHeight="1" x14ac:dyDescent="0.25">
      <c r="A141" s="117" t="s">
        <v>228</v>
      </c>
      <c r="B141" s="117"/>
      <c r="C141" s="55"/>
      <c r="D141" s="56"/>
      <c r="E141" s="90"/>
      <c r="F141" s="58"/>
      <c r="G141" s="59">
        <f>SUM(G8:G140)</f>
        <v>3401802.3000000012</v>
      </c>
    </row>
    <row r="142" spans="1:9" ht="26.25" customHeight="1" x14ac:dyDescent="0.2">
      <c r="A142" s="118" t="s">
        <v>229</v>
      </c>
      <c r="B142" s="119"/>
      <c r="C142" s="119"/>
      <c r="D142" s="119"/>
      <c r="E142" s="119"/>
      <c r="F142" s="119"/>
      <c r="G142" s="119"/>
      <c r="H142" s="61"/>
      <c r="I142" s="62"/>
    </row>
    <row r="143" spans="1:9" ht="13.5" thickBot="1" x14ac:dyDescent="0.25">
      <c r="A143" s="63"/>
      <c r="B143" s="64"/>
      <c r="C143" s="64"/>
      <c r="D143" s="64"/>
      <c r="E143" s="64"/>
      <c r="F143" s="64"/>
      <c r="G143" s="64"/>
      <c r="I143" s="62"/>
    </row>
    <row r="144" spans="1:9" ht="15.75" customHeight="1" thickTop="1" x14ac:dyDescent="0.2">
      <c r="B144" s="66" t="s">
        <v>230</v>
      </c>
      <c r="C144" s="120"/>
      <c r="D144" s="120"/>
      <c r="E144" s="120"/>
      <c r="F144" s="121"/>
      <c r="I144" s="62"/>
    </row>
    <row r="145" spans="2:9" ht="15.75" customHeight="1" x14ac:dyDescent="0.2">
      <c r="B145" s="68" t="s">
        <v>231</v>
      </c>
      <c r="C145" s="122" t="s">
        <v>232</v>
      </c>
      <c r="D145" s="122"/>
      <c r="E145" s="122"/>
      <c r="F145" s="123"/>
      <c r="I145" s="62"/>
    </row>
    <row r="146" spans="2:9" ht="32.25" customHeight="1" x14ac:dyDescent="0.2">
      <c r="B146" s="124"/>
      <c r="C146" s="125"/>
      <c r="D146" s="20" t="s">
        <v>233</v>
      </c>
      <c r="E146" s="20" t="s">
        <v>234</v>
      </c>
      <c r="F146" s="69" t="s">
        <v>235</v>
      </c>
    </row>
    <row r="147" spans="2:9" ht="15.75" customHeight="1" x14ac:dyDescent="0.2">
      <c r="B147" s="124"/>
      <c r="C147" s="125"/>
      <c r="D147" s="20" t="s">
        <v>236</v>
      </c>
      <c r="E147" s="20" t="s">
        <v>237</v>
      </c>
      <c r="F147" s="69" t="s">
        <v>237</v>
      </c>
    </row>
    <row r="148" spans="2:9" ht="16.5" thickBot="1" x14ac:dyDescent="0.25">
      <c r="B148" s="70"/>
      <c r="C148" s="71" t="s">
        <v>238</v>
      </c>
      <c r="D148" s="72">
        <f>SUM(F171)</f>
        <v>0</v>
      </c>
      <c r="E148" s="73">
        <f>IF(C145="áno",D148*0.2,0)</f>
        <v>0</v>
      </c>
      <c r="F148" s="74">
        <f>D148+E148</f>
        <v>0</v>
      </c>
    </row>
    <row r="149" spans="2:9" ht="15.75" customHeight="1" thickTop="1" x14ac:dyDescent="0.25">
      <c r="B149" s="75"/>
      <c r="C149" s="75"/>
      <c r="D149" s="75"/>
      <c r="E149" s="75"/>
      <c r="F149" s="75"/>
    </row>
    <row r="150" spans="2:9" ht="15.75" x14ac:dyDescent="0.25">
      <c r="B150" s="76" t="s">
        <v>230</v>
      </c>
      <c r="C150" s="109"/>
      <c r="D150" s="110"/>
      <c r="E150" s="77"/>
      <c r="F150" s="77"/>
    </row>
    <row r="151" spans="2:9" ht="15.75" x14ac:dyDescent="0.25">
      <c r="B151" s="78" t="s">
        <v>239</v>
      </c>
      <c r="C151" s="99"/>
      <c r="D151" s="100"/>
      <c r="E151" s="77"/>
      <c r="F151" s="77"/>
    </row>
    <row r="152" spans="2:9" ht="15.75" customHeight="1" x14ac:dyDescent="0.25">
      <c r="B152" s="76" t="s">
        <v>240</v>
      </c>
      <c r="C152" s="109"/>
      <c r="D152" s="110"/>
      <c r="E152" s="77"/>
      <c r="F152" s="77"/>
    </row>
    <row r="153" spans="2:9" ht="15.75" customHeight="1" x14ac:dyDescent="0.25">
      <c r="B153" s="79" t="s">
        <v>241</v>
      </c>
      <c r="C153" s="99"/>
      <c r="D153" s="100"/>
      <c r="E153" s="77"/>
      <c r="F153" s="77"/>
    </row>
    <row r="154" spans="2:9" ht="15.75" customHeight="1" x14ac:dyDescent="0.25">
      <c r="B154" s="79" t="s">
        <v>242</v>
      </c>
      <c r="C154" s="99"/>
      <c r="D154" s="100"/>
      <c r="E154" s="77"/>
      <c r="F154" s="77"/>
    </row>
    <row r="155" spans="2:9" ht="15.75" customHeight="1" x14ac:dyDescent="0.25">
      <c r="B155" s="79" t="s">
        <v>243</v>
      </c>
      <c r="C155" s="99"/>
      <c r="D155" s="100"/>
      <c r="E155" s="77"/>
      <c r="F155" s="77"/>
    </row>
    <row r="156" spans="2:9" ht="15.75" customHeight="1" x14ac:dyDescent="0.25">
      <c r="B156" s="79" t="s">
        <v>244</v>
      </c>
      <c r="C156" s="99"/>
      <c r="D156" s="100"/>
      <c r="E156" s="77"/>
      <c r="F156" s="77"/>
    </row>
    <row r="157" spans="2:9" ht="15.75" customHeight="1" x14ac:dyDescent="0.25">
      <c r="B157" s="79" t="s">
        <v>245</v>
      </c>
      <c r="C157" s="99"/>
      <c r="D157" s="100"/>
      <c r="E157" s="77"/>
      <c r="F157" s="77"/>
    </row>
    <row r="158" spans="2:9" ht="15.75" customHeight="1" x14ac:dyDescent="0.25">
      <c r="B158" s="79" t="s">
        <v>246</v>
      </c>
      <c r="C158" s="99"/>
      <c r="D158" s="100"/>
      <c r="E158" s="77"/>
      <c r="F158" s="77"/>
    </row>
    <row r="159" spans="2:9" ht="15.75" customHeight="1" x14ac:dyDescent="0.25">
      <c r="B159" s="79" t="s">
        <v>247</v>
      </c>
      <c r="C159" s="99"/>
      <c r="D159" s="100"/>
      <c r="E159" s="77"/>
      <c r="F159" s="77"/>
    </row>
    <row r="160" spans="2:9" ht="15.75" customHeight="1" x14ac:dyDescent="0.25">
      <c r="B160" s="76" t="s">
        <v>248</v>
      </c>
      <c r="C160" s="99"/>
      <c r="D160" s="100"/>
      <c r="E160" s="77"/>
      <c r="F160" s="77"/>
    </row>
    <row r="161" spans="2:7" ht="15.75" x14ac:dyDescent="0.25">
      <c r="B161" s="76" t="s">
        <v>249</v>
      </c>
      <c r="C161" s="109"/>
      <c r="D161" s="110"/>
      <c r="E161" s="77"/>
      <c r="F161" s="77"/>
    </row>
    <row r="162" spans="2:7" ht="15" x14ac:dyDescent="0.25">
      <c r="B162"/>
      <c r="C162"/>
      <c r="D162"/>
      <c r="E162"/>
      <c r="F162"/>
    </row>
    <row r="163" spans="2:7" ht="15" x14ac:dyDescent="0.25">
      <c r="B163"/>
      <c r="C163"/>
      <c r="D163"/>
      <c r="E163" s="80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/>
      <c r="D165"/>
      <c r="E165"/>
      <c r="F165"/>
    </row>
    <row r="166" spans="2:7" ht="27" customHeight="1" x14ac:dyDescent="0.25">
      <c r="B166"/>
      <c r="C166" s="111" t="s">
        <v>250</v>
      </c>
      <c r="D166" s="112"/>
      <c r="E166" s="81" t="s">
        <v>251</v>
      </c>
      <c r="F166" s="81" t="s">
        <v>252</v>
      </c>
      <c r="G166" s="81" t="s">
        <v>253</v>
      </c>
    </row>
    <row r="167" spans="2:7" ht="27" customHeight="1" x14ac:dyDescent="0.25">
      <c r="B167"/>
      <c r="C167" s="113" t="s">
        <v>254</v>
      </c>
      <c r="D167" s="114"/>
      <c r="E167" s="96">
        <f>SUBTOTAL(9,G8,G9,G10,G11,G12,G13,G14,G15,G18,G19,G20,G21,G22,G23,G24,G26,G29,G30,G31,G32,G33,G36,G37,G38,G39,G40,G42,G43,G44,G45,G46,G47,G48,G49,G50,G51,G52,G53,G56,G57,G59,G61,G63,G64,G66,G68,G76,G79,G82,G83,G84,G87,G89,G90,G92,G93,G96,G98,G100,G103,G105,G106,G107,G108,G109,G111,G112,G116,G117,G120,G118,G121,G122,G123,G124,G128,G129,G130,G131,G134,G135,G136,G139,G140)</f>
        <v>2952255.850000001</v>
      </c>
      <c r="F167" s="101"/>
      <c r="G167" s="82">
        <f>ROUND(F167/E167,3)</f>
        <v>0</v>
      </c>
    </row>
    <row r="168" spans="2:7" ht="27" customHeight="1" x14ac:dyDescent="0.25">
      <c r="B168"/>
      <c r="C168" s="115" t="s">
        <v>255</v>
      </c>
      <c r="D168" s="116"/>
      <c r="E168" s="96">
        <f>SUBTOTAL(9,G41,G54,G55,G58,G60,G62,G65,G67,G69,G70,G71,G72,G73,G74,G75,G77,G80,G85,G86,G91,G94,G97,G99,G101,G104,G110,G113,G114,G115,G125,G126,G127,G132,G133,G137,G138)</f>
        <v>449546.44999999995</v>
      </c>
      <c r="F168" s="101"/>
      <c r="G168" s="82">
        <f t="shared" ref="G168:G170" si="3">ROUND(F168/E168,3)</f>
        <v>0</v>
      </c>
    </row>
    <row r="169" spans="2:7" ht="27" customHeight="1" x14ac:dyDescent="0.25">
      <c r="B169"/>
      <c r="C169" s="103" t="s">
        <v>256</v>
      </c>
      <c r="D169" s="104"/>
      <c r="E169" s="96">
        <f>SUBTOTAL(9,G16,G17,G25,G27,G28,G34,G35,G78,G81,G88,G95,G102)</f>
        <v>0</v>
      </c>
      <c r="F169" s="101"/>
      <c r="G169" s="82" t="e">
        <f t="shared" si="3"/>
        <v>#DIV/0!</v>
      </c>
    </row>
    <row r="170" spans="2:7" ht="27" customHeight="1" x14ac:dyDescent="0.25">
      <c r="B170"/>
      <c r="C170" s="105" t="s">
        <v>257</v>
      </c>
      <c r="D170" s="106"/>
      <c r="E170" s="96">
        <f>SUBTOTAL(9,G119)</f>
        <v>0</v>
      </c>
      <c r="F170" s="101"/>
      <c r="G170" s="82" t="e">
        <f t="shared" si="3"/>
        <v>#DIV/0!</v>
      </c>
    </row>
    <row r="171" spans="2:7" ht="27" customHeight="1" x14ac:dyDescent="0.25">
      <c r="B171"/>
      <c r="C171" s="107" t="s">
        <v>228</v>
      </c>
      <c r="D171" s="108"/>
      <c r="E171" s="97">
        <f>SUM(E167:E170)</f>
        <v>3401802.3000000007</v>
      </c>
      <c r="F171" s="97">
        <f>SUM(F167:F170)</f>
        <v>0</v>
      </c>
      <c r="G171" s="83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  <c r="D174"/>
      <c r="E174"/>
      <c r="F174"/>
    </row>
    <row r="175" spans="2:7" ht="15" x14ac:dyDescent="0.25">
      <c r="B175"/>
      <c r="C175"/>
    </row>
  </sheetData>
  <sheetProtection algorithmName="SHA-512" hashValue="WKardCwK8CqiKWkIyupSyEag3XRfnLN8AJzDn4tGwCrw0WVroRePzNyKxXDaabE/NAM3rlZxiUYPm4DK5M9kAQ==" saltValue="hBpDrnajQg8pWub1EvcXMw==" spinCount="100000" sheet="1" objects="1" scenarios="1"/>
  <protectedRanges>
    <protectedRange sqref="C144:F145" name="Rozsah1"/>
    <protectedRange sqref="C150:D161" name="Rozsah2"/>
    <protectedRange sqref="F167:F170" name="Rozsah3"/>
  </protectedRanges>
  <mergeCells count="15">
    <mergeCell ref="A141:B141"/>
    <mergeCell ref="A142:G142"/>
    <mergeCell ref="C144:F144"/>
    <mergeCell ref="C145:F145"/>
    <mergeCell ref="B146:B147"/>
    <mergeCell ref="C146:C147"/>
    <mergeCell ref="C169:D169"/>
    <mergeCell ref="C170:D170"/>
    <mergeCell ref="C171:D171"/>
    <mergeCell ref="C150:D150"/>
    <mergeCell ref="C152:D152"/>
    <mergeCell ref="C161:D161"/>
    <mergeCell ref="C166:D166"/>
    <mergeCell ref="C167:D167"/>
    <mergeCell ref="C168:D168"/>
  </mergeCells>
  <pageMargins left="0.7" right="0.7" top="0.75" bottom="0.75" header="0.3" footer="0.3"/>
  <pageSetup scale="4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83"/>
  <sheetViews>
    <sheetView zoomScaleNormal="100" workbookViewId="0">
      <selection activeCell="E179" sqref="E179"/>
    </sheetView>
  </sheetViews>
  <sheetFormatPr defaultRowHeight="12.75" x14ac:dyDescent="0.2"/>
  <cols>
    <col min="1" max="1" width="4.85546875" style="1" customWidth="1"/>
    <col min="2" max="2" width="69.7109375" style="1" customWidth="1"/>
    <col min="3" max="3" width="48.7109375" style="1" customWidth="1"/>
    <col min="4" max="4" width="13.42578125" style="3" customWidth="1"/>
    <col min="5" max="5" width="14.5703125" style="1" customWidth="1"/>
    <col min="6" max="6" width="15.7109375" style="1" customWidth="1"/>
    <col min="7" max="7" width="18.7109375" style="1" customWidth="1"/>
    <col min="8" max="8" width="17" style="1" customWidth="1"/>
    <col min="9" max="253" width="9.140625" style="1"/>
    <col min="254" max="254" width="10.42578125" style="1" customWidth="1"/>
    <col min="255" max="255" width="57.7109375" style="1" customWidth="1"/>
    <col min="256" max="256" width="46.140625" style="1" customWidth="1"/>
    <col min="257" max="257" width="14" style="1" customWidth="1"/>
    <col min="258" max="258" width="9.140625" style="1"/>
    <col min="259" max="259" width="8.85546875" style="1" customWidth="1"/>
    <col min="260" max="260" width="11.140625" style="1" customWidth="1"/>
    <col min="261" max="261" width="10.7109375" style="1" customWidth="1"/>
    <col min="262" max="509" width="9.140625" style="1"/>
    <col min="510" max="510" width="10.42578125" style="1" customWidth="1"/>
    <col min="511" max="511" width="57.7109375" style="1" customWidth="1"/>
    <col min="512" max="512" width="46.140625" style="1" customWidth="1"/>
    <col min="513" max="513" width="14" style="1" customWidth="1"/>
    <col min="514" max="514" width="9.140625" style="1"/>
    <col min="515" max="515" width="8.85546875" style="1" customWidth="1"/>
    <col min="516" max="516" width="11.140625" style="1" customWidth="1"/>
    <col min="517" max="517" width="10.7109375" style="1" customWidth="1"/>
    <col min="518" max="765" width="9.140625" style="1"/>
    <col min="766" max="766" width="10.42578125" style="1" customWidth="1"/>
    <col min="767" max="767" width="57.7109375" style="1" customWidth="1"/>
    <col min="768" max="768" width="46.140625" style="1" customWidth="1"/>
    <col min="769" max="769" width="14" style="1" customWidth="1"/>
    <col min="770" max="770" width="9.140625" style="1"/>
    <col min="771" max="771" width="8.85546875" style="1" customWidth="1"/>
    <col min="772" max="772" width="11.140625" style="1" customWidth="1"/>
    <col min="773" max="773" width="10.7109375" style="1" customWidth="1"/>
    <col min="774" max="1021" width="9.140625" style="1"/>
    <col min="1022" max="1022" width="10.42578125" style="1" customWidth="1"/>
    <col min="1023" max="1023" width="57.7109375" style="1" customWidth="1"/>
    <col min="1024" max="1024" width="46.140625" style="1" customWidth="1"/>
    <col min="1025" max="1025" width="14" style="1" customWidth="1"/>
    <col min="1026" max="1026" width="9.140625" style="1"/>
    <col min="1027" max="1027" width="8.85546875" style="1" customWidth="1"/>
    <col min="1028" max="1028" width="11.140625" style="1" customWidth="1"/>
    <col min="1029" max="1029" width="10.7109375" style="1" customWidth="1"/>
    <col min="1030" max="1277" width="9.140625" style="1"/>
    <col min="1278" max="1278" width="10.42578125" style="1" customWidth="1"/>
    <col min="1279" max="1279" width="57.7109375" style="1" customWidth="1"/>
    <col min="1280" max="1280" width="46.140625" style="1" customWidth="1"/>
    <col min="1281" max="1281" width="14" style="1" customWidth="1"/>
    <col min="1282" max="1282" width="9.140625" style="1"/>
    <col min="1283" max="1283" width="8.85546875" style="1" customWidth="1"/>
    <col min="1284" max="1284" width="11.140625" style="1" customWidth="1"/>
    <col min="1285" max="1285" width="10.7109375" style="1" customWidth="1"/>
    <col min="1286" max="1533" width="9.140625" style="1"/>
    <col min="1534" max="1534" width="10.42578125" style="1" customWidth="1"/>
    <col min="1535" max="1535" width="57.7109375" style="1" customWidth="1"/>
    <col min="1536" max="1536" width="46.140625" style="1" customWidth="1"/>
    <col min="1537" max="1537" width="14" style="1" customWidth="1"/>
    <col min="1538" max="1538" width="9.140625" style="1"/>
    <col min="1539" max="1539" width="8.85546875" style="1" customWidth="1"/>
    <col min="1540" max="1540" width="11.140625" style="1" customWidth="1"/>
    <col min="1541" max="1541" width="10.7109375" style="1" customWidth="1"/>
    <col min="1542" max="1789" width="9.140625" style="1"/>
    <col min="1790" max="1790" width="10.42578125" style="1" customWidth="1"/>
    <col min="1791" max="1791" width="57.7109375" style="1" customWidth="1"/>
    <col min="1792" max="1792" width="46.140625" style="1" customWidth="1"/>
    <col min="1793" max="1793" width="14" style="1" customWidth="1"/>
    <col min="1794" max="1794" width="9.140625" style="1"/>
    <col min="1795" max="1795" width="8.85546875" style="1" customWidth="1"/>
    <col min="1796" max="1796" width="11.140625" style="1" customWidth="1"/>
    <col min="1797" max="1797" width="10.7109375" style="1" customWidth="1"/>
    <col min="1798" max="2045" width="9.140625" style="1"/>
    <col min="2046" max="2046" width="10.42578125" style="1" customWidth="1"/>
    <col min="2047" max="2047" width="57.7109375" style="1" customWidth="1"/>
    <col min="2048" max="2048" width="46.140625" style="1" customWidth="1"/>
    <col min="2049" max="2049" width="14" style="1" customWidth="1"/>
    <col min="2050" max="2050" width="9.140625" style="1"/>
    <col min="2051" max="2051" width="8.85546875" style="1" customWidth="1"/>
    <col min="2052" max="2052" width="11.140625" style="1" customWidth="1"/>
    <col min="2053" max="2053" width="10.7109375" style="1" customWidth="1"/>
    <col min="2054" max="2301" width="9.140625" style="1"/>
    <col min="2302" max="2302" width="10.42578125" style="1" customWidth="1"/>
    <col min="2303" max="2303" width="57.7109375" style="1" customWidth="1"/>
    <col min="2304" max="2304" width="46.140625" style="1" customWidth="1"/>
    <col min="2305" max="2305" width="14" style="1" customWidth="1"/>
    <col min="2306" max="2306" width="9.140625" style="1"/>
    <col min="2307" max="2307" width="8.85546875" style="1" customWidth="1"/>
    <col min="2308" max="2308" width="11.140625" style="1" customWidth="1"/>
    <col min="2309" max="2309" width="10.7109375" style="1" customWidth="1"/>
    <col min="2310" max="2557" width="9.140625" style="1"/>
    <col min="2558" max="2558" width="10.42578125" style="1" customWidth="1"/>
    <col min="2559" max="2559" width="57.7109375" style="1" customWidth="1"/>
    <col min="2560" max="2560" width="46.140625" style="1" customWidth="1"/>
    <col min="2561" max="2561" width="14" style="1" customWidth="1"/>
    <col min="2562" max="2562" width="9.140625" style="1"/>
    <col min="2563" max="2563" width="8.85546875" style="1" customWidth="1"/>
    <col min="2564" max="2564" width="11.140625" style="1" customWidth="1"/>
    <col min="2565" max="2565" width="10.7109375" style="1" customWidth="1"/>
    <col min="2566" max="2813" width="9.140625" style="1"/>
    <col min="2814" max="2814" width="10.42578125" style="1" customWidth="1"/>
    <col min="2815" max="2815" width="57.7109375" style="1" customWidth="1"/>
    <col min="2816" max="2816" width="46.140625" style="1" customWidth="1"/>
    <col min="2817" max="2817" width="14" style="1" customWidth="1"/>
    <col min="2818" max="2818" width="9.140625" style="1"/>
    <col min="2819" max="2819" width="8.85546875" style="1" customWidth="1"/>
    <col min="2820" max="2820" width="11.140625" style="1" customWidth="1"/>
    <col min="2821" max="2821" width="10.7109375" style="1" customWidth="1"/>
    <col min="2822" max="3069" width="9.140625" style="1"/>
    <col min="3070" max="3070" width="10.42578125" style="1" customWidth="1"/>
    <col min="3071" max="3071" width="57.7109375" style="1" customWidth="1"/>
    <col min="3072" max="3072" width="46.140625" style="1" customWidth="1"/>
    <col min="3073" max="3073" width="14" style="1" customWidth="1"/>
    <col min="3074" max="3074" width="9.140625" style="1"/>
    <col min="3075" max="3075" width="8.85546875" style="1" customWidth="1"/>
    <col min="3076" max="3076" width="11.140625" style="1" customWidth="1"/>
    <col min="3077" max="3077" width="10.7109375" style="1" customWidth="1"/>
    <col min="3078" max="3325" width="9.140625" style="1"/>
    <col min="3326" max="3326" width="10.42578125" style="1" customWidth="1"/>
    <col min="3327" max="3327" width="57.7109375" style="1" customWidth="1"/>
    <col min="3328" max="3328" width="46.140625" style="1" customWidth="1"/>
    <col min="3329" max="3329" width="14" style="1" customWidth="1"/>
    <col min="3330" max="3330" width="9.140625" style="1"/>
    <col min="3331" max="3331" width="8.85546875" style="1" customWidth="1"/>
    <col min="3332" max="3332" width="11.140625" style="1" customWidth="1"/>
    <col min="3333" max="3333" width="10.7109375" style="1" customWidth="1"/>
    <col min="3334" max="3581" width="9.140625" style="1"/>
    <col min="3582" max="3582" width="10.42578125" style="1" customWidth="1"/>
    <col min="3583" max="3583" width="57.7109375" style="1" customWidth="1"/>
    <col min="3584" max="3584" width="46.140625" style="1" customWidth="1"/>
    <col min="3585" max="3585" width="14" style="1" customWidth="1"/>
    <col min="3586" max="3586" width="9.140625" style="1"/>
    <col min="3587" max="3587" width="8.85546875" style="1" customWidth="1"/>
    <col min="3588" max="3588" width="11.140625" style="1" customWidth="1"/>
    <col min="3589" max="3589" width="10.7109375" style="1" customWidth="1"/>
    <col min="3590" max="3837" width="9.140625" style="1"/>
    <col min="3838" max="3838" width="10.42578125" style="1" customWidth="1"/>
    <col min="3839" max="3839" width="57.7109375" style="1" customWidth="1"/>
    <col min="3840" max="3840" width="46.140625" style="1" customWidth="1"/>
    <col min="3841" max="3841" width="14" style="1" customWidth="1"/>
    <col min="3842" max="3842" width="9.140625" style="1"/>
    <col min="3843" max="3843" width="8.85546875" style="1" customWidth="1"/>
    <col min="3844" max="3844" width="11.140625" style="1" customWidth="1"/>
    <col min="3845" max="3845" width="10.7109375" style="1" customWidth="1"/>
    <col min="3846" max="4093" width="9.140625" style="1"/>
    <col min="4094" max="4094" width="10.42578125" style="1" customWidth="1"/>
    <col min="4095" max="4095" width="57.7109375" style="1" customWidth="1"/>
    <col min="4096" max="4096" width="46.140625" style="1" customWidth="1"/>
    <col min="4097" max="4097" width="14" style="1" customWidth="1"/>
    <col min="4098" max="4098" width="9.140625" style="1"/>
    <col min="4099" max="4099" width="8.85546875" style="1" customWidth="1"/>
    <col min="4100" max="4100" width="11.140625" style="1" customWidth="1"/>
    <col min="4101" max="4101" width="10.7109375" style="1" customWidth="1"/>
    <col min="4102" max="4349" width="9.140625" style="1"/>
    <col min="4350" max="4350" width="10.42578125" style="1" customWidth="1"/>
    <col min="4351" max="4351" width="57.7109375" style="1" customWidth="1"/>
    <col min="4352" max="4352" width="46.140625" style="1" customWidth="1"/>
    <col min="4353" max="4353" width="14" style="1" customWidth="1"/>
    <col min="4354" max="4354" width="9.140625" style="1"/>
    <col min="4355" max="4355" width="8.85546875" style="1" customWidth="1"/>
    <col min="4356" max="4356" width="11.140625" style="1" customWidth="1"/>
    <col min="4357" max="4357" width="10.7109375" style="1" customWidth="1"/>
    <col min="4358" max="4605" width="9.140625" style="1"/>
    <col min="4606" max="4606" width="10.42578125" style="1" customWidth="1"/>
    <col min="4607" max="4607" width="57.7109375" style="1" customWidth="1"/>
    <col min="4608" max="4608" width="46.140625" style="1" customWidth="1"/>
    <col min="4609" max="4609" width="14" style="1" customWidth="1"/>
    <col min="4610" max="4610" width="9.140625" style="1"/>
    <col min="4611" max="4611" width="8.85546875" style="1" customWidth="1"/>
    <col min="4612" max="4612" width="11.140625" style="1" customWidth="1"/>
    <col min="4613" max="4613" width="10.7109375" style="1" customWidth="1"/>
    <col min="4614" max="4861" width="9.140625" style="1"/>
    <col min="4862" max="4862" width="10.42578125" style="1" customWidth="1"/>
    <col min="4863" max="4863" width="57.7109375" style="1" customWidth="1"/>
    <col min="4864" max="4864" width="46.140625" style="1" customWidth="1"/>
    <col min="4865" max="4865" width="14" style="1" customWidth="1"/>
    <col min="4866" max="4866" width="9.140625" style="1"/>
    <col min="4867" max="4867" width="8.85546875" style="1" customWidth="1"/>
    <col min="4868" max="4868" width="11.140625" style="1" customWidth="1"/>
    <col min="4869" max="4869" width="10.7109375" style="1" customWidth="1"/>
    <col min="4870" max="5117" width="9.140625" style="1"/>
    <col min="5118" max="5118" width="10.42578125" style="1" customWidth="1"/>
    <col min="5119" max="5119" width="57.7109375" style="1" customWidth="1"/>
    <col min="5120" max="5120" width="46.140625" style="1" customWidth="1"/>
    <col min="5121" max="5121" width="14" style="1" customWidth="1"/>
    <col min="5122" max="5122" width="9.140625" style="1"/>
    <col min="5123" max="5123" width="8.85546875" style="1" customWidth="1"/>
    <col min="5124" max="5124" width="11.140625" style="1" customWidth="1"/>
    <col min="5125" max="5125" width="10.7109375" style="1" customWidth="1"/>
    <col min="5126" max="5373" width="9.140625" style="1"/>
    <col min="5374" max="5374" width="10.42578125" style="1" customWidth="1"/>
    <col min="5375" max="5375" width="57.7109375" style="1" customWidth="1"/>
    <col min="5376" max="5376" width="46.140625" style="1" customWidth="1"/>
    <col min="5377" max="5377" width="14" style="1" customWidth="1"/>
    <col min="5378" max="5378" width="9.140625" style="1"/>
    <col min="5379" max="5379" width="8.85546875" style="1" customWidth="1"/>
    <col min="5380" max="5380" width="11.140625" style="1" customWidth="1"/>
    <col min="5381" max="5381" width="10.7109375" style="1" customWidth="1"/>
    <col min="5382" max="5629" width="9.140625" style="1"/>
    <col min="5630" max="5630" width="10.42578125" style="1" customWidth="1"/>
    <col min="5631" max="5631" width="57.7109375" style="1" customWidth="1"/>
    <col min="5632" max="5632" width="46.140625" style="1" customWidth="1"/>
    <col min="5633" max="5633" width="14" style="1" customWidth="1"/>
    <col min="5634" max="5634" width="9.140625" style="1"/>
    <col min="5635" max="5635" width="8.85546875" style="1" customWidth="1"/>
    <col min="5636" max="5636" width="11.140625" style="1" customWidth="1"/>
    <col min="5637" max="5637" width="10.7109375" style="1" customWidth="1"/>
    <col min="5638" max="5885" width="9.140625" style="1"/>
    <col min="5886" max="5886" width="10.42578125" style="1" customWidth="1"/>
    <col min="5887" max="5887" width="57.7109375" style="1" customWidth="1"/>
    <col min="5888" max="5888" width="46.140625" style="1" customWidth="1"/>
    <col min="5889" max="5889" width="14" style="1" customWidth="1"/>
    <col min="5890" max="5890" width="9.140625" style="1"/>
    <col min="5891" max="5891" width="8.85546875" style="1" customWidth="1"/>
    <col min="5892" max="5892" width="11.140625" style="1" customWidth="1"/>
    <col min="5893" max="5893" width="10.7109375" style="1" customWidth="1"/>
    <col min="5894" max="6141" width="9.140625" style="1"/>
    <col min="6142" max="6142" width="10.42578125" style="1" customWidth="1"/>
    <col min="6143" max="6143" width="57.7109375" style="1" customWidth="1"/>
    <col min="6144" max="6144" width="46.140625" style="1" customWidth="1"/>
    <col min="6145" max="6145" width="14" style="1" customWidth="1"/>
    <col min="6146" max="6146" width="9.140625" style="1"/>
    <col min="6147" max="6147" width="8.85546875" style="1" customWidth="1"/>
    <col min="6148" max="6148" width="11.140625" style="1" customWidth="1"/>
    <col min="6149" max="6149" width="10.7109375" style="1" customWidth="1"/>
    <col min="6150" max="6397" width="9.140625" style="1"/>
    <col min="6398" max="6398" width="10.42578125" style="1" customWidth="1"/>
    <col min="6399" max="6399" width="57.7109375" style="1" customWidth="1"/>
    <col min="6400" max="6400" width="46.140625" style="1" customWidth="1"/>
    <col min="6401" max="6401" width="14" style="1" customWidth="1"/>
    <col min="6402" max="6402" width="9.140625" style="1"/>
    <col min="6403" max="6403" width="8.85546875" style="1" customWidth="1"/>
    <col min="6404" max="6404" width="11.140625" style="1" customWidth="1"/>
    <col min="6405" max="6405" width="10.7109375" style="1" customWidth="1"/>
    <col min="6406" max="6653" width="9.140625" style="1"/>
    <col min="6654" max="6654" width="10.42578125" style="1" customWidth="1"/>
    <col min="6655" max="6655" width="57.7109375" style="1" customWidth="1"/>
    <col min="6656" max="6656" width="46.140625" style="1" customWidth="1"/>
    <col min="6657" max="6657" width="14" style="1" customWidth="1"/>
    <col min="6658" max="6658" width="9.140625" style="1"/>
    <col min="6659" max="6659" width="8.85546875" style="1" customWidth="1"/>
    <col min="6660" max="6660" width="11.140625" style="1" customWidth="1"/>
    <col min="6661" max="6661" width="10.7109375" style="1" customWidth="1"/>
    <col min="6662" max="6909" width="9.140625" style="1"/>
    <col min="6910" max="6910" width="10.42578125" style="1" customWidth="1"/>
    <col min="6911" max="6911" width="57.7109375" style="1" customWidth="1"/>
    <col min="6912" max="6912" width="46.140625" style="1" customWidth="1"/>
    <col min="6913" max="6913" width="14" style="1" customWidth="1"/>
    <col min="6914" max="6914" width="9.140625" style="1"/>
    <col min="6915" max="6915" width="8.85546875" style="1" customWidth="1"/>
    <col min="6916" max="6916" width="11.140625" style="1" customWidth="1"/>
    <col min="6917" max="6917" width="10.7109375" style="1" customWidth="1"/>
    <col min="6918" max="7165" width="9.140625" style="1"/>
    <col min="7166" max="7166" width="10.42578125" style="1" customWidth="1"/>
    <col min="7167" max="7167" width="57.7109375" style="1" customWidth="1"/>
    <col min="7168" max="7168" width="46.140625" style="1" customWidth="1"/>
    <col min="7169" max="7169" width="14" style="1" customWidth="1"/>
    <col min="7170" max="7170" width="9.140625" style="1"/>
    <col min="7171" max="7171" width="8.85546875" style="1" customWidth="1"/>
    <col min="7172" max="7172" width="11.140625" style="1" customWidth="1"/>
    <col min="7173" max="7173" width="10.7109375" style="1" customWidth="1"/>
    <col min="7174" max="7421" width="9.140625" style="1"/>
    <col min="7422" max="7422" width="10.42578125" style="1" customWidth="1"/>
    <col min="7423" max="7423" width="57.7109375" style="1" customWidth="1"/>
    <col min="7424" max="7424" width="46.140625" style="1" customWidth="1"/>
    <col min="7425" max="7425" width="14" style="1" customWidth="1"/>
    <col min="7426" max="7426" width="9.140625" style="1"/>
    <col min="7427" max="7427" width="8.85546875" style="1" customWidth="1"/>
    <col min="7428" max="7428" width="11.140625" style="1" customWidth="1"/>
    <col min="7429" max="7429" width="10.7109375" style="1" customWidth="1"/>
    <col min="7430" max="7677" width="9.140625" style="1"/>
    <col min="7678" max="7678" width="10.42578125" style="1" customWidth="1"/>
    <col min="7679" max="7679" width="57.7109375" style="1" customWidth="1"/>
    <col min="7680" max="7680" width="46.140625" style="1" customWidth="1"/>
    <col min="7681" max="7681" width="14" style="1" customWidth="1"/>
    <col min="7682" max="7682" width="9.140625" style="1"/>
    <col min="7683" max="7683" width="8.85546875" style="1" customWidth="1"/>
    <col min="7684" max="7684" width="11.140625" style="1" customWidth="1"/>
    <col min="7685" max="7685" width="10.7109375" style="1" customWidth="1"/>
    <col min="7686" max="7933" width="9.140625" style="1"/>
    <col min="7934" max="7934" width="10.42578125" style="1" customWidth="1"/>
    <col min="7935" max="7935" width="57.7109375" style="1" customWidth="1"/>
    <col min="7936" max="7936" width="46.140625" style="1" customWidth="1"/>
    <col min="7937" max="7937" width="14" style="1" customWidth="1"/>
    <col min="7938" max="7938" width="9.140625" style="1"/>
    <col min="7939" max="7939" width="8.85546875" style="1" customWidth="1"/>
    <col min="7940" max="7940" width="11.140625" style="1" customWidth="1"/>
    <col min="7941" max="7941" width="10.7109375" style="1" customWidth="1"/>
    <col min="7942" max="8189" width="9.140625" style="1"/>
    <col min="8190" max="8190" width="10.42578125" style="1" customWidth="1"/>
    <col min="8191" max="8191" width="57.7109375" style="1" customWidth="1"/>
    <col min="8192" max="8192" width="46.140625" style="1" customWidth="1"/>
    <col min="8193" max="8193" width="14" style="1" customWidth="1"/>
    <col min="8194" max="8194" width="9.140625" style="1"/>
    <col min="8195" max="8195" width="8.85546875" style="1" customWidth="1"/>
    <col min="8196" max="8196" width="11.140625" style="1" customWidth="1"/>
    <col min="8197" max="8197" width="10.7109375" style="1" customWidth="1"/>
    <col min="8198" max="8445" width="9.140625" style="1"/>
    <col min="8446" max="8446" width="10.42578125" style="1" customWidth="1"/>
    <col min="8447" max="8447" width="57.7109375" style="1" customWidth="1"/>
    <col min="8448" max="8448" width="46.140625" style="1" customWidth="1"/>
    <col min="8449" max="8449" width="14" style="1" customWidth="1"/>
    <col min="8450" max="8450" width="9.140625" style="1"/>
    <col min="8451" max="8451" width="8.85546875" style="1" customWidth="1"/>
    <col min="8452" max="8452" width="11.140625" style="1" customWidth="1"/>
    <col min="8453" max="8453" width="10.7109375" style="1" customWidth="1"/>
    <col min="8454" max="8701" width="9.140625" style="1"/>
    <col min="8702" max="8702" width="10.42578125" style="1" customWidth="1"/>
    <col min="8703" max="8703" width="57.7109375" style="1" customWidth="1"/>
    <col min="8704" max="8704" width="46.140625" style="1" customWidth="1"/>
    <col min="8705" max="8705" width="14" style="1" customWidth="1"/>
    <col min="8706" max="8706" width="9.140625" style="1"/>
    <col min="8707" max="8707" width="8.85546875" style="1" customWidth="1"/>
    <col min="8708" max="8708" width="11.140625" style="1" customWidth="1"/>
    <col min="8709" max="8709" width="10.7109375" style="1" customWidth="1"/>
    <col min="8710" max="8957" width="9.140625" style="1"/>
    <col min="8958" max="8958" width="10.42578125" style="1" customWidth="1"/>
    <col min="8959" max="8959" width="57.7109375" style="1" customWidth="1"/>
    <col min="8960" max="8960" width="46.140625" style="1" customWidth="1"/>
    <col min="8961" max="8961" width="14" style="1" customWidth="1"/>
    <col min="8962" max="8962" width="9.140625" style="1"/>
    <col min="8963" max="8963" width="8.85546875" style="1" customWidth="1"/>
    <col min="8964" max="8964" width="11.140625" style="1" customWidth="1"/>
    <col min="8965" max="8965" width="10.7109375" style="1" customWidth="1"/>
    <col min="8966" max="9213" width="9.140625" style="1"/>
    <col min="9214" max="9214" width="10.42578125" style="1" customWidth="1"/>
    <col min="9215" max="9215" width="57.7109375" style="1" customWidth="1"/>
    <col min="9216" max="9216" width="46.140625" style="1" customWidth="1"/>
    <col min="9217" max="9217" width="14" style="1" customWidth="1"/>
    <col min="9218" max="9218" width="9.140625" style="1"/>
    <col min="9219" max="9219" width="8.85546875" style="1" customWidth="1"/>
    <col min="9220" max="9220" width="11.140625" style="1" customWidth="1"/>
    <col min="9221" max="9221" width="10.7109375" style="1" customWidth="1"/>
    <col min="9222" max="9469" width="9.140625" style="1"/>
    <col min="9470" max="9470" width="10.42578125" style="1" customWidth="1"/>
    <col min="9471" max="9471" width="57.7109375" style="1" customWidth="1"/>
    <col min="9472" max="9472" width="46.140625" style="1" customWidth="1"/>
    <col min="9473" max="9473" width="14" style="1" customWidth="1"/>
    <col min="9474" max="9474" width="9.140625" style="1"/>
    <col min="9475" max="9475" width="8.85546875" style="1" customWidth="1"/>
    <col min="9476" max="9476" width="11.140625" style="1" customWidth="1"/>
    <col min="9477" max="9477" width="10.7109375" style="1" customWidth="1"/>
    <col min="9478" max="9725" width="9.140625" style="1"/>
    <col min="9726" max="9726" width="10.42578125" style="1" customWidth="1"/>
    <col min="9727" max="9727" width="57.7109375" style="1" customWidth="1"/>
    <col min="9728" max="9728" width="46.140625" style="1" customWidth="1"/>
    <col min="9729" max="9729" width="14" style="1" customWidth="1"/>
    <col min="9730" max="9730" width="9.140625" style="1"/>
    <col min="9731" max="9731" width="8.85546875" style="1" customWidth="1"/>
    <col min="9732" max="9732" width="11.140625" style="1" customWidth="1"/>
    <col min="9733" max="9733" width="10.7109375" style="1" customWidth="1"/>
    <col min="9734" max="9981" width="9.140625" style="1"/>
    <col min="9982" max="9982" width="10.42578125" style="1" customWidth="1"/>
    <col min="9983" max="9983" width="57.7109375" style="1" customWidth="1"/>
    <col min="9984" max="9984" width="46.140625" style="1" customWidth="1"/>
    <col min="9985" max="9985" width="14" style="1" customWidth="1"/>
    <col min="9986" max="9986" width="9.140625" style="1"/>
    <col min="9987" max="9987" width="8.85546875" style="1" customWidth="1"/>
    <col min="9988" max="9988" width="11.140625" style="1" customWidth="1"/>
    <col min="9989" max="9989" width="10.7109375" style="1" customWidth="1"/>
    <col min="9990" max="10237" width="9.140625" style="1"/>
    <col min="10238" max="10238" width="10.42578125" style="1" customWidth="1"/>
    <col min="10239" max="10239" width="57.7109375" style="1" customWidth="1"/>
    <col min="10240" max="10240" width="46.140625" style="1" customWidth="1"/>
    <col min="10241" max="10241" width="14" style="1" customWidth="1"/>
    <col min="10242" max="10242" width="9.140625" style="1"/>
    <col min="10243" max="10243" width="8.85546875" style="1" customWidth="1"/>
    <col min="10244" max="10244" width="11.140625" style="1" customWidth="1"/>
    <col min="10245" max="10245" width="10.7109375" style="1" customWidth="1"/>
    <col min="10246" max="10493" width="9.140625" style="1"/>
    <col min="10494" max="10494" width="10.42578125" style="1" customWidth="1"/>
    <col min="10495" max="10495" width="57.7109375" style="1" customWidth="1"/>
    <col min="10496" max="10496" width="46.140625" style="1" customWidth="1"/>
    <col min="10497" max="10497" width="14" style="1" customWidth="1"/>
    <col min="10498" max="10498" width="9.140625" style="1"/>
    <col min="10499" max="10499" width="8.85546875" style="1" customWidth="1"/>
    <col min="10500" max="10500" width="11.140625" style="1" customWidth="1"/>
    <col min="10501" max="10501" width="10.7109375" style="1" customWidth="1"/>
    <col min="10502" max="10749" width="9.140625" style="1"/>
    <col min="10750" max="10750" width="10.42578125" style="1" customWidth="1"/>
    <col min="10751" max="10751" width="57.7109375" style="1" customWidth="1"/>
    <col min="10752" max="10752" width="46.140625" style="1" customWidth="1"/>
    <col min="10753" max="10753" width="14" style="1" customWidth="1"/>
    <col min="10754" max="10754" width="9.140625" style="1"/>
    <col min="10755" max="10755" width="8.85546875" style="1" customWidth="1"/>
    <col min="10756" max="10756" width="11.140625" style="1" customWidth="1"/>
    <col min="10757" max="10757" width="10.7109375" style="1" customWidth="1"/>
    <col min="10758" max="11005" width="9.140625" style="1"/>
    <col min="11006" max="11006" width="10.42578125" style="1" customWidth="1"/>
    <col min="11007" max="11007" width="57.7109375" style="1" customWidth="1"/>
    <col min="11008" max="11008" width="46.140625" style="1" customWidth="1"/>
    <col min="11009" max="11009" width="14" style="1" customWidth="1"/>
    <col min="11010" max="11010" width="9.140625" style="1"/>
    <col min="11011" max="11011" width="8.85546875" style="1" customWidth="1"/>
    <col min="11012" max="11012" width="11.140625" style="1" customWidth="1"/>
    <col min="11013" max="11013" width="10.7109375" style="1" customWidth="1"/>
    <col min="11014" max="11261" width="9.140625" style="1"/>
    <col min="11262" max="11262" width="10.42578125" style="1" customWidth="1"/>
    <col min="11263" max="11263" width="57.7109375" style="1" customWidth="1"/>
    <col min="11264" max="11264" width="46.140625" style="1" customWidth="1"/>
    <col min="11265" max="11265" width="14" style="1" customWidth="1"/>
    <col min="11266" max="11266" width="9.140625" style="1"/>
    <col min="11267" max="11267" width="8.85546875" style="1" customWidth="1"/>
    <col min="11268" max="11268" width="11.140625" style="1" customWidth="1"/>
    <col min="11269" max="11269" width="10.7109375" style="1" customWidth="1"/>
    <col min="11270" max="11517" width="9.140625" style="1"/>
    <col min="11518" max="11518" width="10.42578125" style="1" customWidth="1"/>
    <col min="11519" max="11519" width="57.7109375" style="1" customWidth="1"/>
    <col min="11520" max="11520" width="46.140625" style="1" customWidth="1"/>
    <col min="11521" max="11521" width="14" style="1" customWidth="1"/>
    <col min="11522" max="11522" width="9.140625" style="1"/>
    <col min="11523" max="11523" width="8.85546875" style="1" customWidth="1"/>
    <col min="11524" max="11524" width="11.140625" style="1" customWidth="1"/>
    <col min="11525" max="11525" width="10.7109375" style="1" customWidth="1"/>
    <col min="11526" max="11773" width="9.140625" style="1"/>
    <col min="11774" max="11774" width="10.42578125" style="1" customWidth="1"/>
    <col min="11775" max="11775" width="57.7109375" style="1" customWidth="1"/>
    <col min="11776" max="11776" width="46.140625" style="1" customWidth="1"/>
    <col min="11777" max="11777" width="14" style="1" customWidth="1"/>
    <col min="11778" max="11778" width="9.140625" style="1"/>
    <col min="11779" max="11779" width="8.85546875" style="1" customWidth="1"/>
    <col min="11780" max="11780" width="11.140625" style="1" customWidth="1"/>
    <col min="11781" max="11781" width="10.7109375" style="1" customWidth="1"/>
    <col min="11782" max="12029" width="9.140625" style="1"/>
    <col min="12030" max="12030" width="10.42578125" style="1" customWidth="1"/>
    <col min="12031" max="12031" width="57.7109375" style="1" customWidth="1"/>
    <col min="12032" max="12032" width="46.140625" style="1" customWidth="1"/>
    <col min="12033" max="12033" width="14" style="1" customWidth="1"/>
    <col min="12034" max="12034" width="9.140625" style="1"/>
    <col min="12035" max="12035" width="8.85546875" style="1" customWidth="1"/>
    <col min="12036" max="12036" width="11.140625" style="1" customWidth="1"/>
    <col min="12037" max="12037" width="10.7109375" style="1" customWidth="1"/>
    <col min="12038" max="12285" width="9.140625" style="1"/>
    <col min="12286" max="12286" width="10.42578125" style="1" customWidth="1"/>
    <col min="12287" max="12287" width="57.7109375" style="1" customWidth="1"/>
    <col min="12288" max="12288" width="46.140625" style="1" customWidth="1"/>
    <col min="12289" max="12289" width="14" style="1" customWidth="1"/>
    <col min="12290" max="12290" width="9.140625" style="1"/>
    <col min="12291" max="12291" width="8.85546875" style="1" customWidth="1"/>
    <col min="12292" max="12292" width="11.140625" style="1" customWidth="1"/>
    <col min="12293" max="12293" width="10.7109375" style="1" customWidth="1"/>
    <col min="12294" max="12541" width="9.140625" style="1"/>
    <col min="12542" max="12542" width="10.42578125" style="1" customWidth="1"/>
    <col min="12543" max="12543" width="57.7109375" style="1" customWidth="1"/>
    <col min="12544" max="12544" width="46.140625" style="1" customWidth="1"/>
    <col min="12545" max="12545" width="14" style="1" customWidth="1"/>
    <col min="12546" max="12546" width="9.140625" style="1"/>
    <col min="12547" max="12547" width="8.85546875" style="1" customWidth="1"/>
    <col min="12548" max="12548" width="11.140625" style="1" customWidth="1"/>
    <col min="12549" max="12549" width="10.7109375" style="1" customWidth="1"/>
    <col min="12550" max="12797" width="9.140625" style="1"/>
    <col min="12798" max="12798" width="10.42578125" style="1" customWidth="1"/>
    <col min="12799" max="12799" width="57.7109375" style="1" customWidth="1"/>
    <col min="12800" max="12800" width="46.140625" style="1" customWidth="1"/>
    <col min="12801" max="12801" width="14" style="1" customWidth="1"/>
    <col min="12802" max="12802" width="9.140625" style="1"/>
    <col min="12803" max="12803" width="8.85546875" style="1" customWidth="1"/>
    <col min="12804" max="12804" width="11.140625" style="1" customWidth="1"/>
    <col min="12805" max="12805" width="10.7109375" style="1" customWidth="1"/>
    <col min="12806" max="13053" width="9.140625" style="1"/>
    <col min="13054" max="13054" width="10.42578125" style="1" customWidth="1"/>
    <col min="13055" max="13055" width="57.7109375" style="1" customWidth="1"/>
    <col min="13056" max="13056" width="46.140625" style="1" customWidth="1"/>
    <col min="13057" max="13057" width="14" style="1" customWidth="1"/>
    <col min="13058" max="13058" width="9.140625" style="1"/>
    <col min="13059" max="13059" width="8.85546875" style="1" customWidth="1"/>
    <col min="13060" max="13060" width="11.140625" style="1" customWidth="1"/>
    <col min="13061" max="13061" width="10.7109375" style="1" customWidth="1"/>
    <col min="13062" max="13309" width="9.140625" style="1"/>
    <col min="13310" max="13310" width="10.42578125" style="1" customWidth="1"/>
    <col min="13311" max="13311" width="57.7109375" style="1" customWidth="1"/>
    <col min="13312" max="13312" width="46.140625" style="1" customWidth="1"/>
    <col min="13313" max="13313" width="14" style="1" customWidth="1"/>
    <col min="13314" max="13314" width="9.140625" style="1"/>
    <col min="13315" max="13315" width="8.85546875" style="1" customWidth="1"/>
    <col min="13316" max="13316" width="11.140625" style="1" customWidth="1"/>
    <col min="13317" max="13317" width="10.7109375" style="1" customWidth="1"/>
    <col min="13318" max="13565" width="9.140625" style="1"/>
    <col min="13566" max="13566" width="10.42578125" style="1" customWidth="1"/>
    <col min="13567" max="13567" width="57.7109375" style="1" customWidth="1"/>
    <col min="13568" max="13568" width="46.140625" style="1" customWidth="1"/>
    <col min="13569" max="13569" width="14" style="1" customWidth="1"/>
    <col min="13570" max="13570" width="9.140625" style="1"/>
    <col min="13571" max="13571" width="8.85546875" style="1" customWidth="1"/>
    <col min="13572" max="13572" width="11.140625" style="1" customWidth="1"/>
    <col min="13573" max="13573" width="10.7109375" style="1" customWidth="1"/>
    <col min="13574" max="13821" width="9.140625" style="1"/>
    <col min="13822" max="13822" width="10.42578125" style="1" customWidth="1"/>
    <col min="13823" max="13823" width="57.7109375" style="1" customWidth="1"/>
    <col min="13824" max="13824" width="46.140625" style="1" customWidth="1"/>
    <col min="13825" max="13825" width="14" style="1" customWidth="1"/>
    <col min="13826" max="13826" width="9.140625" style="1"/>
    <col min="13827" max="13827" width="8.85546875" style="1" customWidth="1"/>
    <col min="13828" max="13828" width="11.140625" style="1" customWidth="1"/>
    <col min="13829" max="13829" width="10.7109375" style="1" customWidth="1"/>
    <col min="13830" max="14077" width="9.140625" style="1"/>
    <col min="14078" max="14078" width="10.42578125" style="1" customWidth="1"/>
    <col min="14079" max="14079" width="57.7109375" style="1" customWidth="1"/>
    <col min="14080" max="14080" width="46.140625" style="1" customWidth="1"/>
    <col min="14081" max="14081" width="14" style="1" customWidth="1"/>
    <col min="14082" max="14082" width="9.140625" style="1"/>
    <col min="14083" max="14083" width="8.85546875" style="1" customWidth="1"/>
    <col min="14084" max="14084" width="11.140625" style="1" customWidth="1"/>
    <col min="14085" max="14085" width="10.7109375" style="1" customWidth="1"/>
    <col min="14086" max="14333" width="9.140625" style="1"/>
    <col min="14334" max="14334" width="10.42578125" style="1" customWidth="1"/>
    <col min="14335" max="14335" width="57.7109375" style="1" customWidth="1"/>
    <col min="14336" max="14336" width="46.140625" style="1" customWidth="1"/>
    <col min="14337" max="14337" width="14" style="1" customWidth="1"/>
    <col min="14338" max="14338" width="9.140625" style="1"/>
    <col min="14339" max="14339" width="8.85546875" style="1" customWidth="1"/>
    <col min="14340" max="14340" width="11.140625" style="1" customWidth="1"/>
    <col min="14341" max="14341" width="10.7109375" style="1" customWidth="1"/>
    <col min="14342" max="14589" width="9.140625" style="1"/>
    <col min="14590" max="14590" width="10.42578125" style="1" customWidth="1"/>
    <col min="14591" max="14591" width="57.7109375" style="1" customWidth="1"/>
    <col min="14592" max="14592" width="46.140625" style="1" customWidth="1"/>
    <col min="14593" max="14593" width="14" style="1" customWidth="1"/>
    <col min="14594" max="14594" width="9.140625" style="1"/>
    <col min="14595" max="14595" width="8.85546875" style="1" customWidth="1"/>
    <col min="14596" max="14596" width="11.140625" style="1" customWidth="1"/>
    <col min="14597" max="14597" width="10.7109375" style="1" customWidth="1"/>
    <col min="14598" max="14845" width="9.140625" style="1"/>
    <col min="14846" max="14846" width="10.42578125" style="1" customWidth="1"/>
    <col min="14847" max="14847" width="57.7109375" style="1" customWidth="1"/>
    <col min="14848" max="14848" width="46.140625" style="1" customWidth="1"/>
    <col min="14849" max="14849" width="14" style="1" customWidth="1"/>
    <col min="14850" max="14850" width="9.140625" style="1"/>
    <col min="14851" max="14851" width="8.85546875" style="1" customWidth="1"/>
    <col min="14852" max="14852" width="11.140625" style="1" customWidth="1"/>
    <col min="14853" max="14853" width="10.7109375" style="1" customWidth="1"/>
    <col min="14854" max="15101" width="9.140625" style="1"/>
    <col min="15102" max="15102" width="10.42578125" style="1" customWidth="1"/>
    <col min="15103" max="15103" width="57.7109375" style="1" customWidth="1"/>
    <col min="15104" max="15104" width="46.140625" style="1" customWidth="1"/>
    <col min="15105" max="15105" width="14" style="1" customWidth="1"/>
    <col min="15106" max="15106" width="9.140625" style="1"/>
    <col min="15107" max="15107" width="8.85546875" style="1" customWidth="1"/>
    <col min="15108" max="15108" width="11.140625" style="1" customWidth="1"/>
    <col min="15109" max="15109" width="10.7109375" style="1" customWidth="1"/>
    <col min="15110" max="15357" width="9.140625" style="1"/>
    <col min="15358" max="15358" width="10.42578125" style="1" customWidth="1"/>
    <col min="15359" max="15359" width="57.7109375" style="1" customWidth="1"/>
    <col min="15360" max="15360" width="46.140625" style="1" customWidth="1"/>
    <col min="15361" max="15361" width="14" style="1" customWidth="1"/>
    <col min="15362" max="15362" width="9.140625" style="1"/>
    <col min="15363" max="15363" width="8.85546875" style="1" customWidth="1"/>
    <col min="15364" max="15364" width="11.140625" style="1" customWidth="1"/>
    <col min="15365" max="15365" width="10.7109375" style="1" customWidth="1"/>
    <col min="15366" max="15613" width="9.140625" style="1"/>
    <col min="15614" max="15614" width="10.42578125" style="1" customWidth="1"/>
    <col min="15615" max="15615" width="57.7109375" style="1" customWidth="1"/>
    <col min="15616" max="15616" width="46.140625" style="1" customWidth="1"/>
    <col min="15617" max="15617" width="14" style="1" customWidth="1"/>
    <col min="15618" max="15618" width="9.140625" style="1"/>
    <col min="15619" max="15619" width="8.85546875" style="1" customWidth="1"/>
    <col min="15620" max="15620" width="11.140625" style="1" customWidth="1"/>
    <col min="15621" max="15621" width="10.7109375" style="1" customWidth="1"/>
    <col min="15622" max="15869" width="9.140625" style="1"/>
    <col min="15870" max="15870" width="10.42578125" style="1" customWidth="1"/>
    <col min="15871" max="15871" width="57.7109375" style="1" customWidth="1"/>
    <col min="15872" max="15872" width="46.140625" style="1" customWidth="1"/>
    <col min="15873" max="15873" width="14" style="1" customWidth="1"/>
    <col min="15874" max="15874" width="9.140625" style="1"/>
    <col min="15875" max="15875" width="8.85546875" style="1" customWidth="1"/>
    <col min="15876" max="15876" width="11.140625" style="1" customWidth="1"/>
    <col min="15877" max="15877" width="10.7109375" style="1" customWidth="1"/>
    <col min="15878" max="16125" width="9.140625" style="1"/>
    <col min="16126" max="16126" width="10.42578125" style="1" customWidth="1"/>
    <col min="16127" max="16127" width="57.7109375" style="1" customWidth="1"/>
    <col min="16128" max="16128" width="46.140625" style="1" customWidth="1"/>
    <col min="16129" max="16129" width="14" style="1" customWidth="1"/>
    <col min="16130" max="16130" width="9.140625" style="1"/>
    <col min="16131" max="16131" width="8.85546875" style="1" customWidth="1"/>
    <col min="16132" max="16132" width="11.140625" style="1" customWidth="1"/>
    <col min="16133" max="16133" width="10.7109375" style="1" customWidth="1"/>
    <col min="16134" max="16384" width="9.140625" style="1"/>
  </cols>
  <sheetData>
    <row r="1" spans="1:7" s="4" customFormat="1" ht="18" x14ac:dyDescent="0.25">
      <c r="A1" s="98" t="s">
        <v>0</v>
      </c>
      <c r="D1" s="5"/>
      <c r="G1" s="6" t="s">
        <v>1</v>
      </c>
    </row>
    <row r="2" spans="1:7" s="4" customFormat="1" ht="9" customHeight="1" x14ac:dyDescent="0.25">
      <c r="D2" s="5"/>
    </row>
    <row r="3" spans="1:7" s="11" customFormat="1" ht="16.5" customHeight="1" x14ac:dyDescent="0.25">
      <c r="A3" s="8" t="s">
        <v>275</v>
      </c>
      <c r="B3" s="8"/>
      <c r="C3" s="8"/>
      <c r="D3" s="9"/>
      <c r="E3" s="8"/>
      <c r="F3" s="8"/>
      <c r="G3" s="8"/>
    </row>
    <row r="4" spans="1:7" s="4" customFormat="1" ht="18.75" customHeight="1" x14ac:dyDescent="0.25">
      <c r="A4" s="8" t="s">
        <v>289</v>
      </c>
      <c r="B4" s="8"/>
      <c r="C4" s="8"/>
      <c r="D4" s="12"/>
      <c r="E4" s="8"/>
      <c r="F4" s="8"/>
      <c r="G4" s="8"/>
    </row>
    <row r="5" spans="1:7" s="4" customFormat="1" ht="18.75" customHeight="1" x14ac:dyDescent="0.25">
      <c r="A5" s="8" t="s">
        <v>288</v>
      </c>
      <c r="B5" s="8"/>
      <c r="C5" s="8"/>
      <c r="D5" s="12"/>
      <c r="E5" s="8"/>
      <c r="F5" s="8"/>
      <c r="G5" s="8"/>
    </row>
    <row r="6" spans="1:7" s="11" customFormat="1" ht="18" customHeight="1" x14ac:dyDescent="0.25">
      <c r="A6" s="13" t="s">
        <v>2</v>
      </c>
      <c r="B6" s="8"/>
      <c r="C6" s="8"/>
      <c r="D6" s="9"/>
      <c r="E6" s="8"/>
      <c r="F6" s="8"/>
      <c r="G6" s="8"/>
    </row>
    <row r="7" spans="1:7" s="19" customFormat="1" ht="110.25" x14ac:dyDescent="0.2">
      <c r="A7" s="14" t="s">
        <v>3</v>
      </c>
      <c r="B7" s="15" t="s">
        <v>4</v>
      </c>
      <c r="C7" s="15" t="s">
        <v>5</v>
      </c>
      <c r="D7" s="16" t="s">
        <v>6</v>
      </c>
      <c r="E7" s="17" t="s">
        <v>7</v>
      </c>
      <c r="F7" s="17" t="s">
        <v>263</v>
      </c>
      <c r="G7" s="18" t="s">
        <v>9</v>
      </c>
    </row>
    <row r="8" spans="1:7" ht="28.5" customHeight="1" x14ac:dyDescent="0.25">
      <c r="A8" s="20">
        <v>1</v>
      </c>
      <c r="B8" s="102" t="s">
        <v>10</v>
      </c>
      <c r="C8" s="22" t="s">
        <v>11</v>
      </c>
      <c r="D8" s="23" t="s">
        <v>12</v>
      </c>
      <c r="E8" s="24">
        <v>1792</v>
      </c>
      <c r="F8" s="25">
        <v>54.2</v>
      </c>
      <c r="G8" s="26">
        <f t="shared" ref="G8:G71" si="0">F8*E8</f>
        <v>97126.400000000009</v>
      </c>
    </row>
    <row r="9" spans="1:7" ht="28.5" customHeight="1" x14ac:dyDescent="0.25">
      <c r="A9" s="20">
        <v>2</v>
      </c>
      <c r="B9" s="21" t="s">
        <v>13</v>
      </c>
      <c r="C9" s="22" t="s">
        <v>14</v>
      </c>
      <c r="D9" s="23" t="s">
        <v>12</v>
      </c>
      <c r="E9" s="27">
        <v>1454</v>
      </c>
      <c r="F9" s="25">
        <v>57.94</v>
      </c>
      <c r="G9" s="26">
        <f t="shared" si="0"/>
        <v>84244.76</v>
      </c>
    </row>
    <row r="10" spans="1:7" ht="28.5" customHeight="1" x14ac:dyDescent="0.25">
      <c r="A10" s="20">
        <v>3</v>
      </c>
      <c r="B10" s="21" t="s">
        <v>15</v>
      </c>
      <c r="C10" s="22" t="s">
        <v>16</v>
      </c>
      <c r="D10" s="23" t="s">
        <v>12</v>
      </c>
      <c r="E10" s="27">
        <v>0</v>
      </c>
      <c r="F10" s="25"/>
      <c r="G10" s="26">
        <f t="shared" si="0"/>
        <v>0</v>
      </c>
    </row>
    <row r="11" spans="1:7" ht="28.5" customHeight="1" x14ac:dyDescent="0.25">
      <c r="A11" s="20">
        <v>4</v>
      </c>
      <c r="B11" s="21" t="s">
        <v>17</v>
      </c>
      <c r="C11" s="22" t="s">
        <v>18</v>
      </c>
      <c r="D11" s="23" t="s">
        <v>12</v>
      </c>
      <c r="E11" s="27">
        <v>0</v>
      </c>
      <c r="F11" s="25"/>
      <c r="G11" s="26">
        <f t="shared" si="0"/>
        <v>0</v>
      </c>
    </row>
    <row r="12" spans="1:7" ht="28.5" customHeight="1" x14ac:dyDescent="0.25">
      <c r="A12" s="20">
        <v>5</v>
      </c>
      <c r="B12" s="21" t="s">
        <v>19</v>
      </c>
      <c r="C12" s="22" t="s">
        <v>20</v>
      </c>
      <c r="D12" s="23" t="s">
        <v>12</v>
      </c>
      <c r="E12" s="27">
        <v>0</v>
      </c>
      <c r="F12" s="25"/>
      <c r="G12" s="26">
        <f t="shared" si="0"/>
        <v>0</v>
      </c>
    </row>
    <row r="13" spans="1:7" ht="28.5" customHeight="1" x14ac:dyDescent="0.25">
      <c r="A13" s="20">
        <v>6</v>
      </c>
      <c r="B13" s="21" t="s">
        <v>21</v>
      </c>
      <c r="C13" s="22" t="s">
        <v>22</v>
      </c>
      <c r="D13" s="23" t="s">
        <v>12</v>
      </c>
      <c r="E13" s="27">
        <v>0</v>
      </c>
      <c r="F13" s="25"/>
      <c r="G13" s="26">
        <f t="shared" si="0"/>
        <v>0</v>
      </c>
    </row>
    <row r="14" spans="1:7" ht="28.5" customHeight="1" x14ac:dyDescent="0.25">
      <c r="A14" s="20">
        <v>7</v>
      </c>
      <c r="B14" s="21" t="s">
        <v>23</v>
      </c>
      <c r="C14" s="22" t="s">
        <v>24</v>
      </c>
      <c r="D14" s="23" t="s">
        <v>25</v>
      </c>
      <c r="E14" s="27">
        <v>0</v>
      </c>
      <c r="F14" s="25"/>
      <c r="G14" s="26">
        <f t="shared" si="0"/>
        <v>0</v>
      </c>
    </row>
    <row r="15" spans="1:7" ht="28.5" customHeight="1" x14ac:dyDescent="0.25">
      <c r="A15" s="20">
        <v>8</v>
      </c>
      <c r="B15" s="21" t="s">
        <v>26</v>
      </c>
      <c r="C15" s="28" t="s">
        <v>27</v>
      </c>
      <c r="D15" s="23" t="s">
        <v>12</v>
      </c>
      <c r="E15" s="27">
        <v>0</v>
      </c>
      <c r="F15" s="25"/>
      <c r="G15" s="26">
        <f t="shared" si="0"/>
        <v>0</v>
      </c>
    </row>
    <row r="16" spans="1:7" ht="28.5" customHeight="1" x14ac:dyDescent="0.25">
      <c r="A16" s="20" t="s">
        <v>28</v>
      </c>
      <c r="B16" s="29" t="s">
        <v>29</v>
      </c>
      <c r="C16" s="28" t="s">
        <v>30</v>
      </c>
      <c r="D16" s="23" t="s">
        <v>12</v>
      </c>
      <c r="E16" s="27">
        <v>0</v>
      </c>
      <c r="F16" s="25"/>
      <c r="G16" s="26">
        <f t="shared" si="0"/>
        <v>0</v>
      </c>
    </row>
    <row r="17" spans="1:7" ht="28.5" customHeight="1" x14ac:dyDescent="0.25">
      <c r="A17" s="20" t="s">
        <v>31</v>
      </c>
      <c r="B17" s="29" t="s">
        <v>29</v>
      </c>
      <c r="C17" s="28" t="s">
        <v>32</v>
      </c>
      <c r="D17" s="23" t="s">
        <v>12</v>
      </c>
      <c r="E17" s="27">
        <v>0</v>
      </c>
      <c r="F17" s="25"/>
      <c r="G17" s="26">
        <f t="shared" si="0"/>
        <v>0</v>
      </c>
    </row>
    <row r="18" spans="1:7" ht="28.5" customHeight="1" x14ac:dyDescent="0.25">
      <c r="A18" s="20" t="s">
        <v>33</v>
      </c>
      <c r="B18" s="21" t="s">
        <v>34</v>
      </c>
      <c r="C18" s="28" t="s">
        <v>30</v>
      </c>
      <c r="D18" s="23" t="s">
        <v>12</v>
      </c>
      <c r="E18" s="27">
        <v>0</v>
      </c>
      <c r="F18" s="25"/>
      <c r="G18" s="26">
        <f t="shared" si="0"/>
        <v>0</v>
      </c>
    </row>
    <row r="19" spans="1:7" ht="28.5" customHeight="1" x14ac:dyDescent="0.25">
      <c r="A19" s="20" t="s">
        <v>35</v>
      </c>
      <c r="B19" s="21" t="s">
        <v>34</v>
      </c>
      <c r="C19" s="28" t="s">
        <v>32</v>
      </c>
      <c r="D19" s="23" t="s">
        <v>12</v>
      </c>
      <c r="E19" s="27">
        <v>0</v>
      </c>
      <c r="F19" s="25"/>
      <c r="G19" s="26">
        <f t="shared" si="0"/>
        <v>0</v>
      </c>
    </row>
    <row r="20" spans="1:7" ht="28.5" customHeight="1" x14ac:dyDescent="0.25">
      <c r="A20" s="20">
        <v>11</v>
      </c>
      <c r="B20" s="21" t="s">
        <v>36</v>
      </c>
      <c r="C20" s="28" t="s">
        <v>37</v>
      </c>
      <c r="D20" s="23" t="s">
        <v>25</v>
      </c>
      <c r="E20" s="27">
        <v>37</v>
      </c>
      <c r="F20" s="25">
        <v>39.24</v>
      </c>
      <c r="G20" s="26">
        <f t="shared" si="0"/>
        <v>1451.88</v>
      </c>
    </row>
    <row r="21" spans="1:7" ht="28.5" customHeight="1" x14ac:dyDescent="0.25">
      <c r="A21" s="20">
        <v>12</v>
      </c>
      <c r="B21" s="21" t="s">
        <v>38</v>
      </c>
      <c r="C21" s="22" t="s">
        <v>39</v>
      </c>
      <c r="D21" s="23" t="s">
        <v>25</v>
      </c>
      <c r="E21" s="27">
        <v>0</v>
      </c>
      <c r="F21" s="25"/>
      <c r="G21" s="26">
        <f t="shared" si="0"/>
        <v>0</v>
      </c>
    </row>
    <row r="22" spans="1:7" ht="28.5" customHeight="1" x14ac:dyDescent="0.25">
      <c r="A22" s="20">
        <v>13</v>
      </c>
      <c r="B22" s="21" t="s">
        <v>40</v>
      </c>
      <c r="C22" s="22" t="s">
        <v>41</v>
      </c>
      <c r="D22" s="23" t="s">
        <v>25</v>
      </c>
      <c r="E22" s="27">
        <v>0</v>
      </c>
      <c r="F22" s="25"/>
      <c r="G22" s="26">
        <f t="shared" si="0"/>
        <v>0</v>
      </c>
    </row>
    <row r="23" spans="1:7" ht="28.5" customHeight="1" x14ac:dyDescent="0.25">
      <c r="A23" s="20">
        <v>14</v>
      </c>
      <c r="B23" s="21" t="s">
        <v>42</v>
      </c>
      <c r="C23" s="22" t="s">
        <v>43</v>
      </c>
      <c r="D23" s="23" t="s">
        <v>44</v>
      </c>
      <c r="E23" s="27">
        <v>345</v>
      </c>
      <c r="F23" s="25">
        <v>8.6999999999999993</v>
      </c>
      <c r="G23" s="26">
        <f t="shared" si="0"/>
        <v>3001.4999999999995</v>
      </c>
    </row>
    <row r="24" spans="1:7" ht="28.5" customHeight="1" x14ac:dyDescent="0.25">
      <c r="A24" s="20">
        <v>15</v>
      </c>
      <c r="B24" s="21" t="s">
        <v>45</v>
      </c>
      <c r="C24" s="22" t="s">
        <v>43</v>
      </c>
      <c r="D24" s="23" t="s">
        <v>44</v>
      </c>
      <c r="E24" s="27">
        <v>690</v>
      </c>
      <c r="F24" s="25">
        <v>8.6999999999999993</v>
      </c>
      <c r="G24" s="26">
        <f t="shared" si="0"/>
        <v>6002.9999999999991</v>
      </c>
    </row>
    <row r="25" spans="1:7" ht="28.5" customHeight="1" x14ac:dyDescent="0.25">
      <c r="A25" s="20">
        <v>16</v>
      </c>
      <c r="B25" s="30" t="s">
        <v>46</v>
      </c>
      <c r="C25" s="22" t="s">
        <v>47</v>
      </c>
      <c r="D25" s="23" t="s">
        <v>48</v>
      </c>
      <c r="E25" s="27">
        <v>0</v>
      </c>
      <c r="F25" s="25"/>
      <c r="G25" s="26">
        <f t="shared" si="0"/>
        <v>0</v>
      </c>
    </row>
    <row r="26" spans="1:7" ht="28.5" customHeight="1" x14ac:dyDescent="0.25">
      <c r="A26" s="31">
        <v>17</v>
      </c>
      <c r="B26" s="21" t="s">
        <v>49</v>
      </c>
      <c r="C26" s="32" t="s">
        <v>50</v>
      </c>
      <c r="D26" s="23" t="s">
        <v>25</v>
      </c>
      <c r="E26" s="27">
        <v>55</v>
      </c>
      <c r="F26" s="25">
        <v>49.13</v>
      </c>
      <c r="G26" s="26">
        <f t="shared" si="0"/>
        <v>2702.15</v>
      </c>
    </row>
    <row r="27" spans="1:7" ht="28.5" customHeight="1" x14ac:dyDescent="0.25">
      <c r="A27" s="31">
        <v>18</v>
      </c>
      <c r="B27" s="29" t="s">
        <v>51</v>
      </c>
      <c r="C27" s="32" t="s">
        <v>52</v>
      </c>
      <c r="D27" s="23" t="s">
        <v>48</v>
      </c>
      <c r="E27" s="27">
        <v>0</v>
      </c>
      <c r="F27" s="25"/>
      <c r="G27" s="26">
        <f t="shared" si="0"/>
        <v>0</v>
      </c>
    </row>
    <row r="28" spans="1:7" ht="28.5" customHeight="1" x14ac:dyDescent="0.25">
      <c r="A28" s="31">
        <v>19</v>
      </c>
      <c r="B28" s="29" t="s">
        <v>53</v>
      </c>
      <c r="C28" s="33" t="s">
        <v>54</v>
      </c>
      <c r="D28" s="23" t="s">
        <v>48</v>
      </c>
      <c r="E28" s="27">
        <v>0</v>
      </c>
      <c r="F28" s="25"/>
      <c r="G28" s="26">
        <f t="shared" si="0"/>
        <v>0</v>
      </c>
    </row>
    <row r="29" spans="1:7" ht="28.5" customHeight="1" x14ac:dyDescent="0.25">
      <c r="A29" s="31">
        <v>20</v>
      </c>
      <c r="B29" s="21" t="s">
        <v>55</v>
      </c>
      <c r="C29" s="32" t="s">
        <v>56</v>
      </c>
      <c r="D29" s="23" t="s">
        <v>57</v>
      </c>
      <c r="E29" s="27">
        <v>12693</v>
      </c>
      <c r="F29" s="25">
        <v>7.91</v>
      </c>
      <c r="G29" s="26">
        <f t="shared" si="0"/>
        <v>100401.63</v>
      </c>
    </row>
    <row r="30" spans="1:7" ht="28.5" customHeight="1" x14ac:dyDescent="0.25">
      <c r="A30" s="31">
        <v>21</v>
      </c>
      <c r="B30" s="21" t="s">
        <v>58</v>
      </c>
      <c r="C30" s="32" t="s">
        <v>56</v>
      </c>
      <c r="D30" s="23" t="s">
        <v>57</v>
      </c>
      <c r="E30" s="27">
        <v>0</v>
      </c>
      <c r="F30" s="25"/>
      <c r="G30" s="26">
        <f t="shared" si="0"/>
        <v>0</v>
      </c>
    </row>
    <row r="31" spans="1:7" ht="28.5" customHeight="1" x14ac:dyDescent="0.25">
      <c r="A31" s="20">
        <v>22</v>
      </c>
      <c r="B31" s="34" t="s">
        <v>59</v>
      </c>
      <c r="C31" s="32" t="s">
        <v>56</v>
      </c>
      <c r="D31" s="23" t="s">
        <v>57</v>
      </c>
      <c r="E31" s="27">
        <v>7820</v>
      </c>
      <c r="F31" s="25">
        <v>4.32</v>
      </c>
      <c r="G31" s="26">
        <f t="shared" si="0"/>
        <v>33782.400000000001</v>
      </c>
    </row>
    <row r="32" spans="1:7" ht="28.5" customHeight="1" x14ac:dyDescent="0.25">
      <c r="A32" s="31">
        <v>23</v>
      </c>
      <c r="B32" s="21" t="s">
        <v>60</v>
      </c>
      <c r="C32" s="32" t="s">
        <v>56</v>
      </c>
      <c r="D32" s="23" t="s">
        <v>57</v>
      </c>
      <c r="E32" s="27">
        <v>0</v>
      </c>
      <c r="F32" s="25"/>
      <c r="G32" s="26">
        <f t="shared" si="0"/>
        <v>0</v>
      </c>
    </row>
    <row r="33" spans="1:7" ht="28.5" customHeight="1" x14ac:dyDescent="0.25">
      <c r="A33" s="31">
        <v>24</v>
      </c>
      <c r="B33" s="21" t="s">
        <v>61</v>
      </c>
      <c r="C33" s="33" t="s">
        <v>37</v>
      </c>
      <c r="D33" s="23" t="s">
        <v>25</v>
      </c>
      <c r="E33" s="27">
        <v>0</v>
      </c>
      <c r="F33" s="25"/>
      <c r="G33" s="26">
        <f t="shared" si="0"/>
        <v>0</v>
      </c>
    </row>
    <row r="34" spans="1:7" ht="28.5" customHeight="1" x14ac:dyDescent="0.25">
      <c r="A34" s="31">
        <v>25</v>
      </c>
      <c r="B34" s="29" t="s">
        <v>62</v>
      </c>
      <c r="C34" s="32" t="s">
        <v>52</v>
      </c>
      <c r="D34" s="23" t="s">
        <v>48</v>
      </c>
      <c r="E34" s="27">
        <v>0</v>
      </c>
      <c r="F34" s="25"/>
      <c r="G34" s="26">
        <f t="shared" si="0"/>
        <v>0</v>
      </c>
    </row>
    <row r="35" spans="1:7" ht="28.5" customHeight="1" x14ac:dyDescent="0.25">
      <c r="A35" s="31">
        <v>26</v>
      </c>
      <c r="B35" s="29" t="s">
        <v>63</v>
      </c>
      <c r="C35" s="32" t="s">
        <v>52</v>
      </c>
      <c r="D35" s="23" t="s">
        <v>48</v>
      </c>
      <c r="E35" s="27">
        <v>0</v>
      </c>
      <c r="F35" s="25"/>
      <c r="G35" s="26">
        <f t="shared" si="0"/>
        <v>0</v>
      </c>
    </row>
    <row r="36" spans="1:7" ht="28.5" customHeight="1" x14ac:dyDescent="0.25">
      <c r="A36" s="31">
        <v>27</v>
      </c>
      <c r="B36" s="21" t="s">
        <v>64</v>
      </c>
      <c r="C36" s="33" t="s">
        <v>259</v>
      </c>
      <c r="D36" s="23" t="s">
        <v>25</v>
      </c>
      <c r="E36" s="27">
        <v>9458</v>
      </c>
      <c r="F36" s="25">
        <v>7.79</v>
      </c>
      <c r="G36" s="26">
        <f t="shared" si="0"/>
        <v>73677.820000000007</v>
      </c>
    </row>
    <row r="37" spans="1:7" ht="28.5" customHeight="1" x14ac:dyDescent="0.25">
      <c r="A37" s="31">
        <v>28</v>
      </c>
      <c r="B37" s="21" t="s">
        <v>66</v>
      </c>
      <c r="C37" s="33" t="s">
        <v>67</v>
      </c>
      <c r="D37" s="23" t="s">
        <v>68</v>
      </c>
      <c r="E37" s="27">
        <v>0</v>
      </c>
      <c r="F37" s="25"/>
      <c r="G37" s="26">
        <f t="shared" si="0"/>
        <v>0</v>
      </c>
    </row>
    <row r="38" spans="1:7" ht="28.5" customHeight="1" x14ac:dyDescent="0.25">
      <c r="A38" s="31">
        <v>29</v>
      </c>
      <c r="B38" s="21" t="s">
        <v>69</v>
      </c>
      <c r="C38" s="33" t="s">
        <v>70</v>
      </c>
      <c r="D38" s="23" t="s">
        <v>68</v>
      </c>
      <c r="E38" s="27">
        <v>0</v>
      </c>
      <c r="F38" s="25"/>
      <c r="G38" s="26">
        <f t="shared" si="0"/>
        <v>0</v>
      </c>
    </row>
    <row r="39" spans="1:7" ht="28.5" customHeight="1" x14ac:dyDescent="0.25">
      <c r="A39" s="31">
        <v>30</v>
      </c>
      <c r="B39" s="21" t="s">
        <v>71</v>
      </c>
      <c r="C39" s="33" t="s">
        <v>72</v>
      </c>
      <c r="D39" s="23" t="s">
        <v>25</v>
      </c>
      <c r="E39" s="27">
        <v>0</v>
      </c>
      <c r="F39" s="25"/>
      <c r="G39" s="26">
        <f t="shared" si="0"/>
        <v>0</v>
      </c>
    </row>
    <row r="40" spans="1:7" ht="28.5" customHeight="1" x14ac:dyDescent="0.25">
      <c r="A40" s="20" t="s">
        <v>73</v>
      </c>
      <c r="B40" s="21" t="s">
        <v>74</v>
      </c>
      <c r="C40" s="28" t="s">
        <v>75</v>
      </c>
      <c r="D40" s="23" t="s">
        <v>68</v>
      </c>
      <c r="E40" s="27">
        <v>0</v>
      </c>
      <c r="F40" s="25"/>
      <c r="G40" s="26">
        <f t="shared" si="0"/>
        <v>0</v>
      </c>
    </row>
    <row r="41" spans="1:7" ht="28.5" customHeight="1" x14ac:dyDescent="0.25">
      <c r="A41" s="20" t="s">
        <v>76</v>
      </c>
      <c r="B41" s="35" t="s">
        <v>74</v>
      </c>
      <c r="C41" s="28" t="s">
        <v>77</v>
      </c>
      <c r="D41" s="23" t="s">
        <v>68</v>
      </c>
      <c r="E41" s="27">
        <v>0</v>
      </c>
      <c r="F41" s="25"/>
      <c r="G41" s="26">
        <f t="shared" si="0"/>
        <v>0</v>
      </c>
    </row>
    <row r="42" spans="1:7" ht="28.5" customHeight="1" x14ac:dyDescent="0.25">
      <c r="A42" s="20">
        <v>32</v>
      </c>
      <c r="B42" s="21" t="s">
        <v>78</v>
      </c>
      <c r="C42" s="28" t="s">
        <v>79</v>
      </c>
      <c r="D42" s="23" t="s">
        <v>12</v>
      </c>
      <c r="E42" s="27">
        <v>0</v>
      </c>
      <c r="F42" s="25"/>
      <c r="G42" s="26">
        <f t="shared" si="0"/>
        <v>0</v>
      </c>
    </row>
    <row r="43" spans="1:7" ht="28.5" customHeight="1" x14ac:dyDescent="0.25">
      <c r="A43" s="20">
        <v>33</v>
      </c>
      <c r="B43" s="21" t="s">
        <v>80</v>
      </c>
      <c r="C43" s="28" t="s">
        <v>81</v>
      </c>
      <c r="D43" s="23" t="s">
        <v>12</v>
      </c>
      <c r="E43" s="27">
        <v>0</v>
      </c>
      <c r="F43" s="25"/>
      <c r="G43" s="26">
        <f t="shared" si="0"/>
        <v>0</v>
      </c>
    </row>
    <row r="44" spans="1:7" ht="28.5" customHeight="1" x14ac:dyDescent="0.25">
      <c r="A44" s="20">
        <v>34</v>
      </c>
      <c r="B44" s="21" t="s">
        <v>82</v>
      </c>
      <c r="C44" s="28" t="s">
        <v>81</v>
      </c>
      <c r="D44" s="23" t="s">
        <v>12</v>
      </c>
      <c r="E44" s="27">
        <v>0</v>
      </c>
      <c r="F44" s="25"/>
      <c r="G44" s="26">
        <f t="shared" si="0"/>
        <v>0</v>
      </c>
    </row>
    <row r="45" spans="1:7" ht="28.5" customHeight="1" x14ac:dyDescent="0.25">
      <c r="A45" s="20">
        <v>35</v>
      </c>
      <c r="B45" s="21" t="s">
        <v>83</v>
      </c>
      <c r="C45" s="28" t="s">
        <v>81</v>
      </c>
      <c r="D45" s="23" t="s">
        <v>12</v>
      </c>
      <c r="E45" s="27">
        <v>16624</v>
      </c>
      <c r="F45" s="25">
        <v>5.49</v>
      </c>
      <c r="G45" s="26">
        <f t="shared" si="0"/>
        <v>91265.760000000009</v>
      </c>
    </row>
    <row r="46" spans="1:7" ht="28.5" customHeight="1" x14ac:dyDescent="0.25">
      <c r="A46" s="20">
        <v>36</v>
      </c>
      <c r="B46" s="21" t="s">
        <v>84</v>
      </c>
      <c r="C46" s="28" t="s">
        <v>85</v>
      </c>
      <c r="D46" s="23" t="s">
        <v>12</v>
      </c>
      <c r="E46" s="27">
        <v>0</v>
      </c>
      <c r="F46" s="25"/>
      <c r="G46" s="26">
        <f t="shared" si="0"/>
        <v>0</v>
      </c>
    </row>
    <row r="47" spans="1:7" ht="48" customHeight="1" x14ac:dyDescent="0.25">
      <c r="A47" s="20">
        <v>37</v>
      </c>
      <c r="B47" s="21" t="s">
        <v>86</v>
      </c>
      <c r="C47" s="28" t="s">
        <v>87</v>
      </c>
      <c r="D47" s="23" t="s">
        <v>88</v>
      </c>
      <c r="E47" s="27">
        <v>0</v>
      </c>
      <c r="F47" s="25"/>
      <c r="G47" s="26">
        <f t="shared" si="0"/>
        <v>0</v>
      </c>
    </row>
    <row r="48" spans="1:7" ht="28.5" customHeight="1" x14ac:dyDescent="0.25">
      <c r="A48" s="20">
        <v>38</v>
      </c>
      <c r="B48" s="21" t="s">
        <v>89</v>
      </c>
      <c r="C48" s="28" t="s">
        <v>90</v>
      </c>
      <c r="D48" s="23" t="s">
        <v>88</v>
      </c>
      <c r="E48" s="27">
        <v>0</v>
      </c>
      <c r="F48" s="25"/>
      <c r="G48" s="26">
        <f t="shared" si="0"/>
        <v>0</v>
      </c>
    </row>
    <row r="49" spans="1:7" ht="28.5" customHeight="1" x14ac:dyDescent="0.25">
      <c r="A49" s="20">
        <v>39</v>
      </c>
      <c r="B49" s="21" t="s">
        <v>91</v>
      </c>
      <c r="C49" s="28" t="s">
        <v>92</v>
      </c>
      <c r="D49" s="23" t="s">
        <v>88</v>
      </c>
      <c r="E49" s="27">
        <v>0</v>
      </c>
      <c r="F49" s="25"/>
      <c r="G49" s="26">
        <f t="shared" si="0"/>
        <v>0</v>
      </c>
    </row>
    <row r="50" spans="1:7" ht="28.5" customHeight="1" x14ac:dyDescent="0.25">
      <c r="A50" s="20">
        <v>40</v>
      </c>
      <c r="B50" s="21" t="s">
        <v>93</v>
      </c>
      <c r="C50" s="22" t="s">
        <v>43</v>
      </c>
      <c r="D50" s="23" t="s">
        <v>44</v>
      </c>
      <c r="E50" s="27">
        <v>0</v>
      </c>
      <c r="F50" s="25"/>
      <c r="G50" s="26">
        <f t="shared" si="0"/>
        <v>0</v>
      </c>
    </row>
    <row r="51" spans="1:7" ht="28.5" customHeight="1" x14ac:dyDescent="0.25">
      <c r="A51" s="20">
        <v>41</v>
      </c>
      <c r="B51" s="21" t="s">
        <v>94</v>
      </c>
      <c r="C51" s="22" t="s">
        <v>43</v>
      </c>
      <c r="D51" s="23" t="s">
        <v>44</v>
      </c>
      <c r="E51" s="27">
        <v>2392</v>
      </c>
      <c r="F51" s="25">
        <v>8.6999999999999993</v>
      </c>
      <c r="G51" s="26">
        <f t="shared" si="0"/>
        <v>20810.399999999998</v>
      </c>
    </row>
    <row r="52" spans="1:7" ht="28.5" customHeight="1" x14ac:dyDescent="0.25">
      <c r="A52" s="20">
        <v>42</v>
      </c>
      <c r="B52" s="21" t="s">
        <v>95</v>
      </c>
      <c r="C52" s="22" t="s">
        <v>43</v>
      </c>
      <c r="D52" s="23" t="s">
        <v>44</v>
      </c>
      <c r="E52" s="27">
        <v>0</v>
      </c>
      <c r="F52" s="25"/>
      <c r="G52" s="26">
        <f t="shared" si="0"/>
        <v>0</v>
      </c>
    </row>
    <row r="53" spans="1:7" ht="28.5" customHeight="1" x14ac:dyDescent="0.25">
      <c r="A53" s="20" t="s">
        <v>96</v>
      </c>
      <c r="B53" s="21" t="s">
        <v>97</v>
      </c>
      <c r="C53" s="28" t="s">
        <v>98</v>
      </c>
      <c r="D53" s="23" t="s">
        <v>99</v>
      </c>
      <c r="E53" s="27">
        <v>0</v>
      </c>
      <c r="F53" s="25"/>
      <c r="G53" s="26">
        <f t="shared" si="0"/>
        <v>0</v>
      </c>
    </row>
    <row r="54" spans="1:7" ht="28.5" customHeight="1" x14ac:dyDescent="0.25">
      <c r="A54" s="20" t="s">
        <v>100</v>
      </c>
      <c r="B54" s="35" t="s">
        <v>101</v>
      </c>
      <c r="C54" s="28" t="s">
        <v>98</v>
      </c>
      <c r="D54" s="23" t="s">
        <v>99</v>
      </c>
      <c r="E54" s="27">
        <v>0</v>
      </c>
      <c r="F54" s="25"/>
      <c r="G54" s="26">
        <f t="shared" si="0"/>
        <v>0</v>
      </c>
    </row>
    <row r="55" spans="1:7" ht="28.5" customHeight="1" x14ac:dyDescent="0.25">
      <c r="A55" s="20">
        <v>44</v>
      </c>
      <c r="B55" s="35" t="s">
        <v>102</v>
      </c>
      <c r="C55" s="28" t="s">
        <v>98</v>
      </c>
      <c r="D55" s="23" t="s">
        <v>99</v>
      </c>
      <c r="E55" s="27">
        <v>0</v>
      </c>
      <c r="F55" s="25"/>
      <c r="G55" s="26">
        <f t="shared" si="0"/>
        <v>0</v>
      </c>
    </row>
    <row r="56" spans="1:7" ht="28.5" customHeight="1" x14ac:dyDescent="0.25">
      <c r="A56" s="20">
        <v>45</v>
      </c>
      <c r="B56" s="21" t="s">
        <v>103</v>
      </c>
      <c r="C56" s="28" t="s">
        <v>98</v>
      </c>
      <c r="D56" s="23" t="s">
        <v>68</v>
      </c>
      <c r="E56" s="27">
        <v>0</v>
      </c>
      <c r="F56" s="25"/>
      <c r="G56" s="26">
        <f t="shared" si="0"/>
        <v>0</v>
      </c>
    </row>
    <row r="57" spans="1:7" ht="28.5" customHeight="1" x14ac:dyDescent="0.25">
      <c r="A57" s="20" t="s">
        <v>104</v>
      </c>
      <c r="B57" s="21" t="s">
        <v>105</v>
      </c>
      <c r="C57" s="28" t="s">
        <v>98</v>
      </c>
      <c r="D57" s="23" t="s">
        <v>99</v>
      </c>
      <c r="E57" s="27">
        <v>0</v>
      </c>
      <c r="F57" s="25"/>
      <c r="G57" s="26">
        <f t="shared" si="0"/>
        <v>0</v>
      </c>
    </row>
    <row r="58" spans="1:7" ht="28.5" customHeight="1" x14ac:dyDescent="0.25">
      <c r="A58" s="20" t="s">
        <v>106</v>
      </c>
      <c r="B58" s="35" t="s">
        <v>107</v>
      </c>
      <c r="C58" s="28" t="s">
        <v>98</v>
      </c>
      <c r="D58" s="23" t="s">
        <v>99</v>
      </c>
      <c r="E58" s="27">
        <v>0</v>
      </c>
      <c r="F58" s="25"/>
      <c r="G58" s="26">
        <f t="shared" si="0"/>
        <v>0</v>
      </c>
    </row>
    <row r="59" spans="1:7" ht="28.5" customHeight="1" x14ac:dyDescent="0.25">
      <c r="A59" s="20" t="s">
        <v>108</v>
      </c>
      <c r="B59" s="21" t="s">
        <v>109</v>
      </c>
      <c r="C59" s="28" t="s">
        <v>98</v>
      </c>
      <c r="D59" s="23" t="s">
        <v>99</v>
      </c>
      <c r="E59" s="27">
        <v>0</v>
      </c>
      <c r="F59" s="25"/>
      <c r="G59" s="26">
        <f t="shared" si="0"/>
        <v>0</v>
      </c>
    </row>
    <row r="60" spans="1:7" ht="28.5" customHeight="1" x14ac:dyDescent="0.25">
      <c r="A60" s="20" t="s">
        <v>110</v>
      </c>
      <c r="B60" s="35" t="s">
        <v>111</v>
      </c>
      <c r="C60" s="28" t="s">
        <v>98</v>
      </c>
      <c r="D60" s="23" t="s">
        <v>99</v>
      </c>
      <c r="E60" s="27">
        <v>0</v>
      </c>
      <c r="F60" s="25"/>
      <c r="G60" s="26">
        <f t="shared" si="0"/>
        <v>0</v>
      </c>
    </row>
    <row r="61" spans="1:7" ht="28.5" customHeight="1" x14ac:dyDescent="0.25">
      <c r="A61" s="20" t="s">
        <v>112</v>
      </c>
      <c r="B61" s="21" t="s">
        <v>113</v>
      </c>
      <c r="C61" s="28" t="s">
        <v>98</v>
      </c>
      <c r="D61" s="23" t="s">
        <v>99</v>
      </c>
      <c r="E61" s="27">
        <v>0</v>
      </c>
      <c r="F61" s="25"/>
      <c r="G61" s="26">
        <f t="shared" si="0"/>
        <v>0</v>
      </c>
    </row>
    <row r="62" spans="1:7" ht="28.5" customHeight="1" x14ac:dyDescent="0.25">
      <c r="A62" s="20" t="s">
        <v>114</v>
      </c>
      <c r="B62" s="35" t="s">
        <v>115</v>
      </c>
      <c r="C62" s="28" t="s">
        <v>98</v>
      </c>
      <c r="D62" s="23" t="s">
        <v>99</v>
      </c>
      <c r="E62" s="27">
        <v>0</v>
      </c>
      <c r="F62" s="25"/>
      <c r="G62" s="26">
        <f t="shared" si="0"/>
        <v>0</v>
      </c>
    </row>
    <row r="63" spans="1:7" ht="28.5" customHeight="1" x14ac:dyDescent="0.25">
      <c r="A63" s="20">
        <v>49</v>
      </c>
      <c r="B63" s="21" t="s">
        <v>116</v>
      </c>
      <c r="C63" s="28" t="s">
        <v>98</v>
      </c>
      <c r="D63" s="23" t="s">
        <v>68</v>
      </c>
      <c r="E63" s="27">
        <v>0</v>
      </c>
      <c r="F63" s="25"/>
      <c r="G63" s="26">
        <f t="shared" si="0"/>
        <v>0</v>
      </c>
    </row>
    <row r="64" spans="1:7" ht="28.5" customHeight="1" x14ac:dyDescent="0.25">
      <c r="A64" s="20" t="s">
        <v>117</v>
      </c>
      <c r="B64" s="21" t="s">
        <v>118</v>
      </c>
      <c r="C64" s="28" t="s">
        <v>81</v>
      </c>
      <c r="D64" s="23" t="s">
        <v>99</v>
      </c>
      <c r="E64" s="27">
        <v>0</v>
      </c>
      <c r="F64" s="25"/>
      <c r="G64" s="26">
        <f t="shared" si="0"/>
        <v>0</v>
      </c>
    </row>
    <row r="65" spans="1:7" ht="28.5" customHeight="1" x14ac:dyDescent="0.25">
      <c r="A65" s="20" t="s">
        <v>119</v>
      </c>
      <c r="B65" s="35" t="s">
        <v>120</v>
      </c>
      <c r="C65" s="28" t="s">
        <v>81</v>
      </c>
      <c r="D65" s="23" t="s">
        <v>99</v>
      </c>
      <c r="E65" s="27">
        <v>0</v>
      </c>
      <c r="F65" s="25"/>
      <c r="G65" s="26">
        <f t="shared" si="0"/>
        <v>0</v>
      </c>
    </row>
    <row r="66" spans="1:7" ht="28.5" customHeight="1" x14ac:dyDescent="0.25">
      <c r="A66" s="20" t="s">
        <v>121</v>
      </c>
      <c r="B66" s="21" t="s">
        <v>122</v>
      </c>
      <c r="C66" s="28" t="s">
        <v>81</v>
      </c>
      <c r="D66" s="23" t="s">
        <v>99</v>
      </c>
      <c r="E66" s="27">
        <v>0</v>
      </c>
      <c r="F66" s="25"/>
      <c r="G66" s="26">
        <f t="shared" si="0"/>
        <v>0</v>
      </c>
    </row>
    <row r="67" spans="1:7" ht="28.5" customHeight="1" x14ac:dyDescent="0.25">
      <c r="A67" s="20" t="s">
        <v>123</v>
      </c>
      <c r="B67" s="35" t="s">
        <v>124</v>
      </c>
      <c r="C67" s="28" t="s">
        <v>81</v>
      </c>
      <c r="D67" s="23" t="s">
        <v>99</v>
      </c>
      <c r="E67" s="27">
        <v>8446</v>
      </c>
      <c r="F67" s="25">
        <v>8.93</v>
      </c>
      <c r="G67" s="26">
        <f t="shared" si="0"/>
        <v>75422.78</v>
      </c>
    </row>
    <row r="68" spans="1:7" ht="28.5" customHeight="1" x14ac:dyDescent="0.25">
      <c r="A68" s="20" t="s">
        <v>125</v>
      </c>
      <c r="B68" s="21" t="s">
        <v>126</v>
      </c>
      <c r="C68" s="28" t="s">
        <v>81</v>
      </c>
      <c r="D68" s="23" t="s">
        <v>99</v>
      </c>
      <c r="E68" s="27">
        <v>0</v>
      </c>
      <c r="F68" s="25"/>
      <c r="G68" s="26">
        <f t="shared" si="0"/>
        <v>0</v>
      </c>
    </row>
    <row r="69" spans="1:7" ht="28.5" customHeight="1" x14ac:dyDescent="0.25">
      <c r="A69" s="20" t="s">
        <v>127</v>
      </c>
      <c r="B69" s="35" t="s">
        <v>128</v>
      </c>
      <c r="C69" s="28" t="s">
        <v>81</v>
      </c>
      <c r="D69" s="23" t="s">
        <v>99</v>
      </c>
      <c r="E69" s="27">
        <v>2429</v>
      </c>
      <c r="F69" s="25">
        <v>8.93</v>
      </c>
      <c r="G69" s="26">
        <f t="shared" si="0"/>
        <v>21690.969999999998</v>
      </c>
    </row>
    <row r="70" spans="1:7" ht="28.5" customHeight="1" x14ac:dyDescent="0.25">
      <c r="A70" s="20">
        <v>53</v>
      </c>
      <c r="B70" s="35" t="s">
        <v>129</v>
      </c>
      <c r="C70" s="28" t="s">
        <v>81</v>
      </c>
      <c r="D70" s="23" t="s">
        <v>99</v>
      </c>
      <c r="E70" s="27">
        <v>2949</v>
      </c>
      <c r="F70" s="25">
        <v>8.9600000000000009</v>
      </c>
      <c r="G70" s="26">
        <f t="shared" si="0"/>
        <v>26423.040000000001</v>
      </c>
    </row>
    <row r="71" spans="1:7" ht="28.5" customHeight="1" x14ac:dyDescent="0.25">
      <c r="A71" s="20">
        <v>54</v>
      </c>
      <c r="B71" s="35" t="s">
        <v>130</v>
      </c>
      <c r="C71" s="28" t="s">
        <v>81</v>
      </c>
      <c r="D71" s="23" t="s">
        <v>99</v>
      </c>
      <c r="E71" s="27">
        <v>7696</v>
      </c>
      <c r="F71" s="25">
        <v>11.34</v>
      </c>
      <c r="G71" s="26">
        <f t="shared" si="0"/>
        <v>87272.639999999999</v>
      </c>
    </row>
    <row r="72" spans="1:7" ht="28.5" customHeight="1" x14ac:dyDescent="0.25">
      <c r="A72" s="20">
        <v>55</v>
      </c>
      <c r="B72" s="35" t="s">
        <v>131</v>
      </c>
      <c r="C72" s="28" t="s">
        <v>81</v>
      </c>
      <c r="D72" s="23" t="s">
        <v>99</v>
      </c>
      <c r="E72" s="27">
        <v>8249</v>
      </c>
      <c r="F72" s="25">
        <v>19.7</v>
      </c>
      <c r="G72" s="26">
        <f t="shared" ref="G72:G135" si="1">F72*E72</f>
        <v>162505.29999999999</v>
      </c>
    </row>
    <row r="73" spans="1:7" ht="28.5" customHeight="1" x14ac:dyDescent="0.25">
      <c r="A73" s="20">
        <v>56</v>
      </c>
      <c r="B73" s="35" t="s">
        <v>132</v>
      </c>
      <c r="C73" s="28" t="s">
        <v>81</v>
      </c>
      <c r="D73" s="23" t="s">
        <v>99</v>
      </c>
      <c r="E73" s="27">
        <v>0</v>
      </c>
      <c r="F73" s="25"/>
      <c r="G73" s="26">
        <f t="shared" si="1"/>
        <v>0</v>
      </c>
    </row>
    <row r="74" spans="1:7" ht="28.5" customHeight="1" x14ac:dyDescent="0.25">
      <c r="A74" s="20">
        <v>57</v>
      </c>
      <c r="B74" s="35" t="s">
        <v>133</v>
      </c>
      <c r="C74" s="28" t="s">
        <v>81</v>
      </c>
      <c r="D74" s="23" t="s">
        <v>99</v>
      </c>
      <c r="E74" s="27">
        <v>0</v>
      </c>
      <c r="F74" s="25"/>
      <c r="G74" s="26">
        <f t="shared" si="1"/>
        <v>0</v>
      </c>
    </row>
    <row r="75" spans="1:7" ht="28.5" customHeight="1" x14ac:dyDescent="0.25">
      <c r="A75" s="20">
        <v>58</v>
      </c>
      <c r="B75" s="35" t="s">
        <v>134</v>
      </c>
      <c r="C75" s="28" t="s">
        <v>81</v>
      </c>
      <c r="D75" s="23" t="s">
        <v>99</v>
      </c>
      <c r="E75" s="27">
        <v>0</v>
      </c>
      <c r="F75" s="25"/>
      <c r="G75" s="26">
        <f t="shared" si="1"/>
        <v>0</v>
      </c>
    </row>
    <row r="76" spans="1:7" ht="28.5" customHeight="1" x14ac:dyDescent="0.25">
      <c r="A76" s="36">
        <v>69</v>
      </c>
      <c r="B76" s="21" t="s">
        <v>135</v>
      </c>
      <c r="C76" s="28" t="s">
        <v>136</v>
      </c>
      <c r="D76" s="23" t="s">
        <v>68</v>
      </c>
      <c r="E76" s="27">
        <v>0</v>
      </c>
      <c r="F76" s="25"/>
      <c r="G76" s="26">
        <f t="shared" si="1"/>
        <v>0</v>
      </c>
    </row>
    <row r="77" spans="1:7" ht="28.5" customHeight="1" x14ac:dyDescent="0.25">
      <c r="A77" s="36">
        <v>70</v>
      </c>
      <c r="B77" s="37" t="s">
        <v>137</v>
      </c>
      <c r="C77" s="28" t="s">
        <v>136</v>
      </c>
      <c r="D77" s="23" t="s">
        <v>68</v>
      </c>
      <c r="E77" s="27">
        <v>0</v>
      </c>
      <c r="F77" s="25"/>
      <c r="G77" s="26">
        <f t="shared" si="1"/>
        <v>0</v>
      </c>
    </row>
    <row r="78" spans="1:7" ht="28.5" customHeight="1" x14ac:dyDescent="0.25">
      <c r="A78" s="36">
        <v>71</v>
      </c>
      <c r="B78" s="38" t="s">
        <v>138</v>
      </c>
      <c r="C78" s="22" t="s">
        <v>52</v>
      </c>
      <c r="D78" s="23" t="s">
        <v>48</v>
      </c>
      <c r="E78" s="27">
        <v>0</v>
      </c>
      <c r="F78" s="25"/>
      <c r="G78" s="26">
        <f t="shared" si="1"/>
        <v>0</v>
      </c>
    </row>
    <row r="79" spans="1:7" ht="28.5" customHeight="1" x14ac:dyDescent="0.25">
      <c r="A79" s="36" t="s">
        <v>139</v>
      </c>
      <c r="B79" s="39" t="s">
        <v>140</v>
      </c>
      <c r="C79" s="28" t="s">
        <v>141</v>
      </c>
      <c r="D79" s="23" t="s">
        <v>68</v>
      </c>
      <c r="E79" s="27">
        <v>0</v>
      </c>
      <c r="F79" s="25"/>
      <c r="G79" s="26">
        <f t="shared" si="1"/>
        <v>0</v>
      </c>
    </row>
    <row r="80" spans="1:7" ht="28.5" customHeight="1" x14ac:dyDescent="0.25">
      <c r="A80" s="36" t="s">
        <v>142</v>
      </c>
      <c r="B80" s="37" t="s">
        <v>140</v>
      </c>
      <c r="C80" s="28" t="s">
        <v>143</v>
      </c>
      <c r="D80" s="23" t="s">
        <v>68</v>
      </c>
      <c r="E80" s="27">
        <v>0</v>
      </c>
      <c r="F80" s="25"/>
      <c r="G80" s="26">
        <f t="shared" si="1"/>
        <v>0</v>
      </c>
    </row>
    <row r="81" spans="1:7" ht="28.5" customHeight="1" x14ac:dyDescent="0.25">
      <c r="A81" s="36">
        <v>73</v>
      </c>
      <c r="B81" s="38" t="s">
        <v>144</v>
      </c>
      <c r="C81" s="28" t="s">
        <v>141</v>
      </c>
      <c r="D81" s="23" t="s">
        <v>44</v>
      </c>
      <c r="E81" s="27">
        <v>0</v>
      </c>
      <c r="F81" s="25"/>
      <c r="G81" s="26">
        <f t="shared" si="1"/>
        <v>0</v>
      </c>
    </row>
    <row r="82" spans="1:7" ht="28.5" customHeight="1" x14ac:dyDescent="0.25">
      <c r="A82" s="36">
        <v>74</v>
      </c>
      <c r="B82" s="39" t="s">
        <v>145</v>
      </c>
      <c r="C82" s="22" t="s">
        <v>43</v>
      </c>
      <c r="D82" s="23" t="s">
        <v>44</v>
      </c>
      <c r="E82" s="27">
        <v>0</v>
      </c>
      <c r="F82" s="25"/>
      <c r="G82" s="26">
        <f t="shared" si="1"/>
        <v>0</v>
      </c>
    </row>
    <row r="83" spans="1:7" ht="28.5" customHeight="1" x14ac:dyDescent="0.25">
      <c r="A83" s="36">
        <v>75</v>
      </c>
      <c r="B83" s="39" t="s">
        <v>146</v>
      </c>
      <c r="C83" s="22" t="s">
        <v>43</v>
      </c>
      <c r="D83" s="23" t="s">
        <v>44</v>
      </c>
      <c r="E83" s="27">
        <v>0</v>
      </c>
      <c r="F83" s="25"/>
      <c r="G83" s="26">
        <f t="shared" si="1"/>
        <v>0</v>
      </c>
    </row>
    <row r="84" spans="1:7" ht="28.5" customHeight="1" x14ac:dyDescent="0.25">
      <c r="A84" s="36" t="s">
        <v>147</v>
      </c>
      <c r="B84" s="39" t="s">
        <v>148</v>
      </c>
      <c r="C84" s="22" t="s">
        <v>149</v>
      </c>
      <c r="D84" s="23" t="s">
        <v>99</v>
      </c>
      <c r="E84" s="27">
        <v>0</v>
      </c>
      <c r="F84" s="25"/>
      <c r="G84" s="26">
        <f t="shared" si="1"/>
        <v>0</v>
      </c>
    </row>
    <row r="85" spans="1:7" ht="28.5" customHeight="1" x14ac:dyDescent="0.25">
      <c r="A85" s="36" t="s">
        <v>150</v>
      </c>
      <c r="B85" s="37" t="s">
        <v>151</v>
      </c>
      <c r="C85" s="22" t="s">
        <v>149</v>
      </c>
      <c r="D85" s="23" t="s">
        <v>99</v>
      </c>
      <c r="E85" s="27">
        <v>115</v>
      </c>
      <c r="F85" s="25">
        <v>17.149999999999999</v>
      </c>
      <c r="G85" s="26">
        <f t="shared" si="1"/>
        <v>1972.2499999999998</v>
      </c>
    </row>
    <row r="86" spans="1:7" ht="28.5" customHeight="1" x14ac:dyDescent="0.25">
      <c r="A86" s="36">
        <v>77</v>
      </c>
      <c r="B86" s="37" t="s">
        <v>152</v>
      </c>
      <c r="C86" s="22" t="s">
        <v>149</v>
      </c>
      <c r="D86" s="23" t="s">
        <v>99</v>
      </c>
      <c r="E86" s="27">
        <v>0</v>
      </c>
      <c r="F86" s="25"/>
      <c r="G86" s="26">
        <f t="shared" si="1"/>
        <v>0</v>
      </c>
    </row>
    <row r="87" spans="1:7" ht="28.5" customHeight="1" x14ac:dyDescent="0.25">
      <c r="A87" s="36">
        <v>78</v>
      </c>
      <c r="B87" s="39" t="s">
        <v>153</v>
      </c>
      <c r="C87" s="22" t="s">
        <v>43</v>
      </c>
      <c r="D87" s="23" t="s">
        <v>68</v>
      </c>
      <c r="E87" s="27">
        <v>0</v>
      </c>
      <c r="F87" s="25"/>
      <c r="G87" s="26">
        <f t="shared" si="1"/>
        <v>0</v>
      </c>
    </row>
    <row r="88" spans="1:7" ht="28.5" customHeight="1" x14ac:dyDescent="0.25">
      <c r="A88" s="36">
        <v>79</v>
      </c>
      <c r="B88" s="38" t="s">
        <v>154</v>
      </c>
      <c r="C88" s="22" t="s">
        <v>43</v>
      </c>
      <c r="D88" s="23" t="s">
        <v>44</v>
      </c>
      <c r="E88" s="27">
        <v>0</v>
      </c>
      <c r="F88" s="25"/>
      <c r="G88" s="26">
        <f t="shared" si="1"/>
        <v>0</v>
      </c>
    </row>
    <row r="89" spans="1:7" ht="28.5" customHeight="1" x14ac:dyDescent="0.25">
      <c r="A89" s="36">
        <v>80</v>
      </c>
      <c r="B89" s="39" t="s">
        <v>155</v>
      </c>
      <c r="C89" s="22" t="s">
        <v>43</v>
      </c>
      <c r="D89" s="23" t="s">
        <v>44</v>
      </c>
      <c r="E89" s="27">
        <v>161</v>
      </c>
      <c r="F89" s="25">
        <v>8.85</v>
      </c>
      <c r="G89" s="26">
        <f t="shared" si="1"/>
        <v>1424.85</v>
      </c>
    </row>
    <row r="90" spans="1:7" ht="28.5" customHeight="1" x14ac:dyDescent="0.25">
      <c r="A90" s="36">
        <v>81</v>
      </c>
      <c r="B90" s="39" t="s">
        <v>156</v>
      </c>
      <c r="C90" s="22" t="s">
        <v>43</v>
      </c>
      <c r="D90" s="23" t="s">
        <v>44</v>
      </c>
      <c r="E90" s="27">
        <v>0</v>
      </c>
      <c r="F90" s="25"/>
      <c r="G90" s="26">
        <f t="shared" si="1"/>
        <v>0</v>
      </c>
    </row>
    <row r="91" spans="1:7" ht="28.5" customHeight="1" x14ac:dyDescent="0.25">
      <c r="A91" s="36">
        <v>82</v>
      </c>
      <c r="B91" s="37" t="s">
        <v>157</v>
      </c>
      <c r="C91" s="28" t="s">
        <v>158</v>
      </c>
      <c r="D91" s="23" t="s">
        <v>159</v>
      </c>
      <c r="E91" s="27">
        <v>0</v>
      </c>
      <c r="F91" s="25"/>
      <c r="G91" s="26">
        <f t="shared" si="1"/>
        <v>0</v>
      </c>
    </row>
    <row r="92" spans="1:7" ht="28.5" customHeight="1" x14ac:dyDescent="0.25">
      <c r="A92" s="36">
        <v>83</v>
      </c>
      <c r="B92" s="39" t="s">
        <v>160</v>
      </c>
      <c r="C92" s="22" t="s">
        <v>24</v>
      </c>
      <c r="D92" s="23" t="s">
        <v>25</v>
      </c>
      <c r="E92" s="27">
        <v>0</v>
      </c>
      <c r="F92" s="25"/>
      <c r="G92" s="26">
        <f t="shared" si="1"/>
        <v>0</v>
      </c>
    </row>
    <row r="93" spans="1:7" ht="28.5" customHeight="1" x14ac:dyDescent="0.25">
      <c r="A93" s="36">
        <v>84</v>
      </c>
      <c r="B93" s="21" t="s">
        <v>161</v>
      </c>
      <c r="C93" s="22" t="s">
        <v>43</v>
      </c>
      <c r="D93" s="23" t="s">
        <v>44</v>
      </c>
      <c r="E93" s="27">
        <v>460</v>
      </c>
      <c r="F93" s="25">
        <v>7.95</v>
      </c>
      <c r="G93" s="26">
        <f t="shared" si="1"/>
        <v>3657</v>
      </c>
    </row>
    <row r="94" spans="1:7" ht="28.5" customHeight="1" x14ac:dyDescent="0.25">
      <c r="A94" s="36">
        <v>85</v>
      </c>
      <c r="B94" s="35" t="s">
        <v>162</v>
      </c>
      <c r="C94" s="22" t="s">
        <v>43</v>
      </c>
      <c r="D94" s="23" t="s">
        <v>44</v>
      </c>
      <c r="E94" s="27">
        <v>299</v>
      </c>
      <c r="F94" s="25">
        <v>9.8000000000000007</v>
      </c>
      <c r="G94" s="26">
        <f t="shared" si="1"/>
        <v>2930.2000000000003</v>
      </c>
    </row>
    <row r="95" spans="1:7" ht="28.5" customHeight="1" x14ac:dyDescent="0.25">
      <c r="A95" s="36">
        <v>86</v>
      </c>
      <c r="B95" s="29" t="s">
        <v>163</v>
      </c>
      <c r="C95" s="22" t="s">
        <v>43</v>
      </c>
      <c r="D95" s="23" t="s">
        <v>44</v>
      </c>
      <c r="E95" s="27">
        <v>0</v>
      </c>
      <c r="F95" s="25"/>
      <c r="G95" s="26">
        <f t="shared" si="1"/>
        <v>0</v>
      </c>
    </row>
    <row r="96" spans="1:7" ht="28.5" customHeight="1" x14ac:dyDescent="0.25">
      <c r="A96" s="36" t="s">
        <v>164</v>
      </c>
      <c r="B96" s="21" t="s">
        <v>165</v>
      </c>
      <c r="C96" s="22" t="s">
        <v>43</v>
      </c>
      <c r="D96" s="23" t="s">
        <v>44</v>
      </c>
      <c r="E96" s="27">
        <v>0</v>
      </c>
      <c r="F96" s="25"/>
      <c r="G96" s="26">
        <f t="shared" si="1"/>
        <v>0</v>
      </c>
    </row>
    <row r="97" spans="1:7" ht="28.5" customHeight="1" x14ac:dyDescent="0.25">
      <c r="A97" s="36" t="s">
        <v>166</v>
      </c>
      <c r="B97" s="35" t="s">
        <v>167</v>
      </c>
      <c r="C97" s="22" t="s">
        <v>43</v>
      </c>
      <c r="D97" s="23" t="s">
        <v>44</v>
      </c>
      <c r="E97" s="27">
        <v>0</v>
      </c>
      <c r="F97" s="25"/>
      <c r="G97" s="26">
        <f t="shared" si="1"/>
        <v>0</v>
      </c>
    </row>
    <row r="98" spans="1:7" ht="28.5" customHeight="1" x14ac:dyDescent="0.25">
      <c r="A98" s="36" t="s">
        <v>168</v>
      </c>
      <c r="B98" s="21" t="s">
        <v>169</v>
      </c>
      <c r="C98" s="22" t="s">
        <v>43</v>
      </c>
      <c r="D98" s="23" t="s">
        <v>44</v>
      </c>
      <c r="E98" s="27">
        <v>0</v>
      </c>
      <c r="F98" s="25"/>
      <c r="G98" s="26">
        <f t="shared" si="1"/>
        <v>0</v>
      </c>
    </row>
    <row r="99" spans="1:7" ht="28.5" customHeight="1" x14ac:dyDescent="0.25">
      <c r="A99" s="36" t="s">
        <v>170</v>
      </c>
      <c r="B99" s="35" t="s">
        <v>171</v>
      </c>
      <c r="C99" s="22" t="s">
        <v>43</v>
      </c>
      <c r="D99" s="23" t="s">
        <v>44</v>
      </c>
      <c r="E99" s="27">
        <v>0</v>
      </c>
      <c r="F99" s="25"/>
      <c r="G99" s="26">
        <f t="shared" si="1"/>
        <v>0</v>
      </c>
    </row>
    <row r="100" spans="1:7" ht="28.5" customHeight="1" x14ac:dyDescent="0.25">
      <c r="A100" s="36" t="s">
        <v>172</v>
      </c>
      <c r="B100" s="21" t="s">
        <v>173</v>
      </c>
      <c r="C100" s="22" t="s">
        <v>43</v>
      </c>
      <c r="D100" s="23" t="s">
        <v>44</v>
      </c>
      <c r="E100" s="27">
        <v>0</v>
      </c>
      <c r="F100" s="25"/>
      <c r="G100" s="26">
        <f t="shared" si="1"/>
        <v>0</v>
      </c>
    </row>
    <row r="101" spans="1:7" ht="28.5" customHeight="1" x14ac:dyDescent="0.25">
      <c r="A101" s="36" t="s">
        <v>174</v>
      </c>
      <c r="B101" s="35" t="s">
        <v>175</v>
      </c>
      <c r="C101" s="22" t="s">
        <v>43</v>
      </c>
      <c r="D101" s="23" t="s">
        <v>44</v>
      </c>
      <c r="E101" s="27">
        <v>0</v>
      </c>
      <c r="F101" s="25"/>
      <c r="G101" s="26">
        <f t="shared" si="1"/>
        <v>0</v>
      </c>
    </row>
    <row r="102" spans="1:7" ht="28.5" customHeight="1" x14ac:dyDescent="0.25">
      <c r="A102" s="40">
        <v>90</v>
      </c>
      <c r="B102" s="30" t="s">
        <v>176</v>
      </c>
      <c r="C102" s="22" t="s">
        <v>177</v>
      </c>
      <c r="D102" s="23" t="s">
        <v>48</v>
      </c>
      <c r="E102" s="27">
        <v>0</v>
      </c>
      <c r="F102" s="25"/>
      <c r="G102" s="26">
        <f t="shared" si="1"/>
        <v>0</v>
      </c>
    </row>
    <row r="103" spans="1:7" ht="28.5" customHeight="1" x14ac:dyDescent="0.25">
      <c r="A103" s="40">
        <v>91</v>
      </c>
      <c r="B103" s="21" t="s">
        <v>178</v>
      </c>
      <c r="C103" s="22" t="s">
        <v>43</v>
      </c>
      <c r="D103" s="23" t="s">
        <v>44</v>
      </c>
      <c r="E103" s="27">
        <v>8050</v>
      </c>
      <c r="F103" s="25">
        <v>7.95</v>
      </c>
      <c r="G103" s="26">
        <f t="shared" si="1"/>
        <v>63997.5</v>
      </c>
    </row>
    <row r="104" spans="1:7" ht="29.25" customHeight="1" x14ac:dyDescent="0.25">
      <c r="A104" s="40">
        <v>92</v>
      </c>
      <c r="B104" s="35" t="s">
        <v>179</v>
      </c>
      <c r="C104" s="22" t="s">
        <v>43</v>
      </c>
      <c r="D104" s="23" t="s">
        <v>44</v>
      </c>
      <c r="E104" s="27">
        <v>11270</v>
      </c>
      <c r="F104" s="25">
        <v>9.8000000000000007</v>
      </c>
      <c r="G104" s="26">
        <f t="shared" si="1"/>
        <v>110446.00000000001</v>
      </c>
    </row>
    <row r="105" spans="1:7" ht="29.25" customHeight="1" x14ac:dyDescent="0.25">
      <c r="A105" s="40">
        <v>93</v>
      </c>
      <c r="B105" s="21" t="s">
        <v>180</v>
      </c>
      <c r="C105" s="22" t="s">
        <v>43</v>
      </c>
      <c r="D105" s="23" t="s">
        <v>44</v>
      </c>
      <c r="E105" s="27">
        <v>0</v>
      </c>
      <c r="F105" s="25"/>
      <c r="G105" s="26">
        <f t="shared" si="1"/>
        <v>0</v>
      </c>
    </row>
    <row r="106" spans="1:7" ht="29.25" customHeight="1" x14ac:dyDescent="0.25">
      <c r="A106" s="40">
        <v>94</v>
      </c>
      <c r="B106" s="21" t="s">
        <v>181</v>
      </c>
      <c r="C106" s="22" t="s">
        <v>43</v>
      </c>
      <c r="D106" s="23" t="s">
        <v>44</v>
      </c>
      <c r="E106" s="27">
        <v>0</v>
      </c>
      <c r="F106" s="25"/>
      <c r="G106" s="26">
        <f t="shared" si="1"/>
        <v>0</v>
      </c>
    </row>
    <row r="107" spans="1:7" ht="29.25" customHeight="1" x14ac:dyDescent="0.25">
      <c r="A107" s="41">
        <v>95</v>
      </c>
      <c r="B107" s="42" t="s">
        <v>182</v>
      </c>
      <c r="C107" s="43" t="s">
        <v>43</v>
      </c>
      <c r="D107" s="44" t="s">
        <v>44</v>
      </c>
      <c r="E107" s="27">
        <v>0</v>
      </c>
      <c r="F107" s="25"/>
      <c r="G107" s="26">
        <f t="shared" si="1"/>
        <v>0</v>
      </c>
    </row>
    <row r="108" spans="1:7" ht="29.25" customHeight="1" x14ac:dyDescent="0.25">
      <c r="A108" s="36">
        <v>96</v>
      </c>
      <c r="B108" s="21" t="s">
        <v>183</v>
      </c>
      <c r="C108" s="45" t="s">
        <v>43</v>
      </c>
      <c r="D108" s="23" t="s">
        <v>184</v>
      </c>
      <c r="E108" s="27">
        <v>207</v>
      </c>
      <c r="F108" s="25">
        <v>8.6999999999999993</v>
      </c>
      <c r="G108" s="26">
        <f t="shared" si="1"/>
        <v>1800.8999999999999</v>
      </c>
    </row>
    <row r="109" spans="1:7" ht="29.25" customHeight="1" x14ac:dyDescent="0.25">
      <c r="A109" s="36">
        <v>97</v>
      </c>
      <c r="B109" s="21" t="s">
        <v>185</v>
      </c>
      <c r="C109" s="45" t="s">
        <v>43</v>
      </c>
      <c r="D109" s="23" t="s">
        <v>184</v>
      </c>
      <c r="E109" s="27">
        <v>529</v>
      </c>
      <c r="F109" s="25">
        <v>8.6999999999999993</v>
      </c>
      <c r="G109" s="26">
        <f t="shared" si="1"/>
        <v>4602.2999999999993</v>
      </c>
    </row>
    <row r="110" spans="1:7" ht="29.25" customHeight="1" x14ac:dyDescent="0.25">
      <c r="A110" s="36">
        <v>98</v>
      </c>
      <c r="B110" s="35" t="s">
        <v>186</v>
      </c>
      <c r="C110" s="45" t="s">
        <v>43</v>
      </c>
      <c r="D110" s="23" t="s">
        <v>187</v>
      </c>
      <c r="E110" s="27">
        <v>552</v>
      </c>
      <c r="F110" s="25">
        <v>8.57</v>
      </c>
      <c r="G110" s="26">
        <f t="shared" si="1"/>
        <v>4730.6400000000003</v>
      </c>
    </row>
    <row r="111" spans="1:7" ht="29.25" customHeight="1" x14ac:dyDescent="0.25">
      <c r="A111" s="36">
        <v>99</v>
      </c>
      <c r="B111" s="21" t="s">
        <v>188</v>
      </c>
      <c r="C111" s="45" t="s">
        <v>43</v>
      </c>
      <c r="D111" s="23" t="s">
        <v>184</v>
      </c>
      <c r="E111" s="27">
        <v>138</v>
      </c>
      <c r="F111" s="25">
        <v>7.95</v>
      </c>
      <c r="G111" s="26">
        <f t="shared" si="1"/>
        <v>1097.1000000000001</v>
      </c>
    </row>
    <row r="112" spans="1:7" ht="29.25" customHeight="1" x14ac:dyDescent="0.25">
      <c r="A112" s="36">
        <v>100</v>
      </c>
      <c r="B112" s="21" t="s">
        <v>189</v>
      </c>
      <c r="C112" s="45" t="s">
        <v>43</v>
      </c>
      <c r="D112" s="23" t="s">
        <v>184</v>
      </c>
      <c r="E112" s="27">
        <v>0</v>
      </c>
      <c r="F112" s="25"/>
      <c r="G112" s="26">
        <f t="shared" si="1"/>
        <v>0</v>
      </c>
    </row>
    <row r="113" spans="1:7" ht="29.25" customHeight="1" x14ac:dyDescent="0.25">
      <c r="A113" s="36">
        <v>101</v>
      </c>
      <c r="B113" s="35" t="s">
        <v>190</v>
      </c>
      <c r="C113" s="45" t="s">
        <v>43</v>
      </c>
      <c r="D113" s="23" t="s">
        <v>187</v>
      </c>
      <c r="E113" s="27">
        <v>92</v>
      </c>
      <c r="F113" s="25">
        <v>5.33</v>
      </c>
      <c r="G113" s="26">
        <f t="shared" si="1"/>
        <v>490.36</v>
      </c>
    </row>
    <row r="114" spans="1:7" ht="29.25" customHeight="1" x14ac:dyDescent="0.25">
      <c r="A114" s="36">
        <v>102</v>
      </c>
      <c r="B114" s="35" t="s">
        <v>191</v>
      </c>
      <c r="C114" s="45" t="s">
        <v>192</v>
      </c>
      <c r="D114" s="23" t="s">
        <v>187</v>
      </c>
      <c r="E114" s="27">
        <v>460</v>
      </c>
      <c r="F114" s="25">
        <v>8.6999999999999993</v>
      </c>
      <c r="G114" s="26">
        <f t="shared" si="1"/>
        <v>4001.9999999999995</v>
      </c>
    </row>
    <row r="115" spans="1:7" ht="29.25" customHeight="1" x14ac:dyDescent="0.25">
      <c r="A115" s="36">
        <v>103</v>
      </c>
      <c r="B115" s="35" t="s">
        <v>193</v>
      </c>
      <c r="C115" s="45" t="s">
        <v>43</v>
      </c>
      <c r="D115" s="23" t="s">
        <v>57</v>
      </c>
      <c r="E115" s="27">
        <v>3220</v>
      </c>
      <c r="F115" s="25">
        <v>6.16</v>
      </c>
      <c r="G115" s="26">
        <f t="shared" si="1"/>
        <v>19835.2</v>
      </c>
    </row>
    <row r="116" spans="1:7" ht="29.25" customHeight="1" x14ac:dyDescent="0.25">
      <c r="A116" s="36">
        <v>104</v>
      </c>
      <c r="B116" s="21" t="s">
        <v>194</v>
      </c>
      <c r="C116" s="45" t="s">
        <v>43</v>
      </c>
      <c r="D116" s="23" t="s">
        <v>57</v>
      </c>
      <c r="E116" s="27">
        <v>0</v>
      </c>
      <c r="F116" s="25"/>
      <c r="G116" s="26">
        <f t="shared" si="1"/>
        <v>0</v>
      </c>
    </row>
    <row r="117" spans="1:7" ht="29.25" customHeight="1" x14ac:dyDescent="0.25">
      <c r="A117" s="36">
        <v>105</v>
      </c>
      <c r="B117" s="21" t="s">
        <v>195</v>
      </c>
      <c r="C117" s="45" t="s">
        <v>43</v>
      </c>
      <c r="D117" s="23" t="s">
        <v>57</v>
      </c>
      <c r="E117" s="27">
        <v>3220</v>
      </c>
      <c r="F117" s="25">
        <v>9.44</v>
      </c>
      <c r="G117" s="26">
        <f t="shared" si="1"/>
        <v>30396.799999999999</v>
      </c>
    </row>
    <row r="118" spans="1:7" ht="29.25" customHeight="1" x14ac:dyDescent="0.25">
      <c r="A118" s="36">
        <v>106</v>
      </c>
      <c r="B118" s="21" t="s">
        <v>196</v>
      </c>
      <c r="C118" s="45" t="s">
        <v>192</v>
      </c>
      <c r="D118" s="23" t="s">
        <v>187</v>
      </c>
      <c r="E118" s="27">
        <v>0</v>
      </c>
      <c r="F118" s="25"/>
      <c r="G118" s="26">
        <f t="shared" si="1"/>
        <v>0</v>
      </c>
    </row>
    <row r="119" spans="1:7" ht="29.25" customHeight="1" x14ac:dyDescent="0.25">
      <c r="A119" s="36">
        <v>107</v>
      </c>
      <c r="B119" s="46" t="s">
        <v>197</v>
      </c>
      <c r="C119" s="45" t="s">
        <v>43</v>
      </c>
      <c r="D119" s="23" t="s">
        <v>57</v>
      </c>
      <c r="E119" s="27">
        <v>0</v>
      </c>
      <c r="F119" s="25"/>
      <c r="G119" s="26">
        <f t="shared" si="1"/>
        <v>0</v>
      </c>
    </row>
    <row r="120" spans="1:7" ht="29.25" customHeight="1" x14ac:dyDescent="0.25">
      <c r="A120" s="36">
        <v>108</v>
      </c>
      <c r="B120" s="21" t="s">
        <v>198</v>
      </c>
      <c r="C120" s="45" t="s">
        <v>43</v>
      </c>
      <c r="D120" s="23" t="s">
        <v>187</v>
      </c>
      <c r="E120" s="27">
        <v>368</v>
      </c>
      <c r="F120" s="25">
        <v>9.35</v>
      </c>
      <c r="G120" s="26">
        <f t="shared" si="1"/>
        <v>3440.7999999999997</v>
      </c>
    </row>
    <row r="121" spans="1:7" ht="29.25" customHeight="1" x14ac:dyDescent="0.25">
      <c r="A121" s="36">
        <v>109</v>
      </c>
      <c r="B121" s="21" t="s">
        <v>199</v>
      </c>
      <c r="C121" s="45" t="s">
        <v>192</v>
      </c>
      <c r="D121" s="23" t="s">
        <v>187</v>
      </c>
      <c r="E121" s="27">
        <v>0</v>
      </c>
      <c r="F121" s="25"/>
      <c r="G121" s="26">
        <f t="shared" si="1"/>
        <v>0</v>
      </c>
    </row>
    <row r="122" spans="1:7" ht="29.25" customHeight="1" x14ac:dyDescent="0.25">
      <c r="A122" s="36">
        <v>110</v>
      </c>
      <c r="B122" s="21" t="s">
        <v>200</v>
      </c>
      <c r="C122" s="45" t="s">
        <v>201</v>
      </c>
      <c r="D122" s="23" t="s">
        <v>202</v>
      </c>
      <c r="E122" s="27">
        <v>0</v>
      </c>
      <c r="F122" s="25"/>
      <c r="G122" s="26">
        <f t="shared" si="1"/>
        <v>0</v>
      </c>
    </row>
    <row r="123" spans="1:7" ht="29.25" customHeight="1" x14ac:dyDescent="0.25">
      <c r="A123" s="36">
        <v>111</v>
      </c>
      <c r="B123" s="21" t="s">
        <v>203</v>
      </c>
      <c r="C123" s="45" t="s">
        <v>43</v>
      </c>
      <c r="D123" s="23" t="s">
        <v>184</v>
      </c>
      <c r="E123" s="27">
        <v>0</v>
      </c>
      <c r="F123" s="25"/>
      <c r="G123" s="26">
        <f t="shared" si="1"/>
        <v>0</v>
      </c>
    </row>
    <row r="124" spans="1:7" ht="29.25" customHeight="1" x14ac:dyDescent="0.25">
      <c r="A124" s="36" t="s">
        <v>204</v>
      </c>
      <c r="B124" s="21" t="s">
        <v>205</v>
      </c>
      <c r="C124" s="47" t="s">
        <v>43</v>
      </c>
      <c r="D124" s="48" t="s">
        <v>184</v>
      </c>
      <c r="E124" s="27">
        <v>0</v>
      </c>
      <c r="F124" s="25"/>
      <c r="G124" s="26">
        <f t="shared" si="1"/>
        <v>0</v>
      </c>
    </row>
    <row r="125" spans="1:7" ht="29.25" customHeight="1" x14ac:dyDescent="0.25">
      <c r="A125" s="36" t="s">
        <v>206</v>
      </c>
      <c r="B125" s="35" t="s">
        <v>207</v>
      </c>
      <c r="C125" s="47" t="s">
        <v>43</v>
      </c>
      <c r="D125" s="48" t="s">
        <v>184</v>
      </c>
      <c r="E125" s="27">
        <v>0</v>
      </c>
      <c r="F125" s="25"/>
      <c r="G125" s="26">
        <f t="shared" si="1"/>
        <v>0</v>
      </c>
    </row>
    <row r="126" spans="1:7" ht="29.25" customHeight="1" x14ac:dyDescent="0.25">
      <c r="A126" s="36">
        <v>113</v>
      </c>
      <c r="B126" s="35" t="s">
        <v>208</v>
      </c>
      <c r="C126" s="45" t="s">
        <v>43</v>
      </c>
      <c r="D126" s="23" t="s">
        <v>184</v>
      </c>
      <c r="E126" s="49">
        <v>0</v>
      </c>
      <c r="F126" s="50"/>
      <c r="G126" s="26">
        <f t="shared" si="1"/>
        <v>0</v>
      </c>
    </row>
    <row r="127" spans="1:7" ht="29.25" customHeight="1" x14ac:dyDescent="0.25">
      <c r="A127" s="51">
        <v>114</v>
      </c>
      <c r="B127" s="35" t="s">
        <v>209</v>
      </c>
      <c r="C127" s="45" t="s">
        <v>43</v>
      </c>
      <c r="D127" s="23" t="s">
        <v>202</v>
      </c>
      <c r="E127" s="49">
        <v>0</v>
      </c>
      <c r="F127" s="50"/>
      <c r="G127" s="26">
        <f t="shared" si="1"/>
        <v>0</v>
      </c>
    </row>
    <row r="128" spans="1:7" ht="29.25" customHeight="1" x14ac:dyDescent="0.25">
      <c r="A128" s="36">
        <v>115</v>
      </c>
      <c r="B128" s="21" t="s">
        <v>210</v>
      </c>
      <c r="C128" s="45" t="s">
        <v>211</v>
      </c>
      <c r="D128" s="23" t="s">
        <v>159</v>
      </c>
      <c r="E128" s="49">
        <v>17462</v>
      </c>
      <c r="F128" s="50">
        <v>2.15</v>
      </c>
      <c r="G128" s="26">
        <f t="shared" si="1"/>
        <v>37543.299999999996</v>
      </c>
    </row>
    <row r="129" spans="1:7" ht="29.25" customHeight="1" x14ac:dyDescent="0.25">
      <c r="A129" s="36">
        <v>116</v>
      </c>
      <c r="B129" s="21" t="s">
        <v>212</v>
      </c>
      <c r="C129" s="52" t="s">
        <v>213</v>
      </c>
      <c r="D129" s="23" t="s">
        <v>159</v>
      </c>
      <c r="E129" s="49">
        <v>1610</v>
      </c>
      <c r="F129" s="50">
        <v>0.95</v>
      </c>
      <c r="G129" s="26">
        <f t="shared" si="1"/>
        <v>1529.5</v>
      </c>
    </row>
    <row r="130" spans="1:7" ht="29.25" customHeight="1" x14ac:dyDescent="0.25">
      <c r="A130" s="36">
        <v>117</v>
      </c>
      <c r="B130" s="21" t="s">
        <v>214</v>
      </c>
      <c r="C130" s="45" t="s">
        <v>43</v>
      </c>
      <c r="D130" s="23" t="s">
        <v>159</v>
      </c>
      <c r="E130" s="49">
        <v>2075</v>
      </c>
      <c r="F130" s="50">
        <v>0.62</v>
      </c>
      <c r="G130" s="26">
        <f t="shared" si="1"/>
        <v>1286.5</v>
      </c>
    </row>
    <row r="131" spans="1:7" ht="29.25" customHeight="1" x14ac:dyDescent="0.25">
      <c r="A131" s="36">
        <v>118</v>
      </c>
      <c r="B131" s="21" t="s">
        <v>215</v>
      </c>
      <c r="C131" s="45" t="s">
        <v>43</v>
      </c>
      <c r="D131" s="23" t="s">
        <v>184</v>
      </c>
      <c r="E131" s="49">
        <v>1725</v>
      </c>
      <c r="F131" s="50">
        <v>7.95</v>
      </c>
      <c r="G131" s="26">
        <f t="shared" si="1"/>
        <v>13713.75</v>
      </c>
    </row>
    <row r="132" spans="1:7" ht="29.25" customHeight="1" x14ac:dyDescent="0.25">
      <c r="A132" s="36">
        <v>119</v>
      </c>
      <c r="B132" s="35" t="s">
        <v>216</v>
      </c>
      <c r="C132" s="45" t="s">
        <v>43</v>
      </c>
      <c r="D132" s="23" t="s">
        <v>48</v>
      </c>
      <c r="E132" s="49">
        <v>0</v>
      </c>
      <c r="F132" s="50"/>
      <c r="G132" s="26">
        <f t="shared" si="1"/>
        <v>0</v>
      </c>
    </row>
    <row r="133" spans="1:7" ht="29.25" customHeight="1" x14ac:dyDescent="0.25">
      <c r="A133" s="36">
        <v>120</v>
      </c>
      <c r="B133" s="35" t="s">
        <v>217</v>
      </c>
      <c r="C133" s="45" t="s">
        <v>43</v>
      </c>
      <c r="D133" s="23" t="s">
        <v>187</v>
      </c>
      <c r="E133" s="49">
        <v>0</v>
      </c>
      <c r="F133" s="50"/>
      <c r="G133" s="26">
        <f t="shared" si="1"/>
        <v>0</v>
      </c>
    </row>
    <row r="134" spans="1:7" ht="29.25" customHeight="1" x14ac:dyDescent="0.25">
      <c r="A134" s="36">
        <v>121</v>
      </c>
      <c r="B134" s="21" t="s">
        <v>218</v>
      </c>
      <c r="C134" s="32" t="s">
        <v>43</v>
      </c>
      <c r="D134" s="23" t="s">
        <v>48</v>
      </c>
      <c r="E134" s="49">
        <v>0</v>
      </c>
      <c r="F134" s="50"/>
      <c r="G134" s="26">
        <f t="shared" si="1"/>
        <v>0</v>
      </c>
    </row>
    <row r="135" spans="1:7" ht="29.25" customHeight="1" x14ac:dyDescent="0.25">
      <c r="A135" s="36">
        <v>122</v>
      </c>
      <c r="B135" s="21" t="s">
        <v>219</v>
      </c>
      <c r="C135" s="32" t="s">
        <v>43</v>
      </c>
      <c r="D135" s="23" t="s">
        <v>187</v>
      </c>
      <c r="E135" s="49">
        <v>0</v>
      </c>
      <c r="F135" s="50"/>
      <c r="G135" s="26">
        <f t="shared" si="1"/>
        <v>0</v>
      </c>
    </row>
    <row r="136" spans="1:7" ht="29.25" customHeight="1" x14ac:dyDescent="0.25">
      <c r="A136" s="36">
        <v>123</v>
      </c>
      <c r="B136" s="21" t="s">
        <v>220</v>
      </c>
      <c r="C136" s="32" t="s">
        <v>221</v>
      </c>
      <c r="D136" s="23" t="s">
        <v>222</v>
      </c>
      <c r="E136" s="49">
        <v>5</v>
      </c>
      <c r="F136" s="50">
        <v>470.5</v>
      </c>
      <c r="G136" s="26">
        <f t="shared" ref="G136:G148" si="2">F136*E136</f>
        <v>2352.5</v>
      </c>
    </row>
    <row r="137" spans="1:7" ht="29.25" customHeight="1" x14ac:dyDescent="0.25">
      <c r="A137" s="36">
        <v>124</v>
      </c>
      <c r="B137" s="35" t="s">
        <v>223</v>
      </c>
      <c r="C137" s="32" t="s">
        <v>221</v>
      </c>
      <c r="D137" s="23" t="s">
        <v>222</v>
      </c>
      <c r="E137" s="49">
        <v>161</v>
      </c>
      <c r="F137" s="50">
        <v>102.16</v>
      </c>
      <c r="G137" s="26">
        <f t="shared" si="2"/>
        <v>16447.759999999998</v>
      </c>
    </row>
    <row r="138" spans="1:7" ht="29.25" customHeight="1" x14ac:dyDescent="0.25">
      <c r="A138" s="36">
        <v>125</v>
      </c>
      <c r="B138" s="35" t="s">
        <v>224</v>
      </c>
      <c r="C138" s="32" t="s">
        <v>221</v>
      </c>
      <c r="D138" s="23" t="s">
        <v>222</v>
      </c>
      <c r="E138" s="49">
        <v>184</v>
      </c>
      <c r="F138" s="50">
        <v>123.36</v>
      </c>
      <c r="G138" s="26">
        <f t="shared" si="2"/>
        <v>22698.240000000002</v>
      </c>
    </row>
    <row r="139" spans="1:7" ht="27.75" customHeight="1" x14ac:dyDescent="0.25">
      <c r="A139" s="40">
        <v>126</v>
      </c>
      <c r="B139" s="53" t="s">
        <v>225</v>
      </c>
      <c r="C139" s="54" t="s">
        <v>226</v>
      </c>
      <c r="D139" s="23" t="s">
        <v>222</v>
      </c>
      <c r="E139" s="49">
        <v>0</v>
      </c>
      <c r="F139" s="50"/>
      <c r="G139" s="26">
        <f t="shared" si="2"/>
        <v>0</v>
      </c>
    </row>
    <row r="140" spans="1:7" ht="27.75" customHeight="1" x14ac:dyDescent="0.25">
      <c r="A140" s="36">
        <v>127</v>
      </c>
      <c r="B140" s="21" t="s">
        <v>227</v>
      </c>
      <c r="C140" s="32" t="s">
        <v>43</v>
      </c>
      <c r="D140" s="23" t="s">
        <v>184</v>
      </c>
      <c r="E140" s="49">
        <v>184</v>
      </c>
      <c r="F140" s="50">
        <v>7.95</v>
      </c>
      <c r="G140" s="26">
        <f t="shared" si="2"/>
        <v>1462.8</v>
      </c>
    </row>
    <row r="141" spans="1:7" ht="27.75" customHeight="1" x14ac:dyDescent="0.25">
      <c r="A141" s="36">
        <v>128</v>
      </c>
      <c r="B141" s="91" t="s">
        <v>264</v>
      </c>
      <c r="C141" s="22" t="s">
        <v>37</v>
      </c>
      <c r="D141" s="23" t="s">
        <v>25</v>
      </c>
      <c r="E141" s="49">
        <v>175</v>
      </c>
      <c r="F141" s="50">
        <v>43.41</v>
      </c>
      <c r="G141" s="26">
        <f t="shared" si="2"/>
        <v>7596.7499999999991</v>
      </c>
    </row>
    <row r="142" spans="1:7" ht="27.75" customHeight="1" x14ac:dyDescent="0.25">
      <c r="A142" s="36">
        <v>129</v>
      </c>
      <c r="B142" s="79" t="s">
        <v>265</v>
      </c>
      <c r="C142" s="22" t="s">
        <v>11</v>
      </c>
      <c r="D142" s="23" t="s">
        <v>25</v>
      </c>
      <c r="E142" s="49">
        <v>62</v>
      </c>
      <c r="F142" s="50">
        <v>53.24</v>
      </c>
      <c r="G142" s="26">
        <f t="shared" si="2"/>
        <v>3300.88</v>
      </c>
    </row>
    <row r="143" spans="1:7" ht="27.75" customHeight="1" x14ac:dyDescent="0.25">
      <c r="A143" s="36">
        <v>130</v>
      </c>
      <c r="B143" s="79" t="s">
        <v>266</v>
      </c>
      <c r="C143" s="32" t="s">
        <v>43</v>
      </c>
      <c r="D143" s="23" t="s">
        <v>184</v>
      </c>
      <c r="E143" s="49">
        <v>173</v>
      </c>
      <c r="F143" s="50">
        <v>7.95</v>
      </c>
      <c r="G143" s="26">
        <f t="shared" si="2"/>
        <v>1375.3500000000001</v>
      </c>
    </row>
    <row r="144" spans="1:7" ht="27.75" customHeight="1" x14ac:dyDescent="0.25">
      <c r="A144" s="36">
        <v>131</v>
      </c>
      <c r="B144" s="79" t="s">
        <v>267</v>
      </c>
      <c r="C144" s="32" t="s">
        <v>43</v>
      </c>
      <c r="D144" s="23" t="s">
        <v>187</v>
      </c>
      <c r="E144" s="49">
        <v>5750</v>
      </c>
      <c r="F144" s="50">
        <v>7.95</v>
      </c>
      <c r="G144" s="26">
        <f t="shared" si="2"/>
        <v>45712.5</v>
      </c>
    </row>
    <row r="145" spans="1:9" ht="27.75" customHeight="1" x14ac:dyDescent="0.25">
      <c r="A145" s="36">
        <v>713</v>
      </c>
      <c r="B145" s="79" t="s">
        <v>268</v>
      </c>
      <c r="C145" s="32" t="s">
        <v>43</v>
      </c>
      <c r="D145" s="23" t="s">
        <v>44</v>
      </c>
      <c r="E145" s="49">
        <v>713</v>
      </c>
      <c r="F145" s="50">
        <v>9.8000000000000007</v>
      </c>
      <c r="G145" s="26">
        <f t="shared" si="2"/>
        <v>6987.4000000000005</v>
      </c>
    </row>
    <row r="146" spans="1:9" ht="27.75" customHeight="1" x14ac:dyDescent="0.25">
      <c r="A146" s="36">
        <v>133</v>
      </c>
      <c r="B146" s="79" t="s">
        <v>269</v>
      </c>
      <c r="C146" s="32" t="s">
        <v>43</v>
      </c>
      <c r="D146" s="23" t="s">
        <v>44</v>
      </c>
      <c r="E146" s="49">
        <v>1656</v>
      </c>
      <c r="F146" s="50">
        <v>9.8000000000000007</v>
      </c>
      <c r="G146" s="26">
        <f t="shared" si="2"/>
        <v>16228.800000000001</v>
      </c>
    </row>
    <row r="147" spans="1:9" ht="27.75" customHeight="1" x14ac:dyDescent="0.25">
      <c r="A147" s="36">
        <v>134</v>
      </c>
      <c r="B147" s="79" t="s">
        <v>270</v>
      </c>
      <c r="C147" s="32" t="s">
        <v>43</v>
      </c>
      <c r="D147" s="23" t="s">
        <v>44</v>
      </c>
      <c r="E147" s="49">
        <v>1587</v>
      </c>
      <c r="F147" s="50">
        <v>8.6999999999999993</v>
      </c>
      <c r="G147" s="26">
        <f t="shared" si="2"/>
        <v>13806.9</v>
      </c>
    </row>
    <row r="148" spans="1:9" ht="27.75" customHeight="1" x14ac:dyDescent="0.25">
      <c r="A148" s="36">
        <v>135</v>
      </c>
      <c r="B148" s="79" t="s">
        <v>271</v>
      </c>
      <c r="C148" s="32" t="s">
        <v>43</v>
      </c>
      <c r="D148" s="23" t="s">
        <v>44</v>
      </c>
      <c r="E148" s="49">
        <v>2300</v>
      </c>
      <c r="F148" s="50">
        <v>7.95</v>
      </c>
      <c r="G148" s="26">
        <f t="shared" si="2"/>
        <v>18285</v>
      </c>
    </row>
    <row r="149" spans="1:9" s="60" customFormat="1" ht="17.25" customHeight="1" x14ac:dyDescent="0.25">
      <c r="A149" s="117" t="s">
        <v>228</v>
      </c>
      <c r="B149" s="117"/>
      <c r="C149" s="55"/>
      <c r="D149" s="56"/>
      <c r="E149" s="57"/>
      <c r="F149" s="58"/>
      <c r="G149" s="59">
        <f>SUM(G8:G148)</f>
        <v>1352934.2600000002</v>
      </c>
    </row>
    <row r="150" spans="1:9" ht="26.25" customHeight="1" x14ac:dyDescent="0.2">
      <c r="A150" s="118" t="s">
        <v>229</v>
      </c>
      <c r="B150" s="119"/>
      <c r="C150" s="119"/>
      <c r="D150" s="119"/>
      <c r="E150" s="119"/>
      <c r="F150" s="119"/>
      <c r="G150" s="119"/>
      <c r="H150" s="61"/>
      <c r="I150" s="62"/>
    </row>
    <row r="151" spans="1:9" ht="13.5" thickBot="1" x14ac:dyDescent="0.25">
      <c r="A151" s="63"/>
      <c r="B151" s="64"/>
      <c r="C151" s="64"/>
      <c r="D151" s="64"/>
      <c r="E151" s="64"/>
      <c r="F151" s="64"/>
      <c r="G151" s="64"/>
      <c r="I151" s="62"/>
    </row>
    <row r="152" spans="1:9" ht="15.75" customHeight="1" thickTop="1" x14ac:dyDescent="0.2">
      <c r="B152" s="66" t="s">
        <v>230</v>
      </c>
      <c r="C152" s="120"/>
      <c r="D152" s="120"/>
      <c r="E152" s="120"/>
      <c r="F152" s="121"/>
      <c r="I152" s="62"/>
    </row>
    <row r="153" spans="1:9" ht="15.75" customHeight="1" x14ac:dyDescent="0.2">
      <c r="B153" s="68" t="s">
        <v>231</v>
      </c>
      <c r="C153" s="122" t="s">
        <v>232</v>
      </c>
      <c r="D153" s="122"/>
      <c r="E153" s="122"/>
      <c r="F153" s="123"/>
      <c r="I153" s="62"/>
    </row>
    <row r="154" spans="1:9" ht="32.25" customHeight="1" x14ac:dyDescent="0.2">
      <c r="B154" s="124"/>
      <c r="C154" s="125"/>
      <c r="D154" s="20" t="s">
        <v>233</v>
      </c>
      <c r="E154" s="20" t="s">
        <v>234</v>
      </c>
      <c r="F154" s="69" t="s">
        <v>235</v>
      </c>
    </row>
    <row r="155" spans="1:9" ht="15.75" customHeight="1" x14ac:dyDescent="0.2">
      <c r="B155" s="124"/>
      <c r="C155" s="125"/>
      <c r="D155" s="20" t="s">
        <v>236</v>
      </c>
      <c r="E155" s="20" t="s">
        <v>237</v>
      </c>
      <c r="F155" s="69" t="s">
        <v>237</v>
      </c>
    </row>
    <row r="156" spans="1:9" ht="16.5" thickBot="1" x14ac:dyDescent="0.25">
      <c r="B156" s="70"/>
      <c r="C156" s="71" t="s">
        <v>238</v>
      </c>
      <c r="D156" s="72">
        <f>SUM(F179)</f>
        <v>0</v>
      </c>
      <c r="E156" s="73">
        <f>IF(C153="áno",D156*0.2,0)</f>
        <v>0</v>
      </c>
      <c r="F156" s="74">
        <f>D156+E156</f>
        <v>0</v>
      </c>
    </row>
    <row r="157" spans="1:9" ht="15.75" customHeight="1" thickTop="1" x14ac:dyDescent="0.25">
      <c r="B157" s="75"/>
      <c r="C157" s="75"/>
      <c r="D157" s="75"/>
      <c r="E157" s="75"/>
      <c r="F157" s="75"/>
    </row>
    <row r="158" spans="1:9" ht="15.75" x14ac:dyDescent="0.25">
      <c r="B158" s="76" t="s">
        <v>230</v>
      </c>
      <c r="C158" s="109"/>
      <c r="D158" s="110"/>
      <c r="E158" s="77"/>
      <c r="F158" s="77"/>
    </row>
    <row r="159" spans="1:9" ht="15.75" x14ac:dyDescent="0.25">
      <c r="B159" s="78" t="s">
        <v>239</v>
      </c>
      <c r="C159" s="99"/>
      <c r="D159" s="100"/>
      <c r="E159" s="77"/>
      <c r="F159" s="77"/>
    </row>
    <row r="160" spans="1:9" ht="15.75" customHeight="1" x14ac:dyDescent="0.25">
      <c r="B160" s="76" t="s">
        <v>240</v>
      </c>
      <c r="C160" s="109"/>
      <c r="D160" s="110"/>
      <c r="E160" s="77"/>
      <c r="F160" s="77"/>
    </row>
    <row r="161" spans="2:7" ht="15.75" customHeight="1" x14ac:dyDescent="0.25">
      <c r="B161" s="79" t="s">
        <v>241</v>
      </c>
      <c r="C161" s="99"/>
      <c r="D161" s="100"/>
      <c r="E161" s="77"/>
      <c r="F161" s="77"/>
    </row>
    <row r="162" spans="2:7" ht="15.75" customHeight="1" x14ac:dyDescent="0.25">
      <c r="B162" s="79" t="s">
        <v>242</v>
      </c>
      <c r="C162" s="99"/>
      <c r="D162" s="100"/>
      <c r="E162" s="77"/>
      <c r="F162" s="77"/>
    </row>
    <row r="163" spans="2:7" ht="15.75" customHeight="1" x14ac:dyDescent="0.25">
      <c r="B163" s="79" t="s">
        <v>243</v>
      </c>
      <c r="C163" s="99"/>
      <c r="D163" s="100"/>
      <c r="E163" s="77"/>
      <c r="F163" s="77"/>
    </row>
    <row r="164" spans="2:7" ht="15.75" customHeight="1" x14ac:dyDescent="0.25">
      <c r="B164" s="79" t="s">
        <v>244</v>
      </c>
      <c r="C164" s="99"/>
      <c r="D164" s="100"/>
      <c r="E164" s="77"/>
      <c r="F164" s="77"/>
    </row>
    <row r="165" spans="2:7" ht="15.75" customHeight="1" x14ac:dyDescent="0.25">
      <c r="B165" s="79" t="s">
        <v>245</v>
      </c>
      <c r="C165" s="99"/>
      <c r="D165" s="100"/>
      <c r="E165" s="77"/>
      <c r="F165" s="77"/>
    </row>
    <row r="166" spans="2:7" ht="15.75" customHeight="1" x14ac:dyDescent="0.25">
      <c r="B166" s="79" t="s">
        <v>246</v>
      </c>
      <c r="C166" s="99"/>
      <c r="D166" s="100"/>
      <c r="E166" s="77"/>
      <c r="F166" s="77"/>
    </row>
    <row r="167" spans="2:7" ht="15.75" customHeight="1" x14ac:dyDescent="0.25">
      <c r="B167" s="79" t="s">
        <v>247</v>
      </c>
      <c r="C167" s="99"/>
      <c r="D167" s="100"/>
      <c r="E167" s="77"/>
      <c r="F167" s="77"/>
    </row>
    <row r="168" spans="2:7" ht="15.75" customHeight="1" x14ac:dyDescent="0.25">
      <c r="B168" s="76" t="s">
        <v>248</v>
      </c>
      <c r="C168" s="99"/>
      <c r="D168" s="100"/>
      <c r="E168" s="77"/>
      <c r="F168" s="77"/>
    </row>
    <row r="169" spans="2:7" ht="15.75" x14ac:dyDescent="0.25">
      <c r="B169" s="76" t="s">
        <v>249</v>
      </c>
      <c r="C169" s="109"/>
      <c r="D169" s="110"/>
      <c r="E169" s="77"/>
      <c r="F169" s="77"/>
    </row>
    <row r="170" spans="2:7" ht="15" x14ac:dyDescent="0.25">
      <c r="B170"/>
      <c r="C170"/>
      <c r="D170"/>
      <c r="E170"/>
      <c r="F170"/>
    </row>
    <row r="171" spans="2:7" ht="15" x14ac:dyDescent="0.25">
      <c r="B171"/>
      <c r="C171"/>
      <c r="D171"/>
      <c r="E171" s="80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28.5" customHeight="1" x14ac:dyDescent="0.25">
      <c r="B174"/>
      <c r="C174" s="111" t="s">
        <v>250</v>
      </c>
      <c r="D174" s="112"/>
      <c r="E174" s="81" t="s">
        <v>251</v>
      </c>
      <c r="F174" s="81" t="s">
        <v>252</v>
      </c>
      <c r="G174" s="81" t="s">
        <v>253</v>
      </c>
    </row>
    <row r="175" spans="2:7" ht="28.5" customHeight="1" x14ac:dyDescent="0.25">
      <c r="B175"/>
      <c r="C175" s="113" t="s">
        <v>254</v>
      </c>
      <c r="D175" s="114"/>
      <c r="E175" s="96">
        <f>SUBTOTAL(9,G8,G9,G10,G11,G12,G13,G14,G15,G18,G19,G20,G21,G22,G23,G24,G26,G29,G30,G31,G32,G33,G36,G37,G38,G39,G40,G42,G43,G44,G45,G46,G47,G48,G49,G50,G51,G52,G53,G56,G57,G59,G61,G63,G64,G66,G68,G76,G79,G82,G83,G84,G87,G89,G90,G92,G93,G96,G98,G100,G103,G105,G106,G107,G108,G109,G111,G112,G116,G117,G120,G118,G121,G122,G123,G124,G128,G129,G130,G131,G134,G135,G136,G139,G140)</f>
        <v>682773.30000000028</v>
      </c>
      <c r="F175" s="101"/>
      <c r="G175" s="82">
        <f>ROUND(F175/E175,3)</f>
        <v>0</v>
      </c>
    </row>
    <row r="176" spans="2:7" ht="28.5" customHeight="1" x14ac:dyDescent="0.25">
      <c r="B176"/>
      <c r="C176" s="115" t="s">
        <v>255</v>
      </c>
      <c r="D176" s="116"/>
      <c r="E176" s="96">
        <f>SUBTOTAL(9,G41,G54,G55,G58,G60,G62,G65,G67,G69,G70,G71,G72,G73,G74,G75,G77,G80,G85,G86,G91,G94,G97,G99,G101,G104,G110,G113,G114,G115,G125,G126,G127,G132,G133,G137,G138)</f>
        <v>556867.38</v>
      </c>
      <c r="F176" s="101"/>
      <c r="G176" s="82">
        <f t="shared" ref="G176:G178" si="3">ROUND(F176/E176,3)</f>
        <v>0</v>
      </c>
    </row>
    <row r="177" spans="2:7" ht="28.5" customHeight="1" x14ac:dyDescent="0.25">
      <c r="B177"/>
      <c r="C177" s="103" t="s">
        <v>256</v>
      </c>
      <c r="D177" s="104"/>
      <c r="E177" s="96">
        <f>SUBTOTAL(9,G16,G17,G25,G27,G28,G34,G35,G78,G81,G88,G95,G102)</f>
        <v>0</v>
      </c>
      <c r="F177" s="101"/>
      <c r="G177" s="82" t="e">
        <f t="shared" si="3"/>
        <v>#DIV/0!</v>
      </c>
    </row>
    <row r="178" spans="2:7" ht="28.5" customHeight="1" x14ac:dyDescent="0.25">
      <c r="B178"/>
      <c r="C178" s="105" t="s">
        <v>257</v>
      </c>
      <c r="D178" s="106"/>
      <c r="E178" s="96">
        <f>SUBTOTAL(9,G119)</f>
        <v>0</v>
      </c>
      <c r="F178" s="101"/>
      <c r="G178" s="82" t="e">
        <f t="shared" si="3"/>
        <v>#DIV/0!</v>
      </c>
    </row>
    <row r="179" spans="2:7" ht="28.5" customHeight="1" x14ac:dyDescent="0.25">
      <c r="B179"/>
      <c r="C179" s="107" t="s">
        <v>228</v>
      </c>
      <c r="D179" s="108"/>
      <c r="E179" s="97">
        <f>SUM(E175:E178)</f>
        <v>1239640.6800000002</v>
      </c>
      <c r="F179" s="97">
        <f>SUM(F175:F178)</f>
        <v>0</v>
      </c>
      <c r="G179" s="83"/>
    </row>
    <row r="180" spans="2:7" ht="15" x14ac:dyDescent="0.25">
      <c r="B180"/>
      <c r="C180"/>
      <c r="D180"/>
      <c r="E180"/>
      <c r="F180"/>
    </row>
    <row r="181" spans="2:7" ht="15" x14ac:dyDescent="0.25">
      <c r="B181"/>
      <c r="C181"/>
      <c r="D181"/>
      <c r="E181"/>
      <c r="F181"/>
    </row>
    <row r="182" spans="2:7" ht="15" x14ac:dyDescent="0.25">
      <c r="B182"/>
      <c r="C182"/>
      <c r="D182"/>
      <c r="E182"/>
      <c r="F182"/>
    </row>
    <row r="183" spans="2:7" ht="15" x14ac:dyDescent="0.25">
      <c r="B183"/>
      <c r="C183"/>
    </row>
  </sheetData>
  <sheetProtection algorithmName="SHA-512" hashValue="NrKKWrrwSR7wrzq2BkI4J+qbRKqP82R34aZjA1mqX9pgKIOZKnTUR1qR9CoXoraB3nBnX8yqraPS07wLj0RX2w==" saltValue="IFah6SFJIdlDJkEoMpuTew==" spinCount="100000" sheet="1" objects="1" scenarios="1"/>
  <protectedRanges>
    <protectedRange sqref="C152:F153" name="Rozsah1"/>
    <protectedRange sqref="C158:D169" name="Rozsah2"/>
    <protectedRange sqref="F175:F178" name="Rozsah3"/>
  </protectedRanges>
  <mergeCells count="15">
    <mergeCell ref="A149:B149"/>
    <mergeCell ref="A150:G150"/>
    <mergeCell ref="C152:F152"/>
    <mergeCell ref="C153:F153"/>
    <mergeCell ref="B154:B155"/>
    <mergeCell ref="C154:C155"/>
    <mergeCell ref="C177:D177"/>
    <mergeCell ref="C178:D178"/>
    <mergeCell ref="C179:D179"/>
    <mergeCell ref="C158:D158"/>
    <mergeCell ref="C160:D160"/>
    <mergeCell ref="C169:D169"/>
    <mergeCell ref="C174:D174"/>
    <mergeCell ref="C175:D175"/>
    <mergeCell ref="C176:D176"/>
  </mergeCells>
  <pageMargins left="0.7" right="0.7" top="0.75" bottom="0.75" header="0.3" footer="0.3"/>
  <pageSetup scale="4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zoomScaleNormal="100" workbookViewId="0">
      <selection activeCell="E171" sqref="E171"/>
    </sheetView>
  </sheetViews>
  <sheetFormatPr defaultRowHeight="12.75" x14ac:dyDescent="0.2"/>
  <cols>
    <col min="1" max="1" width="4.85546875" style="1" customWidth="1"/>
    <col min="2" max="2" width="69.7109375" style="1" customWidth="1"/>
    <col min="3" max="3" width="48.7109375" style="1" customWidth="1"/>
    <col min="4" max="4" width="13.42578125" style="3" customWidth="1"/>
    <col min="5" max="5" width="14.5703125" style="1" customWidth="1"/>
    <col min="6" max="6" width="15.7109375" style="1" customWidth="1"/>
    <col min="7" max="7" width="18.7109375" style="1" customWidth="1"/>
    <col min="8" max="8" width="17" style="1" customWidth="1"/>
    <col min="9" max="253" width="9.140625" style="1"/>
    <col min="254" max="254" width="10.42578125" style="1" customWidth="1"/>
    <col min="255" max="255" width="57.7109375" style="1" customWidth="1"/>
    <col min="256" max="256" width="46.140625" style="1" customWidth="1"/>
    <col min="257" max="257" width="14" style="1" customWidth="1"/>
    <col min="258" max="258" width="9.140625" style="1"/>
    <col min="259" max="259" width="8.85546875" style="1" customWidth="1"/>
    <col min="260" max="260" width="11.140625" style="1" customWidth="1"/>
    <col min="261" max="261" width="10.7109375" style="1" customWidth="1"/>
    <col min="262" max="509" width="9.140625" style="1"/>
    <col min="510" max="510" width="10.42578125" style="1" customWidth="1"/>
    <col min="511" max="511" width="57.7109375" style="1" customWidth="1"/>
    <col min="512" max="512" width="46.140625" style="1" customWidth="1"/>
    <col min="513" max="513" width="14" style="1" customWidth="1"/>
    <col min="514" max="514" width="9.140625" style="1"/>
    <col min="515" max="515" width="8.85546875" style="1" customWidth="1"/>
    <col min="516" max="516" width="11.140625" style="1" customWidth="1"/>
    <col min="517" max="517" width="10.7109375" style="1" customWidth="1"/>
    <col min="518" max="765" width="9.140625" style="1"/>
    <col min="766" max="766" width="10.42578125" style="1" customWidth="1"/>
    <col min="767" max="767" width="57.7109375" style="1" customWidth="1"/>
    <col min="768" max="768" width="46.140625" style="1" customWidth="1"/>
    <col min="769" max="769" width="14" style="1" customWidth="1"/>
    <col min="770" max="770" width="9.140625" style="1"/>
    <col min="771" max="771" width="8.85546875" style="1" customWidth="1"/>
    <col min="772" max="772" width="11.140625" style="1" customWidth="1"/>
    <col min="773" max="773" width="10.7109375" style="1" customWidth="1"/>
    <col min="774" max="1021" width="9.140625" style="1"/>
    <col min="1022" max="1022" width="10.42578125" style="1" customWidth="1"/>
    <col min="1023" max="1023" width="57.7109375" style="1" customWidth="1"/>
    <col min="1024" max="1024" width="46.140625" style="1" customWidth="1"/>
    <col min="1025" max="1025" width="14" style="1" customWidth="1"/>
    <col min="1026" max="1026" width="9.140625" style="1"/>
    <col min="1027" max="1027" width="8.85546875" style="1" customWidth="1"/>
    <col min="1028" max="1028" width="11.140625" style="1" customWidth="1"/>
    <col min="1029" max="1029" width="10.7109375" style="1" customWidth="1"/>
    <col min="1030" max="1277" width="9.140625" style="1"/>
    <col min="1278" max="1278" width="10.42578125" style="1" customWidth="1"/>
    <col min="1279" max="1279" width="57.7109375" style="1" customWidth="1"/>
    <col min="1280" max="1280" width="46.140625" style="1" customWidth="1"/>
    <col min="1281" max="1281" width="14" style="1" customWidth="1"/>
    <col min="1282" max="1282" width="9.140625" style="1"/>
    <col min="1283" max="1283" width="8.85546875" style="1" customWidth="1"/>
    <col min="1284" max="1284" width="11.140625" style="1" customWidth="1"/>
    <col min="1285" max="1285" width="10.7109375" style="1" customWidth="1"/>
    <col min="1286" max="1533" width="9.140625" style="1"/>
    <col min="1534" max="1534" width="10.42578125" style="1" customWidth="1"/>
    <col min="1535" max="1535" width="57.7109375" style="1" customWidth="1"/>
    <col min="1536" max="1536" width="46.140625" style="1" customWidth="1"/>
    <col min="1537" max="1537" width="14" style="1" customWidth="1"/>
    <col min="1538" max="1538" width="9.140625" style="1"/>
    <col min="1539" max="1539" width="8.85546875" style="1" customWidth="1"/>
    <col min="1540" max="1540" width="11.140625" style="1" customWidth="1"/>
    <col min="1541" max="1541" width="10.7109375" style="1" customWidth="1"/>
    <col min="1542" max="1789" width="9.140625" style="1"/>
    <col min="1790" max="1790" width="10.42578125" style="1" customWidth="1"/>
    <col min="1791" max="1791" width="57.7109375" style="1" customWidth="1"/>
    <col min="1792" max="1792" width="46.140625" style="1" customWidth="1"/>
    <col min="1793" max="1793" width="14" style="1" customWidth="1"/>
    <col min="1794" max="1794" width="9.140625" style="1"/>
    <col min="1795" max="1795" width="8.85546875" style="1" customWidth="1"/>
    <col min="1796" max="1796" width="11.140625" style="1" customWidth="1"/>
    <col min="1797" max="1797" width="10.7109375" style="1" customWidth="1"/>
    <col min="1798" max="2045" width="9.140625" style="1"/>
    <col min="2046" max="2046" width="10.42578125" style="1" customWidth="1"/>
    <col min="2047" max="2047" width="57.7109375" style="1" customWidth="1"/>
    <col min="2048" max="2048" width="46.140625" style="1" customWidth="1"/>
    <col min="2049" max="2049" width="14" style="1" customWidth="1"/>
    <col min="2050" max="2050" width="9.140625" style="1"/>
    <col min="2051" max="2051" width="8.85546875" style="1" customWidth="1"/>
    <col min="2052" max="2052" width="11.140625" style="1" customWidth="1"/>
    <col min="2053" max="2053" width="10.7109375" style="1" customWidth="1"/>
    <col min="2054" max="2301" width="9.140625" style="1"/>
    <col min="2302" max="2302" width="10.42578125" style="1" customWidth="1"/>
    <col min="2303" max="2303" width="57.7109375" style="1" customWidth="1"/>
    <col min="2304" max="2304" width="46.140625" style="1" customWidth="1"/>
    <col min="2305" max="2305" width="14" style="1" customWidth="1"/>
    <col min="2306" max="2306" width="9.140625" style="1"/>
    <col min="2307" max="2307" width="8.85546875" style="1" customWidth="1"/>
    <col min="2308" max="2308" width="11.140625" style="1" customWidth="1"/>
    <col min="2309" max="2309" width="10.7109375" style="1" customWidth="1"/>
    <col min="2310" max="2557" width="9.140625" style="1"/>
    <col min="2558" max="2558" width="10.42578125" style="1" customWidth="1"/>
    <col min="2559" max="2559" width="57.7109375" style="1" customWidth="1"/>
    <col min="2560" max="2560" width="46.140625" style="1" customWidth="1"/>
    <col min="2561" max="2561" width="14" style="1" customWidth="1"/>
    <col min="2562" max="2562" width="9.140625" style="1"/>
    <col min="2563" max="2563" width="8.85546875" style="1" customWidth="1"/>
    <col min="2564" max="2564" width="11.140625" style="1" customWidth="1"/>
    <col min="2565" max="2565" width="10.7109375" style="1" customWidth="1"/>
    <col min="2566" max="2813" width="9.140625" style="1"/>
    <col min="2814" max="2814" width="10.42578125" style="1" customWidth="1"/>
    <col min="2815" max="2815" width="57.7109375" style="1" customWidth="1"/>
    <col min="2816" max="2816" width="46.140625" style="1" customWidth="1"/>
    <col min="2817" max="2817" width="14" style="1" customWidth="1"/>
    <col min="2818" max="2818" width="9.140625" style="1"/>
    <col min="2819" max="2819" width="8.85546875" style="1" customWidth="1"/>
    <col min="2820" max="2820" width="11.140625" style="1" customWidth="1"/>
    <col min="2821" max="2821" width="10.7109375" style="1" customWidth="1"/>
    <col min="2822" max="3069" width="9.140625" style="1"/>
    <col min="3070" max="3070" width="10.42578125" style="1" customWidth="1"/>
    <col min="3071" max="3071" width="57.7109375" style="1" customWidth="1"/>
    <col min="3072" max="3072" width="46.140625" style="1" customWidth="1"/>
    <col min="3073" max="3073" width="14" style="1" customWidth="1"/>
    <col min="3074" max="3074" width="9.140625" style="1"/>
    <col min="3075" max="3075" width="8.85546875" style="1" customWidth="1"/>
    <col min="3076" max="3076" width="11.140625" style="1" customWidth="1"/>
    <col min="3077" max="3077" width="10.7109375" style="1" customWidth="1"/>
    <col min="3078" max="3325" width="9.140625" style="1"/>
    <col min="3326" max="3326" width="10.42578125" style="1" customWidth="1"/>
    <col min="3327" max="3327" width="57.7109375" style="1" customWidth="1"/>
    <col min="3328" max="3328" width="46.140625" style="1" customWidth="1"/>
    <col min="3329" max="3329" width="14" style="1" customWidth="1"/>
    <col min="3330" max="3330" width="9.140625" style="1"/>
    <col min="3331" max="3331" width="8.85546875" style="1" customWidth="1"/>
    <col min="3332" max="3332" width="11.140625" style="1" customWidth="1"/>
    <col min="3333" max="3333" width="10.7109375" style="1" customWidth="1"/>
    <col min="3334" max="3581" width="9.140625" style="1"/>
    <col min="3582" max="3582" width="10.42578125" style="1" customWidth="1"/>
    <col min="3583" max="3583" width="57.7109375" style="1" customWidth="1"/>
    <col min="3584" max="3584" width="46.140625" style="1" customWidth="1"/>
    <col min="3585" max="3585" width="14" style="1" customWidth="1"/>
    <col min="3586" max="3586" width="9.140625" style="1"/>
    <col min="3587" max="3587" width="8.85546875" style="1" customWidth="1"/>
    <col min="3588" max="3588" width="11.140625" style="1" customWidth="1"/>
    <col min="3589" max="3589" width="10.7109375" style="1" customWidth="1"/>
    <col min="3590" max="3837" width="9.140625" style="1"/>
    <col min="3838" max="3838" width="10.42578125" style="1" customWidth="1"/>
    <col min="3839" max="3839" width="57.7109375" style="1" customWidth="1"/>
    <col min="3840" max="3840" width="46.140625" style="1" customWidth="1"/>
    <col min="3841" max="3841" width="14" style="1" customWidth="1"/>
    <col min="3842" max="3842" width="9.140625" style="1"/>
    <col min="3843" max="3843" width="8.85546875" style="1" customWidth="1"/>
    <col min="3844" max="3844" width="11.140625" style="1" customWidth="1"/>
    <col min="3845" max="3845" width="10.7109375" style="1" customWidth="1"/>
    <col min="3846" max="4093" width="9.140625" style="1"/>
    <col min="4094" max="4094" width="10.42578125" style="1" customWidth="1"/>
    <col min="4095" max="4095" width="57.7109375" style="1" customWidth="1"/>
    <col min="4096" max="4096" width="46.140625" style="1" customWidth="1"/>
    <col min="4097" max="4097" width="14" style="1" customWidth="1"/>
    <col min="4098" max="4098" width="9.140625" style="1"/>
    <col min="4099" max="4099" width="8.85546875" style="1" customWidth="1"/>
    <col min="4100" max="4100" width="11.140625" style="1" customWidth="1"/>
    <col min="4101" max="4101" width="10.7109375" style="1" customWidth="1"/>
    <col min="4102" max="4349" width="9.140625" style="1"/>
    <col min="4350" max="4350" width="10.42578125" style="1" customWidth="1"/>
    <col min="4351" max="4351" width="57.7109375" style="1" customWidth="1"/>
    <col min="4352" max="4352" width="46.140625" style="1" customWidth="1"/>
    <col min="4353" max="4353" width="14" style="1" customWidth="1"/>
    <col min="4354" max="4354" width="9.140625" style="1"/>
    <col min="4355" max="4355" width="8.85546875" style="1" customWidth="1"/>
    <col min="4356" max="4356" width="11.140625" style="1" customWidth="1"/>
    <col min="4357" max="4357" width="10.7109375" style="1" customWidth="1"/>
    <col min="4358" max="4605" width="9.140625" style="1"/>
    <col min="4606" max="4606" width="10.42578125" style="1" customWidth="1"/>
    <col min="4607" max="4607" width="57.7109375" style="1" customWidth="1"/>
    <col min="4608" max="4608" width="46.140625" style="1" customWidth="1"/>
    <col min="4609" max="4609" width="14" style="1" customWidth="1"/>
    <col min="4610" max="4610" width="9.140625" style="1"/>
    <col min="4611" max="4611" width="8.85546875" style="1" customWidth="1"/>
    <col min="4612" max="4612" width="11.140625" style="1" customWidth="1"/>
    <col min="4613" max="4613" width="10.7109375" style="1" customWidth="1"/>
    <col min="4614" max="4861" width="9.140625" style="1"/>
    <col min="4862" max="4862" width="10.42578125" style="1" customWidth="1"/>
    <col min="4863" max="4863" width="57.7109375" style="1" customWidth="1"/>
    <col min="4864" max="4864" width="46.140625" style="1" customWidth="1"/>
    <col min="4865" max="4865" width="14" style="1" customWidth="1"/>
    <col min="4866" max="4866" width="9.140625" style="1"/>
    <col min="4867" max="4867" width="8.85546875" style="1" customWidth="1"/>
    <col min="4868" max="4868" width="11.140625" style="1" customWidth="1"/>
    <col min="4869" max="4869" width="10.7109375" style="1" customWidth="1"/>
    <col min="4870" max="5117" width="9.140625" style="1"/>
    <col min="5118" max="5118" width="10.42578125" style="1" customWidth="1"/>
    <col min="5119" max="5119" width="57.7109375" style="1" customWidth="1"/>
    <col min="5120" max="5120" width="46.140625" style="1" customWidth="1"/>
    <col min="5121" max="5121" width="14" style="1" customWidth="1"/>
    <col min="5122" max="5122" width="9.140625" style="1"/>
    <col min="5123" max="5123" width="8.85546875" style="1" customWidth="1"/>
    <col min="5124" max="5124" width="11.140625" style="1" customWidth="1"/>
    <col min="5125" max="5125" width="10.7109375" style="1" customWidth="1"/>
    <col min="5126" max="5373" width="9.140625" style="1"/>
    <col min="5374" max="5374" width="10.42578125" style="1" customWidth="1"/>
    <col min="5375" max="5375" width="57.7109375" style="1" customWidth="1"/>
    <col min="5376" max="5376" width="46.140625" style="1" customWidth="1"/>
    <col min="5377" max="5377" width="14" style="1" customWidth="1"/>
    <col min="5378" max="5378" width="9.140625" style="1"/>
    <col min="5379" max="5379" width="8.85546875" style="1" customWidth="1"/>
    <col min="5380" max="5380" width="11.140625" style="1" customWidth="1"/>
    <col min="5381" max="5381" width="10.7109375" style="1" customWidth="1"/>
    <col min="5382" max="5629" width="9.140625" style="1"/>
    <col min="5630" max="5630" width="10.42578125" style="1" customWidth="1"/>
    <col min="5631" max="5631" width="57.7109375" style="1" customWidth="1"/>
    <col min="5632" max="5632" width="46.140625" style="1" customWidth="1"/>
    <col min="5633" max="5633" width="14" style="1" customWidth="1"/>
    <col min="5634" max="5634" width="9.140625" style="1"/>
    <col min="5635" max="5635" width="8.85546875" style="1" customWidth="1"/>
    <col min="5636" max="5636" width="11.140625" style="1" customWidth="1"/>
    <col min="5637" max="5637" width="10.7109375" style="1" customWidth="1"/>
    <col min="5638" max="5885" width="9.140625" style="1"/>
    <col min="5886" max="5886" width="10.42578125" style="1" customWidth="1"/>
    <col min="5887" max="5887" width="57.7109375" style="1" customWidth="1"/>
    <col min="5888" max="5888" width="46.140625" style="1" customWidth="1"/>
    <col min="5889" max="5889" width="14" style="1" customWidth="1"/>
    <col min="5890" max="5890" width="9.140625" style="1"/>
    <col min="5891" max="5891" width="8.85546875" style="1" customWidth="1"/>
    <col min="5892" max="5892" width="11.140625" style="1" customWidth="1"/>
    <col min="5893" max="5893" width="10.7109375" style="1" customWidth="1"/>
    <col min="5894" max="6141" width="9.140625" style="1"/>
    <col min="6142" max="6142" width="10.42578125" style="1" customWidth="1"/>
    <col min="6143" max="6143" width="57.7109375" style="1" customWidth="1"/>
    <col min="6144" max="6144" width="46.140625" style="1" customWidth="1"/>
    <col min="6145" max="6145" width="14" style="1" customWidth="1"/>
    <col min="6146" max="6146" width="9.140625" style="1"/>
    <col min="6147" max="6147" width="8.85546875" style="1" customWidth="1"/>
    <col min="6148" max="6148" width="11.140625" style="1" customWidth="1"/>
    <col min="6149" max="6149" width="10.7109375" style="1" customWidth="1"/>
    <col min="6150" max="6397" width="9.140625" style="1"/>
    <col min="6398" max="6398" width="10.42578125" style="1" customWidth="1"/>
    <col min="6399" max="6399" width="57.7109375" style="1" customWidth="1"/>
    <col min="6400" max="6400" width="46.140625" style="1" customWidth="1"/>
    <col min="6401" max="6401" width="14" style="1" customWidth="1"/>
    <col min="6402" max="6402" width="9.140625" style="1"/>
    <col min="6403" max="6403" width="8.85546875" style="1" customWidth="1"/>
    <col min="6404" max="6404" width="11.140625" style="1" customWidth="1"/>
    <col min="6405" max="6405" width="10.7109375" style="1" customWidth="1"/>
    <col min="6406" max="6653" width="9.140625" style="1"/>
    <col min="6654" max="6654" width="10.42578125" style="1" customWidth="1"/>
    <col min="6655" max="6655" width="57.7109375" style="1" customWidth="1"/>
    <col min="6656" max="6656" width="46.140625" style="1" customWidth="1"/>
    <col min="6657" max="6657" width="14" style="1" customWidth="1"/>
    <col min="6658" max="6658" width="9.140625" style="1"/>
    <col min="6659" max="6659" width="8.85546875" style="1" customWidth="1"/>
    <col min="6660" max="6660" width="11.140625" style="1" customWidth="1"/>
    <col min="6661" max="6661" width="10.7109375" style="1" customWidth="1"/>
    <col min="6662" max="6909" width="9.140625" style="1"/>
    <col min="6910" max="6910" width="10.42578125" style="1" customWidth="1"/>
    <col min="6911" max="6911" width="57.7109375" style="1" customWidth="1"/>
    <col min="6912" max="6912" width="46.140625" style="1" customWidth="1"/>
    <col min="6913" max="6913" width="14" style="1" customWidth="1"/>
    <col min="6914" max="6914" width="9.140625" style="1"/>
    <col min="6915" max="6915" width="8.85546875" style="1" customWidth="1"/>
    <col min="6916" max="6916" width="11.140625" style="1" customWidth="1"/>
    <col min="6917" max="6917" width="10.7109375" style="1" customWidth="1"/>
    <col min="6918" max="7165" width="9.140625" style="1"/>
    <col min="7166" max="7166" width="10.42578125" style="1" customWidth="1"/>
    <col min="7167" max="7167" width="57.7109375" style="1" customWidth="1"/>
    <col min="7168" max="7168" width="46.140625" style="1" customWidth="1"/>
    <col min="7169" max="7169" width="14" style="1" customWidth="1"/>
    <col min="7170" max="7170" width="9.140625" style="1"/>
    <col min="7171" max="7171" width="8.85546875" style="1" customWidth="1"/>
    <col min="7172" max="7172" width="11.140625" style="1" customWidth="1"/>
    <col min="7173" max="7173" width="10.7109375" style="1" customWidth="1"/>
    <col min="7174" max="7421" width="9.140625" style="1"/>
    <col min="7422" max="7422" width="10.42578125" style="1" customWidth="1"/>
    <col min="7423" max="7423" width="57.7109375" style="1" customWidth="1"/>
    <col min="7424" max="7424" width="46.140625" style="1" customWidth="1"/>
    <col min="7425" max="7425" width="14" style="1" customWidth="1"/>
    <col min="7426" max="7426" width="9.140625" style="1"/>
    <col min="7427" max="7427" width="8.85546875" style="1" customWidth="1"/>
    <col min="7428" max="7428" width="11.140625" style="1" customWidth="1"/>
    <col min="7429" max="7429" width="10.7109375" style="1" customWidth="1"/>
    <col min="7430" max="7677" width="9.140625" style="1"/>
    <col min="7678" max="7678" width="10.42578125" style="1" customWidth="1"/>
    <col min="7679" max="7679" width="57.7109375" style="1" customWidth="1"/>
    <col min="7680" max="7680" width="46.140625" style="1" customWidth="1"/>
    <col min="7681" max="7681" width="14" style="1" customWidth="1"/>
    <col min="7682" max="7682" width="9.140625" style="1"/>
    <col min="7683" max="7683" width="8.85546875" style="1" customWidth="1"/>
    <col min="7684" max="7684" width="11.140625" style="1" customWidth="1"/>
    <col min="7685" max="7685" width="10.7109375" style="1" customWidth="1"/>
    <col min="7686" max="7933" width="9.140625" style="1"/>
    <col min="7934" max="7934" width="10.42578125" style="1" customWidth="1"/>
    <col min="7935" max="7935" width="57.7109375" style="1" customWidth="1"/>
    <col min="7936" max="7936" width="46.140625" style="1" customWidth="1"/>
    <col min="7937" max="7937" width="14" style="1" customWidth="1"/>
    <col min="7938" max="7938" width="9.140625" style="1"/>
    <col min="7939" max="7939" width="8.85546875" style="1" customWidth="1"/>
    <col min="7940" max="7940" width="11.140625" style="1" customWidth="1"/>
    <col min="7941" max="7941" width="10.7109375" style="1" customWidth="1"/>
    <col min="7942" max="8189" width="9.140625" style="1"/>
    <col min="8190" max="8190" width="10.42578125" style="1" customWidth="1"/>
    <col min="8191" max="8191" width="57.7109375" style="1" customWidth="1"/>
    <col min="8192" max="8192" width="46.140625" style="1" customWidth="1"/>
    <col min="8193" max="8193" width="14" style="1" customWidth="1"/>
    <col min="8194" max="8194" width="9.140625" style="1"/>
    <col min="8195" max="8195" width="8.85546875" style="1" customWidth="1"/>
    <col min="8196" max="8196" width="11.140625" style="1" customWidth="1"/>
    <col min="8197" max="8197" width="10.7109375" style="1" customWidth="1"/>
    <col min="8198" max="8445" width="9.140625" style="1"/>
    <col min="8446" max="8446" width="10.42578125" style="1" customWidth="1"/>
    <col min="8447" max="8447" width="57.7109375" style="1" customWidth="1"/>
    <col min="8448" max="8448" width="46.140625" style="1" customWidth="1"/>
    <col min="8449" max="8449" width="14" style="1" customWidth="1"/>
    <col min="8450" max="8450" width="9.140625" style="1"/>
    <col min="8451" max="8451" width="8.85546875" style="1" customWidth="1"/>
    <col min="8452" max="8452" width="11.140625" style="1" customWidth="1"/>
    <col min="8453" max="8453" width="10.7109375" style="1" customWidth="1"/>
    <col min="8454" max="8701" width="9.140625" style="1"/>
    <col min="8702" max="8702" width="10.42578125" style="1" customWidth="1"/>
    <col min="8703" max="8703" width="57.7109375" style="1" customWidth="1"/>
    <col min="8704" max="8704" width="46.140625" style="1" customWidth="1"/>
    <col min="8705" max="8705" width="14" style="1" customWidth="1"/>
    <col min="8706" max="8706" width="9.140625" style="1"/>
    <col min="8707" max="8707" width="8.85546875" style="1" customWidth="1"/>
    <col min="8708" max="8708" width="11.140625" style="1" customWidth="1"/>
    <col min="8709" max="8709" width="10.7109375" style="1" customWidth="1"/>
    <col min="8710" max="8957" width="9.140625" style="1"/>
    <col min="8958" max="8958" width="10.42578125" style="1" customWidth="1"/>
    <col min="8959" max="8959" width="57.7109375" style="1" customWidth="1"/>
    <col min="8960" max="8960" width="46.140625" style="1" customWidth="1"/>
    <col min="8961" max="8961" width="14" style="1" customWidth="1"/>
    <col min="8962" max="8962" width="9.140625" style="1"/>
    <col min="8963" max="8963" width="8.85546875" style="1" customWidth="1"/>
    <col min="8964" max="8964" width="11.140625" style="1" customWidth="1"/>
    <col min="8965" max="8965" width="10.7109375" style="1" customWidth="1"/>
    <col min="8966" max="9213" width="9.140625" style="1"/>
    <col min="9214" max="9214" width="10.42578125" style="1" customWidth="1"/>
    <col min="9215" max="9215" width="57.7109375" style="1" customWidth="1"/>
    <col min="9216" max="9216" width="46.140625" style="1" customWidth="1"/>
    <col min="9217" max="9217" width="14" style="1" customWidth="1"/>
    <col min="9218" max="9218" width="9.140625" style="1"/>
    <col min="9219" max="9219" width="8.85546875" style="1" customWidth="1"/>
    <col min="9220" max="9220" width="11.140625" style="1" customWidth="1"/>
    <col min="9221" max="9221" width="10.7109375" style="1" customWidth="1"/>
    <col min="9222" max="9469" width="9.140625" style="1"/>
    <col min="9470" max="9470" width="10.42578125" style="1" customWidth="1"/>
    <col min="9471" max="9471" width="57.7109375" style="1" customWidth="1"/>
    <col min="9472" max="9472" width="46.140625" style="1" customWidth="1"/>
    <col min="9473" max="9473" width="14" style="1" customWidth="1"/>
    <col min="9474" max="9474" width="9.140625" style="1"/>
    <col min="9475" max="9475" width="8.85546875" style="1" customWidth="1"/>
    <col min="9476" max="9476" width="11.140625" style="1" customWidth="1"/>
    <col min="9477" max="9477" width="10.7109375" style="1" customWidth="1"/>
    <col min="9478" max="9725" width="9.140625" style="1"/>
    <col min="9726" max="9726" width="10.42578125" style="1" customWidth="1"/>
    <col min="9727" max="9727" width="57.7109375" style="1" customWidth="1"/>
    <col min="9728" max="9728" width="46.140625" style="1" customWidth="1"/>
    <col min="9729" max="9729" width="14" style="1" customWidth="1"/>
    <col min="9730" max="9730" width="9.140625" style="1"/>
    <col min="9731" max="9731" width="8.85546875" style="1" customWidth="1"/>
    <col min="9732" max="9732" width="11.140625" style="1" customWidth="1"/>
    <col min="9733" max="9733" width="10.7109375" style="1" customWidth="1"/>
    <col min="9734" max="9981" width="9.140625" style="1"/>
    <col min="9982" max="9982" width="10.42578125" style="1" customWidth="1"/>
    <col min="9983" max="9983" width="57.7109375" style="1" customWidth="1"/>
    <col min="9984" max="9984" width="46.140625" style="1" customWidth="1"/>
    <col min="9985" max="9985" width="14" style="1" customWidth="1"/>
    <col min="9986" max="9986" width="9.140625" style="1"/>
    <col min="9987" max="9987" width="8.85546875" style="1" customWidth="1"/>
    <col min="9988" max="9988" width="11.140625" style="1" customWidth="1"/>
    <col min="9989" max="9989" width="10.7109375" style="1" customWidth="1"/>
    <col min="9990" max="10237" width="9.140625" style="1"/>
    <col min="10238" max="10238" width="10.42578125" style="1" customWidth="1"/>
    <col min="10239" max="10239" width="57.7109375" style="1" customWidth="1"/>
    <col min="10240" max="10240" width="46.140625" style="1" customWidth="1"/>
    <col min="10241" max="10241" width="14" style="1" customWidth="1"/>
    <col min="10242" max="10242" width="9.140625" style="1"/>
    <col min="10243" max="10243" width="8.85546875" style="1" customWidth="1"/>
    <col min="10244" max="10244" width="11.140625" style="1" customWidth="1"/>
    <col min="10245" max="10245" width="10.7109375" style="1" customWidth="1"/>
    <col min="10246" max="10493" width="9.140625" style="1"/>
    <col min="10494" max="10494" width="10.42578125" style="1" customWidth="1"/>
    <col min="10495" max="10495" width="57.7109375" style="1" customWidth="1"/>
    <col min="10496" max="10496" width="46.140625" style="1" customWidth="1"/>
    <col min="10497" max="10497" width="14" style="1" customWidth="1"/>
    <col min="10498" max="10498" width="9.140625" style="1"/>
    <col min="10499" max="10499" width="8.85546875" style="1" customWidth="1"/>
    <col min="10500" max="10500" width="11.140625" style="1" customWidth="1"/>
    <col min="10501" max="10501" width="10.7109375" style="1" customWidth="1"/>
    <col min="10502" max="10749" width="9.140625" style="1"/>
    <col min="10750" max="10750" width="10.42578125" style="1" customWidth="1"/>
    <col min="10751" max="10751" width="57.7109375" style="1" customWidth="1"/>
    <col min="10752" max="10752" width="46.140625" style="1" customWidth="1"/>
    <col min="10753" max="10753" width="14" style="1" customWidth="1"/>
    <col min="10754" max="10754" width="9.140625" style="1"/>
    <col min="10755" max="10755" width="8.85546875" style="1" customWidth="1"/>
    <col min="10756" max="10756" width="11.140625" style="1" customWidth="1"/>
    <col min="10757" max="10757" width="10.7109375" style="1" customWidth="1"/>
    <col min="10758" max="11005" width="9.140625" style="1"/>
    <col min="11006" max="11006" width="10.42578125" style="1" customWidth="1"/>
    <col min="11007" max="11007" width="57.7109375" style="1" customWidth="1"/>
    <col min="11008" max="11008" width="46.140625" style="1" customWidth="1"/>
    <col min="11009" max="11009" width="14" style="1" customWidth="1"/>
    <col min="11010" max="11010" width="9.140625" style="1"/>
    <col min="11011" max="11011" width="8.85546875" style="1" customWidth="1"/>
    <col min="11012" max="11012" width="11.140625" style="1" customWidth="1"/>
    <col min="11013" max="11013" width="10.7109375" style="1" customWidth="1"/>
    <col min="11014" max="11261" width="9.140625" style="1"/>
    <col min="11262" max="11262" width="10.42578125" style="1" customWidth="1"/>
    <col min="11263" max="11263" width="57.7109375" style="1" customWidth="1"/>
    <col min="11264" max="11264" width="46.140625" style="1" customWidth="1"/>
    <col min="11265" max="11265" width="14" style="1" customWidth="1"/>
    <col min="11266" max="11266" width="9.140625" style="1"/>
    <col min="11267" max="11267" width="8.85546875" style="1" customWidth="1"/>
    <col min="11268" max="11268" width="11.140625" style="1" customWidth="1"/>
    <col min="11269" max="11269" width="10.7109375" style="1" customWidth="1"/>
    <col min="11270" max="11517" width="9.140625" style="1"/>
    <col min="11518" max="11518" width="10.42578125" style="1" customWidth="1"/>
    <col min="11519" max="11519" width="57.7109375" style="1" customWidth="1"/>
    <col min="11520" max="11520" width="46.140625" style="1" customWidth="1"/>
    <col min="11521" max="11521" width="14" style="1" customWidth="1"/>
    <col min="11522" max="11522" width="9.140625" style="1"/>
    <col min="11523" max="11523" width="8.85546875" style="1" customWidth="1"/>
    <col min="11524" max="11524" width="11.140625" style="1" customWidth="1"/>
    <col min="11525" max="11525" width="10.7109375" style="1" customWidth="1"/>
    <col min="11526" max="11773" width="9.140625" style="1"/>
    <col min="11774" max="11774" width="10.42578125" style="1" customWidth="1"/>
    <col min="11775" max="11775" width="57.7109375" style="1" customWidth="1"/>
    <col min="11776" max="11776" width="46.140625" style="1" customWidth="1"/>
    <col min="11777" max="11777" width="14" style="1" customWidth="1"/>
    <col min="11778" max="11778" width="9.140625" style="1"/>
    <col min="11779" max="11779" width="8.85546875" style="1" customWidth="1"/>
    <col min="11780" max="11780" width="11.140625" style="1" customWidth="1"/>
    <col min="11781" max="11781" width="10.7109375" style="1" customWidth="1"/>
    <col min="11782" max="12029" width="9.140625" style="1"/>
    <col min="12030" max="12030" width="10.42578125" style="1" customWidth="1"/>
    <col min="12031" max="12031" width="57.7109375" style="1" customWidth="1"/>
    <col min="12032" max="12032" width="46.140625" style="1" customWidth="1"/>
    <col min="12033" max="12033" width="14" style="1" customWidth="1"/>
    <col min="12034" max="12034" width="9.140625" style="1"/>
    <col min="12035" max="12035" width="8.85546875" style="1" customWidth="1"/>
    <col min="12036" max="12036" width="11.140625" style="1" customWidth="1"/>
    <col min="12037" max="12037" width="10.7109375" style="1" customWidth="1"/>
    <col min="12038" max="12285" width="9.140625" style="1"/>
    <col min="12286" max="12286" width="10.42578125" style="1" customWidth="1"/>
    <col min="12287" max="12287" width="57.7109375" style="1" customWidth="1"/>
    <col min="12288" max="12288" width="46.140625" style="1" customWidth="1"/>
    <col min="12289" max="12289" width="14" style="1" customWidth="1"/>
    <col min="12290" max="12290" width="9.140625" style="1"/>
    <col min="12291" max="12291" width="8.85546875" style="1" customWidth="1"/>
    <col min="12292" max="12292" width="11.140625" style="1" customWidth="1"/>
    <col min="12293" max="12293" width="10.7109375" style="1" customWidth="1"/>
    <col min="12294" max="12541" width="9.140625" style="1"/>
    <col min="12542" max="12542" width="10.42578125" style="1" customWidth="1"/>
    <col min="12543" max="12543" width="57.7109375" style="1" customWidth="1"/>
    <col min="12544" max="12544" width="46.140625" style="1" customWidth="1"/>
    <col min="12545" max="12545" width="14" style="1" customWidth="1"/>
    <col min="12546" max="12546" width="9.140625" style="1"/>
    <col min="12547" max="12547" width="8.85546875" style="1" customWidth="1"/>
    <col min="12548" max="12548" width="11.140625" style="1" customWidth="1"/>
    <col min="12549" max="12549" width="10.7109375" style="1" customWidth="1"/>
    <col min="12550" max="12797" width="9.140625" style="1"/>
    <col min="12798" max="12798" width="10.42578125" style="1" customWidth="1"/>
    <col min="12799" max="12799" width="57.7109375" style="1" customWidth="1"/>
    <col min="12800" max="12800" width="46.140625" style="1" customWidth="1"/>
    <col min="12801" max="12801" width="14" style="1" customWidth="1"/>
    <col min="12802" max="12802" width="9.140625" style="1"/>
    <col min="12803" max="12803" width="8.85546875" style="1" customWidth="1"/>
    <col min="12804" max="12804" width="11.140625" style="1" customWidth="1"/>
    <col min="12805" max="12805" width="10.7109375" style="1" customWidth="1"/>
    <col min="12806" max="13053" width="9.140625" style="1"/>
    <col min="13054" max="13054" width="10.42578125" style="1" customWidth="1"/>
    <col min="13055" max="13055" width="57.7109375" style="1" customWidth="1"/>
    <col min="13056" max="13056" width="46.140625" style="1" customWidth="1"/>
    <col min="13057" max="13057" width="14" style="1" customWidth="1"/>
    <col min="13058" max="13058" width="9.140625" style="1"/>
    <col min="13059" max="13059" width="8.85546875" style="1" customWidth="1"/>
    <col min="13060" max="13060" width="11.140625" style="1" customWidth="1"/>
    <col min="13061" max="13061" width="10.7109375" style="1" customWidth="1"/>
    <col min="13062" max="13309" width="9.140625" style="1"/>
    <col min="13310" max="13310" width="10.42578125" style="1" customWidth="1"/>
    <col min="13311" max="13311" width="57.7109375" style="1" customWidth="1"/>
    <col min="13312" max="13312" width="46.140625" style="1" customWidth="1"/>
    <col min="13313" max="13313" width="14" style="1" customWidth="1"/>
    <col min="13314" max="13314" width="9.140625" style="1"/>
    <col min="13315" max="13315" width="8.85546875" style="1" customWidth="1"/>
    <col min="13316" max="13316" width="11.140625" style="1" customWidth="1"/>
    <col min="13317" max="13317" width="10.7109375" style="1" customWidth="1"/>
    <col min="13318" max="13565" width="9.140625" style="1"/>
    <col min="13566" max="13566" width="10.42578125" style="1" customWidth="1"/>
    <col min="13567" max="13567" width="57.7109375" style="1" customWidth="1"/>
    <col min="13568" max="13568" width="46.140625" style="1" customWidth="1"/>
    <col min="13569" max="13569" width="14" style="1" customWidth="1"/>
    <col min="13570" max="13570" width="9.140625" style="1"/>
    <col min="13571" max="13571" width="8.85546875" style="1" customWidth="1"/>
    <col min="13572" max="13572" width="11.140625" style="1" customWidth="1"/>
    <col min="13573" max="13573" width="10.7109375" style="1" customWidth="1"/>
    <col min="13574" max="13821" width="9.140625" style="1"/>
    <col min="13822" max="13822" width="10.42578125" style="1" customWidth="1"/>
    <col min="13823" max="13823" width="57.7109375" style="1" customWidth="1"/>
    <col min="13824" max="13824" width="46.140625" style="1" customWidth="1"/>
    <col min="13825" max="13825" width="14" style="1" customWidth="1"/>
    <col min="13826" max="13826" width="9.140625" style="1"/>
    <col min="13827" max="13827" width="8.85546875" style="1" customWidth="1"/>
    <col min="13828" max="13828" width="11.140625" style="1" customWidth="1"/>
    <col min="13829" max="13829" width="10.7109375" style="1" customWidth="1"/>
    <col min="13830" max="14077" width="9.140625" style="1"/>
    <col min="14078" max="14078" width="10.42578125" style="1" customWidth="1"/>
    <col min="14079" max="14079" width="57.7109375" style="1" customWidth="1"/>
    <col min="14080" max="14080" width="46.140625" style="1" customWidth="1"/>
    <col min="14081" max="14081" width="14" style="1" customWidth="1"/>
    <col min="14082" max="14082" width="9.140625" style="1"/>
    <col min="14083" max="14083" width="8.85546875" style="1" customWidth="1"/>
    <col min="14084" max="14084" width="11.140625" style="1" customWidth="1"/>
    <col min="14085" max="14085" width="10.7109375" style="1" customWidth="1"/>
    <col min="14086" max="14333" width="9.140625" style="1"/>
    <col min="14334" max="14334" width="10.42578125" style="1" customWidth="1"/>
    <col min="14335" max="14335" width="57.7109375" style="1" customWidth="1"/>
    <col min="14336" max="14336" width="46.140625" style="1" customWidth="1"/>
    <col min="14337" max="14337" width="14" style="1" customWidth="1"/>
    <col min="14338" max="14338" width="9.140625" style="1"/>
    <col min="14339" max="14339" width="8.85546875" style="1" customWidth="1"/>
    <col min="14340" max="14340" width="11.140625" style="1" customWidth="1"/>
    <col min="14341" max="14341" width="10.7109375" style="1" customWidth="1"/>
    <col min="14342" max="14589" width="9.140625" style="1"/>
    <col min="14590" max="14590" width="10.42578125" style="1" customWidth="1"/>
    <col min="14591" max="14591" width="57.7109375" style="1" customWidth="1"/>
    <col min="14592" max="14592" width="46.140625" style="1" customWidth="1"/>
    <col min="14593" max="14593" width="14" style="1" customWidth="1"/>
    <col min="14594" max="14594" width="9.140625" style="1"/>
    <col min="14595" max="14595" width="8.85546875" style="1" customWidth="1"/>
    <col min="14596" max="14596" width="11.140625" style="1" customWidth="1"/>
    <col min="14597" max="14597" width="10.7109375" style="1" customWidth="1"/>
    <col min="14598" max="14845" width="9.140625" style="1"/>
    <col min="14846" max="14846" width="10.42578125" style="1" customWidth="1"/>
    <col min="14847" max="14847" width="57.7109375" style="1" customWidth="1"/>
    <col min="14848" max="14848" width="46.140625" style="1" customWidth="1"/>
    <col min="14849" max="14849" width="14" style="1" customWidth="1"/>
    <col min="14850" max="14850" width="9.140625" style="1"/>
    <col min="14851" max="14851" width="8.85546875" style="1" customWidth="1"/>
    <col min="14852" max="14852" width="11.140625" style="1" customWidth="1"/>
    <col min="14853" max="14853" width="10.7109375" style="1" customWidth="1"/>
    <col min="14854" max="15101" width="9.140625" style="1"/>
    <col min="15102" max="15102" width="10.42578125" style="1" customWidth="1"/>
    <col min="15103" max="15103" width="57.7109375" style="1" customWidth="1"/>
    <col min="15104" max="15104" width="46.140625" style="1" customWidth="1"/>
    <col min="15105" max="15105" width="14" style="1" customWidth="1"/>
    <col min="15106" max="15106" width="9.140625" style="1"/>
    <col min="15107" max="15107" width="8.85546875" style="1" customWidth="1"/>
    <col min="15108" max="15108" width="11.140625" style="1" customWidth="1"/>
    <col min="15109" max="15109" width="10.7109375" style="1" customWidth="1"/>
    <col min="15110" max="15357" width="9.140625" style="1"/>
    <col min="15358" max="15358" width="10.42578125" style="1" customWidth="1"/>
    <col min="15359" max="15359" width="57.7109375" style="1" customWidth="1"/>
    <col min="15360" max="15360" width="46.140625" style="1" customWidth="1"/>
    <col min="15361" max="15361" width="14" style="1" customWidth="1"/>
    <col min="15362" max="15362" width="9.140625" style="1"/>
    <col min="15363" max="15363" width="8.85546875" style="1" customWidth="1"/>
    <col min="15364" max="15364" width="11.140625" style="1" customWidth="1"/>
    <col min="15365" max="15365" width="10.7109375" style="1" customWidth="1"/>
    <col min="15366" max="15613" width="9.140625" style="1"/>
    <col min="15614" max="15614" width="10.42578125" style="1" customWidth="1"/>
    <col min="15615" max="15615" width="57.7109375" style="1" customWidth="1"/>
    <col min="15616" max="15616" width="46.140625" style="1" customWidth="1"/>
    <col min="15617" max="15617" width="14" style="1" customWidth="1"/>
    <col min="15618" max="15618" width="9.140625" style="1"/>
    <col min="15619" max="15619" width="8.85546875" style="1" customWidth="1"/>
    <col min="15620" max="15620" width="11.140625" style="1" customWidth="1"/>
    <col min="15621" max="15621" width="10.7109375" style="1" customWidth="1"/>
    <col min="15622" max="15869" width="9.140625" style="1"/>
    <col min="15870" max="15870" width="10.42578125" style="1" customWidth="1"/>
    <col min="15871" max="15871" width="57.7109375" style="1" customWidth="1"/>
    <col min="15872" max="15872" width="46.140625" style="1" customWidth="1"/>
    <col min="15873" max="15873" width="14" style="1" customWidth="1"/>
    <col min="15874" max="15874" width="9.140625" style="1"/>
    <col min="15875" max="15875" width="8.85546875" style="1" customWidth="1"/>
    <col min="15876" max="15876" width="11.140625" style="1" customWidth="1"/>
    <col min="15877" max="15877" width="10.7109375" style="1" customWidth="1"/>
    <col min="15878" max="16125" width="9.140625" style="1"/>
    <col min="16126" max="16126" width="10.42578125" style="1" customWidth="1"/>
    <col min="16127" max="16127" width="57.7109375" style="1" customWidth="1"/>
    <col min="16128" max="16128" width="46.140625" style="1" customWidth="1"/>
    <col min="16129" max="16129" width="14" style="1" customWidth="1"/>
    <col min="16130" max="16130" width="9.140625" style="1"/>
    <col min="16131" max="16131" width="8.85546875" style="1" customWidth="1"/>
    <col min="16132" max="16132" width="11.140625" style="1" customWidth="1"/>
    <col min="16133" max="16133" width="10.7109375" style="1" customWidth="1"/>
    <col min="16134" max="16384" width="9.140625" style="1"/>
  </cols>
  <sheetData>
    <row r="1" spans="1:7" s="4" customFormat="1" ht="18" x14ac:dyDescent="0.25">
      <c r="A1" s="98" t="s">
        <v>0</v>
      </c>
      <c r="D1" s="5"/>
      <c r="G1" s="6" t="s">
        <v>1</v>
      </c>
    </row>
    <row r="2" spans="1:7" s="4" customFormat="1" ht="9.75" customHeight="1" x14ac:dyDescent="0.25">
      <c r="D2" s="5"/>
    </row>
    <row r="3" spans="1:7" s="11" customFormat="1" ht="16.5" customHeight="1" x14ac:dyDescent="0.25">
      <c r="A3" s="8" t="s">
        <v>275</v>
      </c>
      <c r="B3" s="8"/>
      <c r="C3" s="8"/>
      <c r="D3" s="9"/>
      <c r="E3" s="8"/>
      <c r="F3" s="8"/>
      <c r="G3" s="8"/>
    </row>
    <row r="4" spans="1:7" s="4" customFormat="1" ht="18.75" customHeight="1" x14ac:dyDescent="0.25">
      <c r="A4" s="8" t="s">
        <v>291</v>
      </c>
      <c r="B4" s="8"/>
      <c r="C4" s="8"/>
      <c r="D4" s="12"/>
      <c r="E4" s="8"/>
      <c r="F4" s="8"/>
      <c r="G4" s="8"/>
    </row>
    <row r="5" spans="1:7" s="4" customFormat="1" ht="18.75" customHeight="1" x14ac:dyDescent="0.25">
      <c r="A5" s="8" t="s">
        <v>290</v>
      </c>
      <c r="B5" s="8"/>
      <c r="C5" s="8"/>
      <c r="D5" s="12"/>
      <c r="E5" s="8"/>
      <c r="F5" s="8"/>
      <c r="G5" s="8"/>
    </row>
    <row r="6" spans="1:7" s="11" customFormat="1" ht="18" customHeight="1" x14ac:dyDescent="0.25">
      <c r="A6" s="13" t="s">
        <v>2</v>
      </c>
      <c r="B6" s="8"/>
      <c r="C6" s="8"/>
      <c r="D6" s="9"/>
      <c r="E6" s="8"/>
      <c r="F6" s="8"/>
      <c r="G6" s="8"/>
    </row>
    <row r="7" spans="1:7" s="19" customFormat="1" ht="94.5" x14ac:dyDescent="0.2">
      <c r="A7" s="14" t="s">
        <v>3</v>
      </c>
      <c r="B7" s="15" t="s">
        <v>4</v>
      </c>
      <c r="C7" s="15" t="s">
        <v>5</v>
      </c>
      <c r="D7" s="16" t="s">
        <v>6</v>
      </c>
      <c r="E7" s="17" t="s">
        <v>7</v>
      </c>
      <c r="F7" s="17" t="s">
        <v>8</v>
      </c>
      <c r="G7" s="18" t="s">
        <v>9</v>
      </c>
    </row>
    <row r="8" spans="1:7" ht="28.5" customHeight="1" x14ac:dyDescent="0.25">
      <c r="A8" s="20">
        <v>1</v>
      </c>
      <c r="B8" s="21" t="s">
        <v>10</v>
      </c>
      <c r="C8" s="22" t="s">
        <v>11</v>
      </c>
      <c r="D8" s="23" t="s">
        <v>12</v>
      </c>
      <c r="E8" s="92">
        <v>573</v>
      </c>
      <c r="F8" s="25">
        <v>41.85</v>
      </c>
      <c r="G8" s="26">
        <f t="shared" ref="G8:G71" si="0">F8*E8</f>
        <v>23980.05</v>
      </c>
    </row>
    <row r="9" spans="1:7" ht="28.5" customHeight="1" x14ac:dyDescent="0.25">
      <c r="A9" s="20">
        <v>2</v>
      </c>
      <c r="B9" s="21" t="s">
        <v>13</v>
      </c>
      <c r="C9" s="22" t="s">
        <v>11</v>
      </c>
      <c r="D9" s="23" t="s">
        <v>12</v>
      </c>
      <c r="E9" s="27">
        <v>179</v>
      </c>
      <c r="F9" s="25">
        <v>39.590000000000003</v>
      </c>
      <c r="G9" s="26">
        <f t="shared" si="0"/>
        <v>7086.6100000000006</v>
      </c>
    </row>
    <row r="10" spans="1:7" ht="28.5" customHeight="1" x14ac:dyDescent="0.25">
      <c r="A10" s="20">
        <v>3</v>
      </c>
      <c r="B10" s="21" t="s">
        <v>15</v>
      </c>
      <c r="C10" s="22" t="s">
        <v>16</v>
      </c>
      <c r="D10" s="23" t="s">
        <v>12</v>
      </c>
      <c r="E10" s="27">
        <v>0</v>
      </c>
      <c r="F10" s="25"/>
      <c r="G10" s="26">
        <f t="shared" si="0"/>
        <v>0</v>
      </c>
    </row>
    <row r="11" spans="1:7" ht="28.5" customHeight="1" x14ac:dyDescent="0.25">
      <c r="A11" s="20">
        <v>4</v>
      </c>
      <c r="B11" s="21" t="s">
        <v>17</v>
      </c>
      <c r="C11" s="22" t="s">
        <v>18</v>
      </c>
      <c r="D11" s="23" t="s">
        <v>12</v>
      </c>
      <c r="E11" s="27">
        <v>0</v>
      </c>
      <c r="F11" s="25"/>
      <c r="G11" s="26">
        <f t="shared" si="0"/>
        <v>0</v>
      </c>
    </row>
    <row r="12" spans="1:7" ht="28.5" customHeight="1" x14ac:dyDescent="0.25">
      <c r="A12" s="20">
        <v>5</v>
      </c>
      <c r="B12" s="21" t="s">
        <v>19</v>
      </c>
      <c r="C12" s="22" t="s">
        <v>20</v>
      </c>
      <c r="D12" s="23" t="s">
        <v>12</v>
      </c>
      <c r="E12" s="27">
        <v>0</v>
      </c>
      <c r="F12" s="25"/>
      <c r="G12" s="26">
        <f t="shared" si="0"/>
        <v>0</v>
      </c>
    </row>
    <row r="13" spans="1:7" ht="28.5" customHeight="1" x14ac:dyDescent="0.25">
      <c r="A13" s="20">
        <v>6</v>
      </c>
      <c r="B13" s="21" t="s">
        <v>21</v>
      </c>
      <c r="C13" s="22" t="s">
        <v>22</v>
      </c>
      <c r="D13" s="23" t="s">
        <v>12</v>
      </c>
      <c r="E13" s="27">
        <v>0</v>
      </c>
      <c r="F13" s="25"/>
      <c r="G13" s="26">
        <f t="shared" si="0"/>
        <v>0</v>
      </c>
    </row>
    <row r="14" spans="1:7" ht="28.5" customHeight="1" x14ac:dyDescent="0.25">
      <c r="A14" s="20">
        <v>7</v>
      </c>
      <c r="B14" s="21" t="s">
        <v>23</v>
      </c>
      <c r="C14" s="22" t="s">
        <v>24</v>
      </c>
      <c r="D14" s="23" t="s">
        <v>25</v>
      </c>
      <c r="E14" s="27">
        <v>0</v>
      </c>
      <c r="F14" s="25"/>
      <c r="G14" s="26">
        <f t="shared" si="0"/>
        <v>0</v>
      </c>
    </row>
    <row r="15" spans="1:7" ht="28.5" customHeight="1" x14ac:dyDescent="0.25">
      <c r="A15" s="20">
        <v>8</v>
      </c>
      <c r="B15" s="21" t="s">
        <v>26</v>
      </c>
      <c r="C15" s="28" t="s">
        <v>27</v>
      </c>
      <c r="D15" s="23" t="s">
        <v>12</v>
      </c>
      <c r="E15" s="27">
        <v>0</v>
      </c>
      <c r="F15" s="25"/>
      <c r="G15" s="26">
        <f t="shared" si="0"/>
        <v>0</v>
      </c>
    </row>
    <row r="16" spans="1:7" ht="28.5" customHeight="1" x14ac:dyDescent="0.25">
      <c r="A16" s="20" t="s">
        <v>28</v>
      </c>
      <c r="B16" s="29" t="s">
        <v>29</v>
      </c>
      <c r="C16" s="28" t="s">
        <v>30</v>
      </c>
      <c r="D16" s="23" t="s">
        <v>12</v>
      </c>
      <c r="E16" s="27">
        <v>0</v>
      </c>
      <c r="F16" s="25"/>
      <c r="G16" s="26">
        <f t="shared" si="0"/>
        <v>0</v>
      </c>
    </row>
    <row r="17" spans="1:7" ht="28.5" customHeight="1" x14ac:dyDescent="0.25">
      <c r="A17" s="20" t="s">
        <v>31</v>
      </c>
      <c r="B17" s="29" t="s">
        <v>29</v>
      </c>
      <c r="C17" s="28" t="s">
        <v>32</v>
      </c>
      <c r="D17" s="23" t="s">
        <v>12</v>
      </c>
      <c r="E17" s="27">
        <v>0</v>
      </c>
      <c r="F17" s="25"/>
      <c r="G17" s="26">
        <f t="shared" si="0"/>
        <v>0</v>
      </c>
    </row>
    <row r="18" spans="1:7" ht="28.5" customHeight="1" x14ac:dyDescent="0.25">
      <c r="A18" s="20" t="s">
        <v>33</v>
      </c>
      <c r="B18" s="21" t="s">
        <v>34</v>
      </c>
      <c r="C18" s="28" t="s">
        <v>30</v>
      </c>
      <c r="D18" s="23" t="s">
        <v>12</v>
      </c>
      <c r="E18" s="27">
        <v>0</v>
      </c>
      <c r="F18" s="25"/>
      <c r="G18" s="26">
        <f t="shared" si="0"/>
        <v>0</v>
      </c>
    </row>
    <row r="19" spans="1:7" ht="28.5" customHeight="1" x14ac:dyDescent="0.25">
      <c r="A19" s="20" t="s">
        <v>35</v>
      </c>
      <c r="B19" s="21" t="s">
        <v>34</v>
      </c>
      <c r="C19" s="28" t="s">
        <v>32</v>
      </c>
      <c r="D19" s="23" t="s">
        <v>12</v>
      </c>
      <c r="E19" s="27">
        <v>0</v>
      </c>
      <c r="F19" s="25"/>
      <c r="G19" s="26">
        <f t="shared" si="0"/>
        <v>0</v>
      </c>
    </row>
    <row r="20" spans="1:7" ht="28.5" customHeight="1" x14ac:dyDescent="0.25">
      <c r="A20" s="20">
        <v>11</v>
      </c>
      <c r="B20" s="21" t="s">
        <v>36</v>
      </c>
      <c r="C20" s="28" t="s">
        <v>37</v>
      </c>
      <c r="D20" s="23" t="s">
        <v>25</v>
      </c>
      <c r="E20" s="27">
        <v>0</v>
      </c>
      <c r="F20" s="25"/>
      <c r="G20" s="26">
        <f t="shared" si="0"/>
        <v>0</v>
      </c>
    </row>
    <row r="21" spans="1:7" ht="28.5" customHeight="1" x14ac:dyDescent="0.25">
      <c r="A21" s="20">
        <v>12</v>
      </c>
      <c r="B21" s="21" t="s">
        <v>38</v>
      </c>
      <c r="C21" s="22" t="s">
        <v>39</v>
      </c>
      <c r="D21" s="23" t="s">
        <v>25</v>
      </c>
      <c r="E21" s="27">
        <v>0</v>
      </c>
      <c r="F21" s="25"/>
      <c r="G21" s="26">
        <f t="shared" si="0"/>
        <v>0</v>
      </c>
    </row>
    <row r="22" spans="1:7" ht="28.5" customHeight="1" x14ac:dyDescent="0.25">
      <c r="A22" s="20">
        <v>13</v>
      </c>
      <c r="B22" s="21" t="s">
        <v>40</v>
      </c>
      <c r="C22" s="22" t="s">
        <v>41</v>
      </c>
      <c r="D22" s="23" t="s">
        <v>25</v>
      </c>
      <c r="E22" s="27">
        <v>0</v>
      </c>
      <c r="F22" s="25"/>
      <c r="G22" s="26">
        <f t="shared" si="0"/>
        <v>0</v>
      </c>
    </row>
    <row r="23" spans="1:7" ht="28.5" customHeight="1" x14ac:dyDescent="0.25">
      <c r="A23" s="20">
        <v>14</v>
      </c>
      <c r="B23" s="21" t="s">
        <v>42</v>
      </c>
      <c r="C23" s="22" t="s">
        <v>43</v>
      </c>
      <c r="D23" s="23" t="s">
        <v>44</v>
      </c>
      <c r="E23" s="27">
        <v>46</v>
      </c>
      <c r="F23" s="25">
        <v>8.6999999999999993</v>
      </c>
      <c r="G23" s="26">
        <f t="shared" si="0"/>
        <v>400.2</v>
      </c>
    </row>
    <row r="24" spans="1:7" ht="28.5" customHeight="1" x14ac:dyDescent="0.25">
      <c r="A24" s="20">
        <v>15</v>
      </c>
      <c r="B24" s="21" t="s">
        <v>45</v>
      </c>
      <c r="C24" s="22" t="s">
        <v>43</v>
      </c>
      <c r="D24" s="23" t="s">
        <v>44</v>
      </c>
      <c r="E24" s="27">
        <v>115</v>
      </c>
      <c r="F24" s="25">
        <v>8.6999999999999993</v>
      </c>
      <c r="G24" s="26">
        <f t="shared" si="0"/>
        <v>1000.4999999999999</v>
      </c>
    </row>
    <row r="25" spans="1:7" ht="28.5" customHeight="1" x14ac:dyDescent="0.25">
      <c r="A25" s="20">
        <v>16</v>
      </c>
      <c r="B25" s="30" t="s">
        <v>46</v>
      </c>
      <c r="C25" s="22" t="s">
        <v>47</v>
      </c>
      <c r="D25" s="23" t="s">
        <v>48</v>
      </c>
      <c r="E25" s="27">
        <v>0</v>
      </c>
      <c r="F25" s="25"/>
      <c r="G25" s="26">
        <f t="shared" si="0"/>
        <v>0</v>
      </c>
    </row>
    <row r="26" spans="1:7" ht="28.5" customHeight="1" x14ac:dyDescent="0.25">
      <c r="A26" s="31">
        <v>17</v>
      </c>
      <c r="B26" s="21" t="s">
        <v>49</v>
      </c>
      <c r="C26" s="32" t="s">
        <v>50</v>
      </c>
      <c r="D26" s="23" t="s">
        <v>25</v>
      </c>
      <c r="E26" s="27">
        <v>0</v>
      </c>
      <c r="F26" s="25"/>
      <c r="G26" s="26">
        <f t="shared" si="0"/>
        <v>0</v>
      </c>
    </row>
    <row r="27" spans="1:7" ht="28.5" customHeight="1" x14ac:dyDescent="0.25">
      <c r="A27" s="31">
        <v>18</v>
      </c>
      <c r="B27" s="29" t="s">
        <v>51</v>
      </c>
      <c r="C27" s="32" t="s">
        <v>52</v>
      </c>
      <c r="D27" s="23" t="s">
        <v>48</v>
      </c>
      <c r="E27" s="27">
        <v>0</v>
      </c>
      <c r="F27" s="25"/>
      <c r="G27" s="26">
        <f t="shared" si="0"/>
        <v>0</v>
      </c>
    </row>
    <row r="28" spans="1:7" ht="28.5" customHeight="1" x14ac:dyDescent="0.25">
      <c r="A28" s="31">
        <v>19</v>
      </c>
      <c r="B28" s="29" t="s">
        <v>53</v>
      </c>
      <c r="C28" s="33" t="s">
        <v>54</v>
      </c>
      <c r="D28" s="23" t="s">
        <v>48</v>
      </c>
      <c r="E28" s="27">
        <v>0</v>
      </c>
      <c r="F28" s="25"/>
      <c r="G28" s="26">
        <f t="shared" si="0"/>
        <v>0</v>
      </c>
    </row>
    <row r="29" spans="1:7" ht="28.5" customHeight="1" x14ac:dyDescent="0.25">
      <c r="A29" s="31">
        <v>20</v>
      </c>
      <c r="B29" s="21" t="s">
        <v>55</v>
      </c>
      <c r="C29" s="32" t="s">
        <v>56</v>
      </c>
      <c r="D29" s="23" t="s">
        <v>57</v>
      </c>
      <c r="E29" s="27">
        <v>43630</v>
      </c>
      <c r="F29" s="25">
        <v>7.91</v>
      </c>
      <c r="G29" s="26">
        <f t="shared" si="0"/>
        <v>345113.3</v>
      </c>
    </row>
    <row r="30" spans="1:7" ht="28.5" customHeight="1" x14ac:dyDescent="0.25">
      <c r="A30" s="31">
        <v>21</v>
      </c>
      <c r="B30" s="21" t="s">
        <v>58</v>
      </c>
      <c r="C30" s="32" t="s">
        <v>56</v>
      </c>
      <c r="D30" s="23" t="s">
        <v>57</v>
      </c>
      <c r="E30" s="27">
        <v>5750</v>
      </c>
      <c r="F30" s="25">
        <v>8.56</v>
      </c>
      <c r="G30" s="26">
        <f t="shared" si="0"/>
        <v>49220</v>
      </c>
    </row>
    <row r="31" spans="1:7" ht="28.5" customHeight="1" x14ac:dyDescent="0.25">
      <c r="A31" s="20">
        <v>22</v>
      </c>
      <c r="B31" s="34" t="s">
        <v>59</v>
      </c>
      <c r="C31" s="32" t="s">
        <v>56</v>
      </c>
      <c r="D31" s="23" t="s">
        <v>57</v>
      </c>
      <c r="E31" s="27">
        <v>0</v>
      </c>
      <c r="F31" s="25"/>
      <c r="G31" s="26">
        <f t="shared" si="0"/>
        <v>0</v>
      </c>
    </row>
    <row r="32" spans="1:7" ht="28.5" customHeight="1" x14ac:dyDescent="0.25">
      <c r="A32" s="31">
        <v>23</v>
      </c>
      <c r="B32" s="21" t="s">
        <v>60</v>
      </c>
      <c r="C32" s="32" t="s">
        <v>56</v>
      </c>
      <c r="D32" s="23" t="s">
        <v>57</v>
      </c>
      <c r="E32" s="27">
        <v>0</v>
      </c>
      <c r="F32" s="25"/>
      <c r="G32" s="26">
        <f t="shared" si="0"/>
        <v>0</v>
      </c>
    </row>
    <row r="33" spans="1:7" ht="28.5" customHeight="1" x14ac:dyDescent="0.25">
      <c r="A33" s="31">
        <v>24</v>
      </c>
      <c r="B33" s="21" t="s">
        <v>61</v>
      </c>
      <c r="C33" s="33" t="s">
        <v>37</v>
      </c>
      <c r="D33" s="23" t="s">
        <v>25</v>
      </c>
      <c r="E33" s="27">
        <v>0</v>
      </c>
      <c r="F33" s="25"/>
      <c r="G33" s="26">
        <f t="shared" si="0"/>
        <v>0</v>
      </c>
    </row>
    <row r="34" spans="1:7" ht="28.5" customHeight="1" x14ac:dyDescent="0.25">
      <c r="A34" s="31">
        <v>25</v>
      </c>
      <c r="B34" s="29" t="s">
        <v>62</v>
      </c>
      <c r="C34" s="32" t="s">
        <v>52</v>
      </c>
      <c r="D34" s="23" t="s">
        <v>48</v>
      </c>
      <c r="E34" s="27">
        <v>0</v>
      </c>
      <c r="F34" s="25"/>
      <c r="G34" s="26">
        <f t="shared" si="0"/>
        <v>0</v>
      </c>
    </row>
    <row r="35" spans="1:7" ht="28.5" customHeight="1" x14ac:dyDescent="0.25">
      <c r="A35" s="31">
        <v>26</v>
      </c>
      <c r="B35" s="29" t="s">
        <v>63</v>
      </c>
      <c r="C35" s="32" t="s">
        <v>52</v>
      </c>
      <c r="D35" s="23" t="s">
        <v>48</v>
      </c>
      <c r="E35" s="27">
        <v>0</v>
      </c>
      <c r="F35" s="25"/>
      <c r="G35" s="26">
        <f t="shared" si="0"/>
        <v>0</v>
      </c>
    </row>
    <row r="36" spans="1:7" ht="28.5" customHeight="1" x14ac:dyDescent="0.25">
      <c r="A36" s="31">
        <v>27</v>
      </c>
      <c r="B36" s="21" t="s">
        <v>64</v>
      </c>
      <c r="C36" s="33" t="s">
        <v>272</v>
      </c>
      <c r="D36" s="23" t="s">
        <v>25</v>
      </c>
      <c r="E36" s="27">
        <v>7452</v>
      </c>
      <c r="F36" s="25">
        <v>7.79</v>
      </c>
      <c r="G36" s="26">
        <f t="shared" si="0"/>
        <v>58051.08</v>
      </c>
    </row>
    <row r="37" spans="1:7" ht="28.5" customHeight="1" x14ac:dyDescent="0.25">
      <c r="A37" s="31">
        <v>28</v>
      </c>
      <c r="B37" s="21" t="s">
        <v>66</v>
      </c>
      <c r="C37" s="33" t="s">
        <v>67</v>
      </c>
      <c r="D37" s="23" t="s">
        <v>68</v>
      </c>
      <c r="E37" s="27">
        <v>0</v>
      </c>
      <c r="F37" s="25"/>
      <c r="G37" s="26">
        <f t="shared" si="0"/>
        <v>0</v>
      </c>
    </row>
    <row r="38" spans="1:7" ht="28.5" customHeight="1" x14ac:dyDescent="0.25">
      <c r="A38" s="31">
        <v>29</v>
      </c>
      <c r="B38" s="21" t="s">
        <v>69</v>
      </c>
      <c r="C38" s="33" t="s">
        <v>70</v>
      </c>
      <c r="D38" s="23" t="s">
        <v>68</v>
      </c>
      <c r="E38" s="27">
        <v>0</v>
      </c>
      <c r="F38" s="25"/>
      <c r="G38" s="26">
        <f t="shared" si="0"/>
        <v>0</v>
      </c>
    </row>
    <row r="39" spans="1:7" ht="28.5" customHeight="1" x14ac:dyDescent="0.25">
      <c r="A39" s="31">
        <v>30</v>
      </c>
      <c r="B39" s="21" t="s">
        <v>71</v>
      </c>
      <c r="C39" s="33" t="s">
        <v>72</v>
      </c>
      <c r="D39" s="23" t="s">
        <v>25</v>
      </c>
      <c r="E39" s="27">
        <v>0</v>
      </c>
      <c r="F39" s="25"/>
      <c r="G39" s="26">
        <f t="shared" si="0"/>
        <v>0</v>
      </c>
    </row>
    <row r="40" spans="1:7" ht="28.5" customHeight="1" x14ac:dyDescent="0.25">
      <c r="A40" s="20" t="s">
        <v>73</v>
      </c>
      <c r="B40" s="21" t="s">
        <v>74</v>
      </c>
      <c r="C40" s="28" t="s">
        <v>75</v>
      </c>
      <c r="D40" s="23" t="s">
        <v>68</v>
      </c>
      <c r="E40" s="27">
        <v>0</v>
      </c>
      <c r="F40" s="25"/>
      <c r="G40" s="26">
        <f t="shared" si="0"/>
        <v>0</v>
      </c>
    </row>
    <row r="41" spans="1:7" ht="28.5" customHeight="1" x14ac:dyDescent="0.25">
      <c r="A41" s="20" t="s">
        <v>76</v>
      </c>
      <c r="B41" s="35" t="s">
        <v>74</v>
      </c>
      <c r="C41" s="28" t="s">
        <v>77</v>
      </c>
      <c r="D41" s="23" t="s">
        <v>68</v>
      </c>
      <c r="E41" s="27">
        <v>0</v>
      </c>
      <c r="F41" s="25"/>
      <c r="G41" s="26">
        <f t="shared" si="0"/>
        <v>0</v>
      </c>
    </row>
    <row r="42" spans="1:7" ht="28.5" customHeight="1" x14ac:dyDescent="0.25">
      <c r="A42" s="20">
        <v>32</v>
      </c>
      <c r="B42" s="21" t="s">
        <v>78</v>
      </c>
      <c r="C42" s="28" t="s">
        <v>79</v>
      </c>
      <c r="D42" s="23" t="s">
        <v>12</v>
      </c>
      <c r="E42" s="27">
        <v>0</v>
      </c>
      <c r="F42" s="25"/>
      <c r="G42" s="26">
        <f t="shared" si="0"/>
        <v>0</v>
      </c>
    </row>
    <row r="43" spans="1:7" ht="28.5" customHeight="1" x14ac:dyDescent="0.25">
      <c r="A43" s="20">
        <v>33</v>
      </c>
      <c r="B43" s="21" t="s">
        <v>80</v>
      </c>
      <c r="C43" s="28" t="s">
        <v>81</v>
      </c>
      <c r="D43" s="23" t="s">
        <v>12</v>
      </c>
      <c r="E43" s="27">
        <v>0</v>
      </c>
      <c r="F43" s="25"/>
      <c r="G43" s="26">
        <f t="shared" si="0"/>
        <v>0</v>
      </c>
    </row>
    <row r="44" spans="1:7" ht="28.5" customHeight="1" x14ac:dyDescent="0.25">
      <c r="A44" s="20">
        <v>34</v>
      </c>
      <c r="B44" s="21" t="s">
        <v>82</v>
      </c>
      <c r="C44" s="28" t="s">
        <v>81</v>
      </c>
      <c r="D44" s="23" t="s">
        <v>12</v>
      </c>
      <c r="E44" s="27">
        <v>0</v>
      </c>
      <c r="F44" s="25"/>
      <c r="G44" s="26">
        <f t="shared" si="0"/>
        <v>0</v>
      </c>
    </row>
    <row r="45" spans="1:7" ht="28.5" customHeight="1" x14ac:dyDescent="0.25">
      <c r="A45" s="20">
        <v>35</v>
      </c>
      <c r="B45" s="21" t="s">
        <v>83</v>
      </c>
      <c r="C45" s="28" t="s">
        <v>81</v>
      </c>
      <c r="D45" s="23" t="s">
        <v>12</v>
      </c>
      <c r="E45" s="27">
        <v>6918</v>
      </c>
      <c r="F45" s="25">
        <v>5.49</v>
      </c>
      <c r="G45" s="26">
        <f t="shared" si="0"/>
        <v>37979.82</v>
      </c>
    </row>
    <row r="46" spans="1:7" ht="28.5" customHeight="1" x14ac:dyDescent="0.25">
      <c r="A46" s="20">
        <v>36</v>
      </c>
      <c r="B46" s="21" t="s">
        <v>84</v>
      </c>
      <c r="C46" s="28" t="s">
        <v>85</v>
      </c>
      <c r="D46" s="23" t="s">
        <v>12</v>
      </c>
      <c r="E46" s="27">
        <v>0</v>
      </c>
      <c r="F46" s="25"/>
      <c r="G46" s="26">
        <f t="shared" si="0"/>
        <v>0</v>
      </c>
    </row>
    <row r="47" spans="1:7" ht="48" customHeight="1" x14ac:dyDescent="0.25">
      <c r="A47" s="20">
        <v>37</v>
      </c>
      <c r="B47" s="21" t="s">
        <v>86</v>
      </c>
      <c r="C47" s="28" t="s">
        <v>87</v>
      </c>
      <c r="D47" s="23" t="s">
        <v>88</v>
      </c>
      <c r="E47" s="27">
        <v>83</v>
      </c>
      <c r="F47" s="25">
        <v>455.45</v>
      </c>
      <c r="G47" s="26">
        <f t="shared" si="0"/>
        <v>37802.35</v>
      </c>
    </row>
    <row r="48" spans="1:7" ht="28.5" customHeight="1" x14ac:dyDescent="0.25">
      <c r="A48" s="20">
        <v>38</v>
      </c>
      <c r="B48" s="21" t="s">
        <v>89</v>
      </c>
      <c r="C48" s="28" t="s">
        <v>90</v>
      </c>
      <c r="D48" s="23" t="s">
        <v>88</v>
      </c>
      <c r="E48" s="27">
        <v>0</v>
      </c>
      <c r="F48" s="25"/>
      <c r="G48" s="26">
        <f t="shared" si="0"/>
        <v>0</v>
      </c>
    </row>
    <row r="49" spans="1:7" ht="28.5" customHeight="1" x14ac:dyDescent="0.25">
      <c r="A49" s="20">
        <v>39</v>
      </c>
      <c r="B49" s="21" t="s">
        <v>91</v>
      </c>
      <c r="C49" s="28" t="s">
        <v>92</v>
      </c>
      <c r="D49" s="23" t="s">
        <v>88</v>
      </c>
      <c r="E49" s="27">
        <v>0</v>
      </c>
      <c r="F49" s="25"/>
      <c r="G49" s="26">
        <f t="shared" si="0"/>
        <v>0</v>
      </c>
    </row>
    <row r="50" spans="1:7" ht="28.5" customHeight="1" x14ac:dyDescent="0.25">
      <c r="A50" s="20">
        <v>40</v>
      </c>
      <c r="B50" s="21" t="s">
        <v>93</v>
      </c>
      <c r="C50" s="22" t="s">
        <v>43</v>
      </c>
      <c r="D50" s="23" t="s">
        <v>44</v>
      </c>
      <c r="E50" s="27">
        <v>0</v>
      </c>
      <c r="F50" s="25"/>
      <c r="G50" s="26">
        <f t="shared" si="0"/>
        <v>0</v>
      </c>
    </row>
    <row r="51" spans="1:7" ht="28.5" customHeight="1" x14ac:dyDescent="0.25">
      <c r="A51" s="20">
        <v>41</v>
      </c>
      <c r="B51" s="21" t="s">
        <v>94</v>
      </c>
      <c r="C51" s="22" t="s">
        <v>43</v>
      </c>
      <c r="D51" s="23" t="s">
        <v>44</v>
      </c>
      <c r="E51" s="27">
        <v>0</v>
      </c>
      <c r="F51" s="25"/>
      <c r="G51" s="26">
        <f t="shared" si="0"/>
        <v>0</v>
      </c>
    </row>
    <row r="52" spans="1:7" ht="28.5" customHeight="1" x14ac:dyDescent="0.25">
      <c r="A52" s="20">
        <v>42</v>
      </c>
      <c r="B52" s="21" t="s">
        <v>95</v>
      </c>
      <c r="C52" s="22" t="s">
        <v>43</v>
      </c>
      <c r="D52" s="23" t="s">
        <v>44</v>
      </c>
      <c r="E52" s="27">
        <v>0</v>
      </c>
      <c r="F52" s="25"/>
      <c r="G52" s="26">
        <f t="shared" si="0"/>
        <v>0</v>
      </c>
    </row>
    <row r="53" spans="1:7" ht="28.5" customHeight="1" x14ac:dyDescent="0.25">
      <c r="A53" s="20" t="s">
        <v>96</v>
      </c>
      <c r="B53" s="21" t="s">
        <v>97</v>
      </c>
      <c r="C53" s="28" t="s">
        <v>98</v>
      </c>
      <c r="D53" s="23" t="s">
        <v>99</v>
      </c>
      <c r="E53" s="27">
        <v>0</v>
      </c>
      <c r="F53" s="25"/>
      <c r="G53" s="26">
        <f t="shared" si="0"/>
        <v>0</v>
      </c>
    </row>
    <row r="54" spans="1:7" ht="28.5" customHeight="1" x14ac:dyDescent="0.25">
      <c r="A54" s="20" t="s">
        <v>100</v>
      </c>
      <c r="B54" s="35" t="s">
        <v>101</v>
      </c>
      <c r="C54" s="28" t="s">
        <v>98</v>
      </c>
      <c r="D54" s="23" t="s">
        <v>99</v>
      </c>
      <c r="E54" s="27">
        <v>350</v>
      </c>
      <c r="F54" s="25">
        <v>10.75</v>
      </c>
      <c r="G54" s="26">
        <f t="shared" si="0"/>
        <v>3762.5</v>
      </c>
    </row>
    <row r="55" spans="1:7" ht="28.5" customHeight="1" x14ac:dyDescent="0.25">
      <c r="A55" s="20">
        <v>44</v>
      </c>
      <c r="B55" s="35" t="s">
        <v>102</v>
      </c>
      <c r="C55" s="28" t="s">
        <v>98</v>
      </c>
      <c r="D55" s="23" t="s">
        <v>99</v>
      </c>
      <c r="E55" s="27">
        <v>350</v>
      </c>
      <c r="F55" s="25">
        <v>10.75</v>
      </c>
      <c r="G55" s="26">
        <f t="shared" si="0"/>
        <v>3762.5</v>
      </c>
    </row>
    <row r="56" spans="1:7" ht="28.5" customHeight="1" x14ac:dyDescent="0.25">
      <c r="A56" s="20">
        <v>45</v>
      </c>
      <c r="B56" s="21" t="s">
        <v>103</v>
      </c>
      <c r="C56" s="28" t="s">
        <v>98</v>
      </c>
      <c r="D56" s="23" t="s">
        <v>68</v>
      </c>
      <c r="E56" s="27">
        <v>0</v>
      </c>
      <c r="F56" s="25"/>
      <c r="G56" s="26">
        <f t="shared" si="0"/>
        <v>0</v>
      </c>
    </row>
    <row r="57" spans="1:7" ht="28.5" customHeight="1" x14ac:dyDescent="0.25">
      <c r="A57" s="20" t="s">
        <v>104</v>
      </c>
      <c r="B57" s="21" t="s">
        <v>105</v>
      </c>
      <c r="C57" s="28" t="s">
        <v>98</v>
      </c>
      <c r="D57" s="23" t="s">
        <v>99</v>
      </c>
      <c r="E57" s="27">
        <v>0</v>
      </c>
      <c r="F57" s="25"/>
      <c r="G57" s="26">
        <f t="shared" si="0"/>
        <v>0</v>
      </c>
    </row>
    <row r="58" spans="1:7" ht="28.5" customHeight="1" x14ac:dyDescent="0.25">
      <c r="A58" s="20" t="s">
        <v>106</v>
      </c>
      <c r="B58" s="35" t="s">
        <v>107</v>
      </c>
      <c r="C58" s="28" t="s">
        <v>98</v>
      </c>
      <c r="D58" s="23" t="s">
        <v>99</v>
      </c>
      <c r="E58" s="27">
        <v>0</v>
      </c>
      <c r="F58" s="25"/>
      <c r="G58" s="26">
        <f t="shared" si="0"/>
        <v>0</v>
      </c>
    </row>
    <row r="59" spans="1:7" ht="28.5" customHeight="1" x14ac:dyDescent="0.25">
      <c r="A59" s="20" t="s">
        <v>108</v>
      </c>
      <c r="B59" s="21" t="s">
        <v>109</v>
      </c>
      <c r="C59" s="28" t="s">
        <v>98</v>
      </c>
      <c r="D59" s="23" t="s">
        <v>99</v>
      </c>
      <c r="E59" s="27">
        <v>0</v>
      </c>
      <c r="F59" s="25"/>
      <c r="G59" s="26">
        <f t="shared" si="0"/>
        <v>0</v>
      </c>
    </row>
    <row r="60" spans="1:7" ht="28.5" customHeight="1" x14ac:dyDescent="0.25">
      <c r="A60" s="20" t="s">
        <v>110</v>
      </c>
      <c r="B60" s="35" t="s">
        <v>111</v>
      </c>
      <c r="C60" s="28" t="s">
        <v>98</v>
      </c>
      <c r="D60" s="23" t="s">
        <v>99</v>
      </c>
      <c r="E60" s="27">
        <v>0</v>
      </c>
      <c r="F60" s="25"/>
      <c r="G60" s="26">
        <f t="shared" si="0"/>
        <v>0</v>
      </c>
    </row>
    <row r="61" spans="1:7" ht="28.5" customHeight="1" x14ac:dyDescent="0.25">
      <c r="A61" s="20" t="s">
        <v>112</v>
      </c>
      <c r="B61" s="21" t="s">
        <v>113</v>
      </c>
      <c r="C61" s="28" t="s">
        <v>98</v>
      </c>
      <c r="D61" s="23" t="s">
        <v>99</v>
      </c>
      <c r="E61" s="27">
        <v>0</v>
      </c>
      <c r="F61" s="25"/>
      <c r="G61" s="26">
        <f t="shared" si="0"/>
        <v>0</v>
      </c>
    </row>
    <row r="62" spans="1:7" ht="28.5" customHeight="1" x14ac:dyDescent="0.25">
      <c r="A62" s="20" t="s">
        <v>114</v>
      </c>
      <c r="B62" s="35" t="s">
        <v>115</v>
      </c>
      <c r="C62" s="28" t="s">
        <v>98</v>
      </c>
      <c r="D62" s="23" t="s">
        <v>99</v>
      </c>
      <c r="E62" s="27">
        <v>0</v>
      </c>
      <c r="F62" s="25"/>
      <c r="G62" s="26">
        <f t="shared" si="0"/>
        <v>0</v>
      </c>
    </row>
    <row r="63" spans="1:7" ht="28.5" customHeight="1" x14ac:dyDescent="0.25">
      <c r="A63" s="20">
        <v>49</v>
      </c>
      <c r="B63" s="21" t="s">
        <v>116</v>
      </c>
      <c r="C63" s="28" t="s">
        <v>98</v>
      </c>
      <c r="D63" s="23" t="s">
        <v>68</v>
      </c>
      <c r="E63" s="27">
        <v>0</v>
      </c>
      <c r="F63" s="25"/>
      <c r="G63" s="26">
        <f t="shared" si="0"/>
        <v>0</v>
      </c>
    </row>
    <row r="64" spans="1:7" ht="28.5" customHeight="1" x14ac:dyDescent="0.25">
      <c r="A64" s="20" t="s">
        <v>117</v>
      </c>
      <c r="B64" s="21" t="s">
        <v>118</v>
      </c>
      <c r="C64" s="28" t="s">
        <v>81</v>
      </c>
      <c r="D64" s="23" t="s">
        <v>99</v>
      </c>
      <c r="E64" s="27">
        <v>0</v>
      </c>
      <c r="F64" s="25"/>
      <c r="G64" s="26">
        <f t="shared" si="0"/>
        <v>0</v>
      </c>
    </row>
    <row r="65" spans="1:7" ht="28.5" customHeight="1" x14ac:dyDescent="0.25">
      <c r="A65" s="20" t="s">
        <v>119</v>
      </c>
      <c r="B65" s="35" t="s">
        <v>120</v>
      </c>
      <c r="C65" s="28" t="s">
        <v>81</v>
      </c>
      <c r="D65" s="23" t="s">
        <v>99</v>
      </c>
      <c r="E65" s="27">
        <v>0</v>
      </c>
      <c r="F65" s="25"/>
      <c r="G65" s="26">
        <f t="shared" si="0"/>
        <v>0</v>
      </c>
    </row>
    <row r="66" spans="1:7" ht="28.5" customHeight="1" x14ac:dyDescent="0.25">
      <c r="A66" s="20" t="s">
        <v>121</v>
      </c>
      <c r="B66" s="21" t="s">
        <v>122</v>
      </c>
      <c r="C66" s="28" t="s">
        <v>81</v>
      </c>
      <c r="D66" s="23" t="s">
        <v>99</v>
      </c>
      <c r="E66" s="27">
        <v>0</v>
      </c>
      <c r="F66" s="25"/>
      <c r="G66" s="26">
        <f t="shared" si="0"/>
        <v>0</v>
      </c>
    </row>
    <row r="67" spans="1:7" ht="28.5" customHeight="1" x14ac:dyDescent="0.25">
      <c r="A67" s="20" t="s">
        <v>123</v>
      </c>
      <c r="B67" s="35" t="s">
        <v>124</v>
      </c>
      <c r="C67" s="28" t="s">
        <v>81</v>
      </c>
      <c r="D67" s="23" t="s">
        <v>99</v>
      </c>
      <c r="E67" s="27">
        <v>1104</v>
      </c>
      <c r="F67" s="25">
        <v>7.3</v>
      </c>
      <c r="G67" s="26">
        <f t="shared" si="0"/>
        <v>8059.2</v>
      </c>
    </row>
    <row r="68" spans="1:7" ht="28.5" customHeight="1" x14ac:dyDescent="0.25">
      <c r="A68" s="20" t="s">
        <v>125</v>
      </c>
      <c r="B68" s="21" t="s">
        <v>126</v>
      </c>
      <c r="C68" s="28" t="s">
        <v>81</v>
      </c>
      <c r="D68" s="23" t="s">
        <v>99</v>
      </c>
      <c r="E68" s="27">
        <v>0</v>
      </c>
      <c r="F68" s="25"/>
      <c r="G68" s="26">
        <f t="shared" si="0"/>
        <v>0</v>
      </c>
    </row>
    <row r="69" spans="1:7" ht="28.5" customHeight="1" x14ac:dyDescent="0.25">
      <c r="A69" s="20" t="s">
        <v>127</v>
      </c>
      <c r="B69" s="35" t="s">
        <v>128</v>
      </c>
      <c r="C69" s="28" t="s">
        <v>81</v>
      </c>
      <c r="D69" s="23" t="s">
        <v>99</v>
      </c>
      <c r="E69" s="27">
        <v>1080</v>
      </c>
      <c r="F69" s="25">
        <v>8.93</v>
      </c>
      <c r="G69" s="26">
        <f t="shared" si="0"/>
        <v>9644.4</v>
      </c>
    </row>
    <row r="70" spans="1:7" ht="28.5" customHeight="1" x14ac:dyDescent="0.25">
      <c r="A70" s="20">
        <v>53</v>
      </c>
      <c r="B70" s="35" t="s">
        <v>260</v>
      </c>
      <c r="C70" s="28" t="s">
        <v>81</v>
      </c>
      <c r="D70" s="23" t="s">
        <v>99</v>
      </c>
      <c r="E70" s="27">
        <v>3614</v>
      </c>
      <c r="F70" s="25">
        <v>8.76</v>
      </c>
      <c r="G70" s="26">
        <f t="shared" si="0"/>
        <v>31658.639999999999</v>
      </c>
    </row>
    <row r="71" spans="1:7" ht="28.5" customHeight="1" x14ac:dyDescent="0.25">
      <c r="A71" s="20">
        <v>54</v>
      </c>
      <c r="B71" s="35" t="s">
        <v>261</v>
      </c>
      <c r="C71" s="28" t="s">
        <v>81</v>
      </c>
      <c r="D71" s="23" t="s">
        <v>99</v>
      </c>
      <c r="E71" s="27">
        <v>4427</v>
      </c>
      <c r="F71" s="25">
        <v>10.95</v>
      </c>
      <c r="G71" s="26">
        <f t="shared" si="0"/>
        <v>48475.649999999994</v>
      </c>
    </row>
    <row r="72" spans="1:7" ht="28.5" customHeight="1" x14ac:dyDescent="0.25">
      <c r="A72" s="20">
        <v>55</v>
      </c>
      <c r="B72" s="35" t="s">
        <v>262</v>
      </c>
      <c r="C72" s="28" t="s">
        <v>81</v>
      </c>
      <c r="D72" s="23" t="s">
        <v>99</v>
      </c>
      <c r="E72" s="27">
        <v>1025</v>
      </c>
      <c r="F72" s="25">
        <v>15.32</v>
      </c>
      <c r="G72" s="26">
        <f t="shared" ref="G72:G135" si="1">F72*E72</f>
        <v>15703</v>
      </c>
    </row>
    <row r="73" spans="1:7" ht="28.5" customHeight="1" x14ac:dyDescent="0.25">
      <c r="A73" s="20">
        <v>56</v>
      </c>
      <c r="B73" s="35" t="s">
        <v>132</v>
      </c>
      <c r="C73" s="28" t="s">
        <v>81</v>
      </c>
      <c r="D73" s="23" t="s">
        <v>99</v>
      </c>
      <c r="E73" s="27">
        <v>0</v>
      </c>
      <c r="F73" s="25"/>
      <c r="G73" s="26">
        <f t="shared" si="1"/>
        <v>0</v>
      </c>
    </row>
    <row r="74" spans="1:7" ht="28.5" customHeight="1" x14ac:dyDescent="0.25">
      <c r="A74" s="20">
        <v>57</v>
      </c>
      <c r="B74" s="35" t="s">
        <v>133</v>
      </c>
      <c r="C74" s="28" t="s">
        <v>81</v>
      </c>
      <c r="D74" s="23" t="s">
        <v>99</v>
      </c>
      <c r="E74" s="27">
        <v>926</v>
      </c>
      <c r="F74" s="25">
        <v>6.57</v>
      </c>
      <c r="G74" s="26">
        <f t="shared" si="1"/>
        <v>6083.8200000000006</v>
      </c>
    </row>
    <row r="75" spans="1:7" ht="28.5" customHeight="1" x14ac:dyDescent="0.25">
      <c r="A75" s="20">
        <v>58</v>
      </c>
      <c r="B75" s="35" t="s">
        <v>134</v>
      </c>
      <c r="C75" s="28" t="s">
        <v>81</v>
      </c>
      <c r="D75" s="23" t="s">
        <v>99</v>
      </c>
      <c r="E75" s="27">
        <v>0</v>
      </c>
      <c r="F75" s="25"/>
      <c r="G75" s="26">
        <f t="shared" si="1"/>
        <v>0</v>
      </c>
    </row>
    <row r="76" spans="1:7" ht="28.5" customHeight="1" x14ac:dyDescent="0.25">
      <c r="A76" s="36">
        <v>69</v>
      </c>
      <c r="B76" s="21" t="s">
        <v>135</v>
      </c>
      <c r="C76" s="28" t="s">
        <v>136</v>
      </c>
      <c r="D76" s="23" t="s">
        <v>68</v>
      </c>
      <c r="E76" s="27">
        <v>0</v>
      </c>
      <c r="F76" s="25"/>
      <c r="G76" s="26">
        <f t="shared" si="1"/>
        <v>0</v>
      </c>
    </row>
    <row r="77" spans="1:7" ht="28.5" customHeight="1" x14ac:dyDescent="0.25">
      <c r="A77" s="36">
        <v>70</v>
      </c>
      <c r="B77" s="37" t="s">
        <v>137</v>
      </c>
      <c r="C77" s="28" t="s">
        <v>136</v>
      </c>
      <c r="D77" s="23" t="s">
        <v>68</v>
      </c>
      <c r="E77" s="27">
        <v>0</v>
      </c>
      <c r="F77" s="25"/>
      <c r="G77" s="26">
        <f t="shared" si="1"/>
        <v>0</v>
      </c>
    </row>
    <row r="78" spans="1:7" ht="28.5" customHeight="1" x14ac:dyDescent="0.25">
      <c r="A78" s="36">
        <v>71</v>
      </c>
      <c r="B78" s="38" t="s">
        <v>138</v>
      </c>
      <c r="C78" s="22" t="s">
        <v>52</v>
      </c>
      <c r="D78" s="23" t="s">
        <v>48</v>
      </c>
      <c r="E78" s="27">
        <v>0</v>
      </c>
      <c r="F78" s="25"/>
      <c r="G78" s="26">
        <f t="shared" si="1"/>
        <v>0</v>
      </c>
    </row>
    <row r="79" spans="1:7" ht="28.5" customHeight="1" x14ac:dyDescent="0.25">
      <c r="A79" s="36" t="s">
        <v>139</v>
      </c>
      <c r="B79" s="39" t="s">
        <v>140</v>
      </c>
      <c r="C79" s="28" t="s">
        <v>141</v>
      </c>
      <c r="D79" s="23" t="s">
        <v>68</v>
      </c>
      <c r="E79" s="27">
        <v>0</v>
      </c>
      <c r="F79" s="25"/>
      <c r="G79" s="26">
        <f t="shared" si="1"/>
        <v>0</v>
      </c>
    </row>
    <row r="80" spans="1:7" ht="28.5" customHeight="1" x14ac:dyDescent="0.25">
      <c r="A80" s="36" t="s">
        <v>142</v>
      </c>
      <c r="B80" s="37" t="s">
        <v>140</v>
      </c>
      <c r="C80" s="28" t="s">
        <v>143</v>
      </c>
      <c r="D80" s="23" t="s">
        <v>68</v>
      </c>
      <c r="E80" s="27">
        <v>0</v>
      </c>
      <c r="F80" s="25"/>
      <c r="G80" s="26">
        <f t="shared" si="1"/>
        <v>0</v>
      </c>
    </row>
    <row r="81" spans="1:7" ht="28.5" customHeight="1" x14ac:dyDescent="0.25">
      <c r="A81" s="36">
        <v>73</v>
      </c>
      <c r="B81" s="38" t="s">
        <v>144</v>
      </c>
      <c r="C81" s="28" t="s">
        <v>141</v>
      </c>
      <c r="D81" s="23" t="s">
        <v>44</v>
      </c>
      <c r="E81" s="27">
        <v>0</v>
      </c>
      <c r="F81" s="25"/>
      <c r="G81" s="26">
        <f t="shared" si="1"/>
        <v>0</v>
      </c>
    </row>
    <row r="82" spans="1:7" ht="28.5" customHeight="1" x14ac:dyDescent="0.25">
      <c r="A82" s="36">
        <v>74</v>
      </c>
      <c r="B82" s="39" t="s">
        <v>145</v>
      </c>
      <c r="C82" s="22" t="s">
        <v>43</v>
      </c>
      <c r="D82" s="23" t="s">
        <v>44</v>
      </c>
      <c r="E82" s="27">
        <v>0</v>
      </c>
      <c r="F82" s="25"/>
      <c r="G82" s="26">
        <f t="shared" si="1"/>
        <v>0</v>
      </c>
    </row>
    <row r="83" spans="1:7" ht="28.5" customHeight="1" x14ac:dyDescent="0.25">
      <c r="A83" s="36">
        <v>75</v>
      </c>
      <c r="B83" s="39" t="s">
        <v>146</v>
      </c>
      <c r="C83" s="22" t="s">
        <v>43</v>
      </c>
      <c r="D83" s="23" t="s">
        <v>44</v>
      </c>
      <c r="E83" s="27">
        <v>0</v>
      </c>
      <c r="F83" s="25"/>
      <c r="G83" s="26">
        <f t="shared" si="1"/>
        <v>0</v>
      </c>
    </row>
    <row r="84" spans="1:7" ht="28.5" customHeight="1" x14ac:dyDescent="0.25">
      <c r="A84" s="36" t="s">
        <v>147</v>
      </c>
      <c r="B84" s="39" t="s">
        <v>148</v>
      </c>
      <c r="C84" s="22" t="s">
        <v>149</v>
      </c>
      <c r="D84" s="23" t="s">
        <v>99</v>
      </c>
      <c r="E84" s="27">
        <v>0</v>
      </c>
      <c r="F84" s="25"/>
      <c r="G84" s="26">
        <f t="shared" si="1"/>
        <v>0</v>
      </c>
    </row>
    <row r="85" spans="1:7" ht="28.5" customHeight="1" x14ac:dyDescent="0.25">
      <c r="A85" s="36" t="s">
        <v>150</v>
      </c>
      <c r="B85" s="37" t="s">
        <v>151</v>
      </c>
      <c r="C85" s="22" t="s">
        <v>149</v>
      </c>
      <c r="D85" s="23" t="s">
        <v>99</v>
      </c>
      <c r="E85" s="27">
        <v>0</v>
      </c>
      <c r="F85" s="25"/>
      <c r="G85" s="26">
        <f t="shared" si="1"/>
        <v>0</v>
      </c>
    </row>
    <row r="86" spans="1:7" ht="28.5" customHeight="1" x14ac:dyDescent="0.25">
      <c r="A86" s="36">
        <v>77</v>
      </c>
      <c r="B86" s="37" t="s">
        <v>152</v>
      </c>
      <c r="C86" s="22" t="s">
        <v>149</v>
      </c>
      <c r="D86" s="23" t="s">
        <v>99</v>
      </c>
      <c r="E86" s="27">
        <v>0</v>
      </c>
      <c r="F86" s="25"/>
      <c r="G86" s="26">
        <f t="shared" si="1"/>
        <v>0</v>
      </c>
    </row>
    <row r="87" spans="1:7" ht="28.5" customHeight="1" x14ac:dyDescent="0.25">
      <c r="A87" s="36">
        <v>78</v>
      </c>
      <c r="B87" s="39" t="s">
        <v>153</v>
      </c>
      <c r="C87" s="22" t="s">
        <v>43</v>
      </c>
      <c r="D87" s="23" t="s">
        <v>68</v>
      </c>
      <c r="E87" s="27">
        <v>0</v>
      </c>
      <c r="F87" s="25"/>
      <c r="G87" s="26">
        <f t="shared" si="1"/>
        <v>0</v>
      </c>
    </row>
    <row r="88" spans="1:7" ht="28.5" customHeight="1" x14ac:dyDescent="0.25">
      <c r="A88" s="36">
        <v>79</v>
      </c>
      <c r="B88" s="38" t="s">
        <v>154</v>
      </c>
      <c r="C88" s="22" t="s">
        <v>43</v>
      </c>
      <c r="D88" s="23" t="s">
        <v>44</v>
      </c>
      <c r="E88" s="27">
        <v>0</v>
      </c>
      <c r="F88" s="25"/>
      <c r="G88" s="26">
        <f t="shared" si="1"/>
        <v>0</v>
      </c>
    </row>
    <row r="89" spans="1:7" ht="28.5" customHeight="1" x14ac:dyDescent="0.25">
      <c r="A89" s="36">
        <v>80</v>
      </c>
      <c r="B89" s="39" t="s">
        <v>155</v>
      </c>
      <c r="C89" s="22" t="s">
        <v>43</v>
      </c>
      <c r="D89" s="23" t="s">
        <v>44</v>
      </c>
      <c r="E89" s="27">
        <v>0</v>
      </c>
      <c r="F89" s="25"/>
      <c r="G89" s="26">
        <f t="shared" si="1"/>
        <v>0</v>
      </c>
    </row>
    <row r="90" spans="1:7" ht="28.5" customHeight="1" x14ac:dyDescent="0.25">
      <c r="A90" s="36">
        <v>81</v>
      </c>
      <c r="B90" s="39" t="s">
        <v>156</v>
      </c>
      <c r="C90" s="22" t="s">
        <v>43</v>
      </c>
      <c r="D90" s="23" t="s">
        <v>44</v>
      </c>
      <c r="E90" s="27">
        <v>0</v>
      </c>
      <c r="F90" s="25"/>
      <c r="G90" s="26">
        <f t="shared" si="1"/>
        <v>0</v>
      </c>
    </row>
    <row r="91" spans="1:7" ht="28.5" customHeight="1" x14ac:dyDescent="0.25">
      <c r="A91" s="36">
        <v>82</v>
      </c>
      <c r="B91" s="37" t="s">
        <v>157</v>
      </c>
      <c r="C91" s="28" t="s">
        <v>158</v>
      </c>
      <c r="D91" s="23" t="s">
        <v>159</v>
      </c>
      <c r="E91" s="27">
        <v>0</v>
      </c>
      <c r="F91" s="25"/>
      <c r="G91" s="26">
        <f t="shared" si="1"/>
        <v>0</v>
      </c>
    </row>
    <row r="92" spans="1:7" ht="28.5" customHeight="1" x14ac:dyDescent="0.25">
      <c r="A92" s="36">
        <v>83</v>
      </c>
      <c r="B92" s="39" t="s">
        <v>160</v>
      </c>
      <c r="C92" s="22" t="s">
        <v>24</v>
      </c>
      <c r="D92" s="23" t="s">
        <v>25</v>
      </c>
      <c r="E92" s="27">
        <v>0</v>
      </c>
      <c r="F92" s="25"/>
      <c r="G92" s="26">
        <f t="shared" si="1"/>
        <v>0</v>
      </c>
    </row>
    <row r="93" spans="1:7" ht="28.5" customHeight="1" x14ac:dyDescent="0.25">
      <c r="A93" s="36">
        <v>84</v>
      </c>
      <c r="B93" s="21" t="s">
        <v>161</v>
      </c>
      <c r="C93" s="22" t="s">
        <v>43</v>
      </c>
      <c r="D93" s="23" t="s">
        <v>44</v>
      </c>
      <c r="E93" s="27">
        <v>950</v>
      </c>
      <c r="F93" s="25">
        <v>7.95</v>
      </c>
      <c r="G93" s="26">
        <f t="shared" si="1"/>
        <v>7552.5</v>
      </c>
    </row>
    <row r="94" spans="1:7" ht="28.5" customHeight="1" x14ac:dyDescent="0.25">
      <c r="A94" s="36">
        <v>85</v>
      </c>
      <c r="B94" s="35" t="s">
        <v>162</v>
      </c>
      <c r="C94" s="22" t="s">
        <v>43</v>
      </c>
      <c r="D94" s="23" t="s">
        <v>44</v>
      </c>
      <c r="E94" s="27">
        <v>530</v>
      </c>
      <c r="F94" s="25">
        <v>9.8000000000000007</v>
      </c>
      <c r="G94" s="26">
        <f t="shared" si="1"/>
        <v>5194</v>
      </c>
    </row>
    <row r="95" spans="1:7" ht="28.5" customHeight="1" x14ac:dyDescent="0.25">
      <c r="A95" s="36">
        <v>86</v>
      </c>
      <c r="B95" s="29" t="s">
        <v>163</v>
      </c>
      <c r="C95" s="22" t="s">
        <v>43</v>
      </c>
      <c r="D95" s="23" t="s">
        <v>44</v>
      </c>
      <c r="E95" s="27">
        <v>0</v>
      </c>
      <c r="F95" s="25"/>
      <c r="G95" s="26">
        <f t="shared" si="1"/>
        <v>0</v>
      </c>
    </row>
    <row r="96" spans="1:7" ht="28.5" customHeight="1" x14ac:dyDescent="0.25">
      <c r="A96" s="36" t="s">
        <v>164</v>
      </c>
      <c r="B96" s="21" t="s">
        <v>165</v>
      </c>
      <c r="C96" s="22" t="s">
        <v>43</v>
      </c>
      <c r="D96" s="23" t="s">
        <v>44</v>
      </c>
      <c r="E96" s="27">
        <v>243</v>
      </c>
      <c r="F96" s="25">
        <v>7.95</v>
      </c>
      <c r="G96" s="26">
        <f t="shared" si="1"/>
        <v>1931.8500000000001</v>
      </c>
    </row>
    <row r="97" spans="1:7" ht="28.5" customHeight="1" x14ac:dyDescent="0.25">
      <c r="A97" s="36" t="s">
        <v>166</v>
      </c>
      <c r="B97" s="35" t="s">
        <v>167</v>
      </c>
      <c r="C97" s="22" t="s">
        <v>43</v>
      </c>
      <c r="D97" s="23" t="s">
        <v>44</v>
      </c>
      <c r="E97" s="27">
        <v>225</v>
      </c>
      <c r="F97" s="25">
        <v>9.8000000000000007</v>
      </c>
      <c r="G97" s="26">
        <f t="shared" si="1"/>
        <v>2205</v>
      </c>
    </row>
    <row r="98" spans="1:7" ht="28.5" customHeight="1" x14ac:dyDescent="0.25">
      <c r="A98" s="36" t="s">
        <v>168</v>
      </c>
      <c r="B98" s="21" t="s">
        <v>169</v>
      </c>
      <c r="C98" s="22" t="s">
        <v>43</v>
      </c>
      <c r="D98" s="23" t="s">
        <v>44</v>
      </c>
      <c r="E98" s="27">
        <v>0</v>
      </c>
      <c r="F98" s="25"/>
      <c r="G98" s="26">
        <f t="shared" si="1"/>
        <v>0</v>
      </c>
    </row>
    <row r="99" spans="1:7" ht="28.5" customHeight="1" x14ac:dyDescent="0.25">
      <c r="A99" s="36" t="s">
        <v>170</v>
      </c>
      <c r="B99" s="35" t="s">
        <v>171</v>
      </c>
      <c r="C99" s="22" t="s">
        <v>43</v>
      </c>
      <c r="D99" s="23" t="s">
        <v>44</v>
      </c>
      <c r="E99" s="27">
        <v>0</v>
      </c>
      <c r="F99" s="25"/>
      <c r="G99" s="26">
        <f t="shared" si="1"/>
        <v>0</v>
      </c>
    </row>
    <row r="100" spans="1:7" ht="28.5" customHeight="1" x14ac:dyDescent="0.25">
      <c r="A100" s="36" t="s">
        <v>172</v>
      </c>
      <c r="B100" s="21" t="s">
        <v>173</v>
      </c>
      <c r="C100" s="22" t="s">
        <v>43</v>
      </c>
      <c r="D100" s="23" t="s">
        <v>44</v>
      </c>
      <c r="E100" s="27">
        <v>0</v>
      </c>
      <c r="F100" s="25"/>
      <c r="G100" s="26">
        <f t="shared" si="1"/>
        <v>0</v>
      </c>
    </row>
    <row r="101" spans="1:7" ht="28.5" customHeight="1" x14ac:dyDescent="0.25">
      <c r="A101" s="36" t="s">
        <v>174</v>
      </c>
      <c r="B101" s="35" t="s">
        <v>175</v>
      </c>
      <c r="C101" s="22" t="s">
        <v>43</v>
      </c>
      <c r="D101" s="23" t="s">
        <v>44</v>
      </c>
      <c r="E101" s="27">
        <v>0</v>
      </c>
      <c r="F101" s="25"/>
      <c r="G101" s="26">
        <f t="shared" si="1"/>
        <v>0</v>
      </c>
    </row>
    <row r="102" spans="1:7" ht="28.5" customHeight="1" x14ac:dyDescent="0.25">
      <c r="A102" s="40">
        <v>90</v>
      </c>
      <c r="B102" s="30" t="s">
        <v>176</v>
      </c>
      <c r="C102" s="22" t="s">
        <v>177</v>
      </c>
      <c r="D102" s="23" t="s">
        <v>48</v>
      </c>
      <c r="E102" s="27">
        <v>0</v>
      </c>
      <c r="F102" s="25"/>
      <c r="G102" s="26">
        <f t="shared" si="1"/>
        <v>0</v>
      </c>
    </row>
    <row r="103" spans="1:7" ht="28.5" customHeight="1" x14ac:dyDescent="0.25">
      <c r="A103" s="40">
        <v>91</v>
      </c>
      <c r="B103" s="21" t="s">
        <v>178</v>
      </c>
      <c r="C103" s="22" t="s">
        <v>43</v>
      </c>
      <c r="D103" s="23" t="s">
        <v>44</v>
      </c>
      <c r="E103" s="27">
        <v>2760</v>
      </c>
      <c r="F103" s="25">
        <v>7.95</v>
      </c>
      <c r="G103" s="26">
        <f t="shared" si="1"/>
        <v>21942</v>
      </c>
    </row>
    <row r="104" spans="1:7" ht="29.25" customHeight="1" x14ac:dyDescent="0.25">
      <c r="A104" s="40">
        <v>92</v>
      </c>
      <c r="B104" s="35" t="s">
        <v>179</v>
      </c>
      <c r="C104" s="22" t="s">
        <v>43</v>
      </c>
      <c r="D104" s="23" t="s">
        <v>44</v>
      </c>
      <c r="E104" s="27">
        <v>1380</v>
      </c>
      <c r="F104" s="25">
        <v>9.3000000000000007</v>
      </c>
      <c r="G104" s="26">
        <f t="shared" si="1"/>
        <v>12834.000000000002</v>
      </c>
    </row>
    <row r="105" spans="1:7" ht="29.25" customHeight="1" x14ac:dyDescent="0.25">
      <c r="A105" s="40">
        <v>93</v>
      </c>
      <c r="B105" s="21" t="s">
        <v>180</v>
      </c>
      <c r="C105" s="22" t="s">
        <v>43</v>
      </c>
      <c r="D105" s="23" t="s">
        <v>44</v>
      </c>
      <c r="E105" s="27">
        <v>0</v>
      </c>
      <c r="F105" s="25"/>
      <c r="G105" s="26">
        <f t="shared" si="1"/>
        <v>0</v>
      </c>
    </row>
    <row r="106" spans="1:7" ht="29.25" customHeight="1" x14ac:dyDescent="0.25">
      <c r="A106" s="40">
        <v>94</v>
      </c>
      <c r="B106" s="21" t="s">
        <v>181</v>
      </c>
      <c r="C106" s="22" t="s">
        <v>43</v>
      </c>
      <c r="D106" s="23" t="s">
        <v>44</v>
      </c>
      <c r="E106" s="27">
        <v>0</v>
      </c>
      <c r="F106" s="25"/>
      <c r="G106" s="26">
        <f t="shared" si="1"/>
        <v>0</v>
      </c>
    </row>
    <row r="107" spans="1:7" ht="29.25" customHeight="1" x14ac:dyDescent="0.25">
      <c r="A107" s="41">
        <v>95</v>
      </c>
      <c r="B107" s="42" t="s">
        <v>182</v>
      </c>
      <c r="C107" s="43" t="s">
        <v>43</v>
      </c>
      <c r="D107" s="44" t="s">
        <v>44</v>
      </c>
      <c r="E107" s="27">
        <v>0</v>
      </c>
      <c r="F107" s="25"/>
      <c r="G107" s="26">
        <f t="shared" si="1"/>
        <v>0</v>
      </c>
    </row>
    <row r="108" spans="1:7" ht="29.25" customHeight="1" x14ac:dyDescent="0.25">
      <c r="A108" s="36">
        <v>96</v>
      </c>
      <c r="B108" s="21" t="s">
        <v>183</v>
      </c>
      <c r="C108" s="45" t="s">
        <v>43</v>
      </c>
      <c r="D108" s="23" t="s">
        <v>184</v>
      </c>
      <c r="E108" s="27">
        <v>368</v>
      </c>
      <c r="F108" s="25">
        <v>8.6999999999999993</v>
      </c>
      <c r="G108" s="26">
        <f t="shared" si="1"/>
        <v>3201.6</v>
      </c>
    </row>
    <row r="109" spans="1:7" ht="29.25" customHeight="1" x14ac:dyDescent="0.25">
      <c r="A109" s="36">
        <v>97</v>
      </c>
      <c r="B109" s="21" t="s">
        <v>185</v>
      </c>
      <c r="C109" s="45" t="s">
        <v>43</v>
      </c>
      <c r="D109" s="23" t="s">
        <v>184</v>
      </c>
      <c r="E109" s="27">
        <v>2185</v>
      </c>
      <c r="F109" s="25">
        <v>8.6999999999999993</v>
      </c>
      <c r="G109" s="26">
        <f t="shared" si="1"/>
        <v>19009.5</v>
      </c>
    </row>
    <row r="110" spans="1:7" ht="29.25" customHeight="1" x14ac:dyDescent="0.25">
      <c r="A110" s="36">
        <v>98</v>
      </c>
      <c r="B110" s="35" t="s">
        <v>186</v>
      </c>
      <c r="C110" s="45" t="s">
        <v>43</v>
      </c>
      <c r="D110" s="23" t="s">
        <v>187</v>
      </c>
      <c r="E110" s="27">
        <v>0</v>
      </c>
      <c r="F110" s="25"/>
      <c r="G110" s="26">
        <f t="shared" si="1"/>
        <v>0</v>
      </c>
    </row>
    <row r="111" spans="1:7" ht="29.25" customHeight="1" x14ac:dyDescent="0.25">
      <c r="A111" s="36">
        <v>99</v>
      </c>
      <c r="B111" s="21" t="s">
        <v>188</v>
      </c>
      <c r="C111" s="45" t="s">
        <v>43</v>
      </c>
      <c r="D111" s="23" t="s">
        <v>184</v>
      </c>
      <c r="E111" s="27">
        <v>0</v>
      </c>
      <c r="F111" s="25"/>
      <c r="G111" s="26">
        <f t="shared" si="1"/>
        <v>0</v>
      </c>
    </row>
    <row r="112" spans="1:7" ht="29.25" customHeight="1" x14ac:dyDescent="0.25">
      <c r="A112" s="36">
        <v>100</v>
      </c>
      <c r="B112" s="21" t="s">
        <v>189</v>
      </c>
      <c r="C112" s="45" t="s">
        <v>43</v>
      </c>
      <c r="D112" s="23" t="s">
        <v>184</v>
      </c>
      <c r="E112" s="27">
        <v>0</v>
      </c>
      <c r="F112" s="25"/>
      <c r="G112" s="26">
        <f t="shared" si="1"/>
        <v>0</v>
      </c>
    </row>
    <row r="113" spans="1:7" ht="29.25" customHeight="1" x14ac:dyDescent="0.25">
      <c r="A113" s="36">
        <v>101</v>
      </c>
      <c r="B113" s="35" t="s">
        <v>190</v>
      </c>
      <c r="C113" s="45" t="s">
        <v>43</v>
      </c>
      <c r="D113" s="23" t="s">
        <v>187</v>
      </c>
      <c r="E113" s="27">
        <v>0</v>
      </c>
      <c r="F113" s="25"/>
      <c r="G113" s="26">
        <f t="shared" si="1"/>
        <v>0</v>
      </c>
    </row>
    <row r="114" spans="1:7" ht="29.25" customHeight="1" x14ac:dyDescent="0.25">
      <c r="A114" s="36">
        <v>102</v>
      </c>
      <c r="B114" s="35" t="s">
        <v>191</v>
      </c>
      <c r="C114" s="45" t="s">
        <v>192</v>
      </c>
      <c r="D114" s="23" t="s">
        <v>187</v>
      </c>
      <c r="E114" s="27">
        <v>0</v>
      </c>
      <c r="F114" s="25"/>
      <c r="G114" s="26">
        <f t="shared" si="1"/>
        <v>0</v>
      </c>
    </row>
    <row r="115" spans="1:7" ht="29.25" customHeight="1" x14ac:dyDescent="0.25">
      <c r="A115" s="36">
        <v>103</v>
      </c>
      <c r="B115" s="35" t="s">
        <v>193</v>
      </c>
      <c r="C115" s="45" t="s">
        <v>43</v>
      </c>
      <c r="D115" s="23" t="s">
        <v>57</v>
      </c>
      <c r="E115" s="27">
        <v>5000</v>
      </c>
      <c r="F115" s="25">
        <v>7.08</v>
      </c>
      <c r="G115" s="26">
        <f t="shared" si="1"/>
        <v>35400</v>
      </c>
    </row>
    <row r="116" spans="1:7" ht="29.25" customHeight="1" x14ac:dyDescent="0.25">
      <c r="A116" s="36">
        <v>104</v>
      </c>
      <c r="B116" s="21" t="s">
        <v>194</v>
      </c>
      <c r="C116" s="45" t="s">
        <v>43</v>
      </c>
      <c r="D116" s="23" t="s">
        <v>57</v>
      </c>
      <c r="E116" s="27">
        <v>5000</v>
      </c>
      <c r="F116" s="25">
        <v>5.72</v>
      </c>
      <c r="G116" s="26">
        <f t="shared" si="1"/>
        <v>28600</v>
      </c>
    </row>
    <row r="117" spans="1:7" ht="29.25" customHeight="1" x14ac:dyDescent="0.25">
      <c r="A117" s="36">
        <v>105</v>
      </c>
      <c r="B117" s="21" t="s">
        <v>195</v>
      </c>
      <c r="C117" s="45" t="s">
        <v>43</v>
      </c>
      <c r="D117" s="23" t="s">
        <v>57</v>
      </c>
      <c r="E117" s="27">
        <v>0</v>
      </c>
      <c r="F117" s="25"/>
      <c r="G117" s="26">
        <f t="shared" si="1"/>
        <v>0</v>
      </c>
    </row>
    <row r="118" spans="1:7" ht="29.25" customHeight="1" x14ac:dyDescent="0.25">
      <c r="A118" s="36">
        <v>106</v>
      </c>
      <c r="B118" s="21" t="s">
        <v>196</v>
      </c>
      <c r="C118" s="45" t="s">
        <v>192</v>
      </c>
      <c r="D118" s="23" t="s">
        <v>187</v>
      </c>
      <c r="E118" s="27">
        <v>0</v>
      </c>
      <c r="F118" s="25"/>
      <c r="G118" s="26">
        <f t="shared" si="1"/>
        <v>0</v>
      </c>
    </row>
    <row r="119" spans="1:7" ht="29.25" customHeight="1" x14ac:dyDescent="0.25">
      <c r="A119" s="36">
        <v>107</v>
      </c>
      <c r="B119" s="46" t="s">
        <v>197</v>
      </c>
      <c r="C119" s="45" t="s">
        <v>43</v>
      </c>
      <c r="D119" s="23" t="s">
        <v>57</v>
      </c>
      <c r="E119" s="27">
        <v>0</v>
      </c>
      <c r="F119" s="25"/>
      <c r="G119" s="26">
        <f t="shared" si="1"/>
        <v>0</v>
      </c>
    </row>
    <row r="120" spans="1:7" ht="29.25" customHeight="1" x14ac:dyDescent="0.25">
      <c r="A120" s="36">
        <v>108</v>
      </c>
      <c r="B120" s="21" t="s">
        <v>198</v>
      </c>
      <c r="C120" s="45" t="s">
        <v>43</v>
      </c>
      <c r="D120" s="23" t="s">
        <v>187</v>
      </c>
      <c r="E120" s="27">
        <v>0</v>
      </c>
      <c r="F120" s="25"/>
      <c r="G120" s="26">
        <f t="shared" si="1"/>
        <v>0</v>
      </c>
    </row>
    <row r="121" spans="1:7" ht="29.25" customHeight="1" x14ac:dyDescent="0.25">
      <c r="A121" s="36">
        <v>109</v>
      </c>
      <c r="B121" s="21" t="s">
        <v>199</v>
      </c>
      <c r="C121" s="45" t="s">
        <v>192</v>
      </c>
      <c r="D121" s="23" t="s">
        <v>187</v>
      </c>
      <c r="E121" s="27">
        <v>0</v>
      </c>
      <c r="F121" s="25"/>
      <c r="G121" s="26">
        <f t="shared" si="1"/>
        <v>0</v>
      </c>
    </row>
    <row r="122" spans="1:7" ht="29.25" customHeight="1" x14ac:dyDescent="0.25">
      <c r="A122" s="36">
        <v>110</v>
      </c>
      <c r="B122" s="21" t="s">
        <v>200</v>
      </c>
      <c r="C122" s="45" t="s">
        <v>201</v>
      </c>
      <c r="D122" s="23" t="s">
        <v>202</v>
      </c>
      <c r="E122" s="27">
        <v>5</v>
      </c>
      <c r="F122" s="25">
        <v>28.62</v>
      </c>
      <c r="G122" s="26">
        <f t="shared" si="1"/>
        <v>143.1</v>
      </c>
    </row>
    <row r="123" spans="1:7" ht="29.25" customHeight="1" x14ac:dyDescent="0.25">
      <c r="A123" s="36">
        <v>111</v>
      </c>
      <c r="B123" s="21" t="s">
        <v>203</v>
      </c>
      <c r="C123" s="45" t="s">
        <v>43</v>
      </c>
      <c r="D123" s="23" t="s">
        <v>184</v>
      </c>
      <c r="E123" s="27">
        <v>92</v>
      </c>
      <c r="F123" s="25">
        <v>7.95</v>
      </c>
      <c r="G123" s="26">
        <f t="shared" si="1"/>
        <v>731.4</v>
      </c>
    </row>
    <row r="124" spans="1:7" ht="29.25" customHeight="1" x14ac:dyDescent="0.25">
      <c r="A124" s="36" t="s">
        <v>204</v>
      </c>
      <c r="B124" s="21" t="s">
        <v>205</v>
      </c>
      <c r="C124" s="47" t="s">
        <v>43</v>
      </c>
      <c r="D124" s="48" t="s">
        <v>184</v>
      </c>
      <c r="E124" s="27">
        <v>0</v>
      </c>
      <c r="F124" s="25"/>
      <c r="G124" s="26">
        <f t="shared" si="1"/>
        <v>0</v>
      </c>
    </row>
    <row r="125" spans="1:7" ht="29.25" customHeight="1" x14ac:dyDescent="0.25">
      <c r="A125" s="36" t="s">
        <v>206</v>
      </c>
      <c r="B125" s="35" t="s">
        <v>207</v>
      </c>
      <c r="C125" s="47" t="s">
        <v>43</v>
      </c>
      <c r="D125" s="48" t="s">
        <v>184</v>
      </c>
      <c r="E125" s="27">
        <v>0</v>
      </c>
      <c r="F125" s="25"/>
      <c r="G125" s="26">
        <f t="shared" si="1"/>
        <v>0</v>
      </c>
    </row>
    <row r="126" spans="1:7" ht="29.25" customHeight="1" x14ac:dyDescent="0.25">
      <c r="A126" s="36">
        <v>113</v>
      </c>
      <c r="B126" s="35" t="s">
        <v>208</v>
      </c>
      <c r="C126" s="45" t="s">
        <v>43</v>
      </c>
      <c r="D126" s="23" t="s">
        <v>184</v>
      </c>
      <c r="E126" s="49">
        <v>0</v>
      </c>
      <c r="F126" s="50"/>
      <c r="G126" s="26">
        <f t="shared" si="1"/>
        <v>0</v>
      </c>
    </row>
    <row r="127" spans="1:7" ht="29.25" customHeight="1" x14ac:dyDescent="0.25">
      <c r="A127" s="51">
        <v>114</v>
      </c>
      <c r="B127" s="35" t="s">
        <v>209</v>
      </c>
      <c r="C127" s="45" t="s">
        <v>43</v>
      </c>
      <c r="D127" s="23" t="s">
        <v>202</v>
      </c>
      <c r="E127" s="49">
        <v>230</v>
      </c>
      <c r="F127" s="50">
        <v>6.55</v>
      </c>
      <c r="G127" s="26">
        <f t="shared" si="1"/>
        <v>1506.5</v>
      </c>
    </row>
    <row r="128" spans="1:7" ht="29.25" customHeight="1" x14ac:dyDescent="0.25">
      <c r="A128" s="36">
        <v>115</v>
      </c>
      <c r="B128" s="21" t="s">
        <v>210</v>
      </c>
      <c r="C128" s="45" t="s">
        <v>211</v>
      </c>
      <c r="D128" s="23" t="s">
        <v>159</v>
      </c>
      <c r="E128" s="49">
        <v>13800</v>
      </c>
      <c r="F128" s="50">
        <v>3.58</v>
      </c>
      <c r="G128" s="26">
        <f t="shared" si="1"/>
        <v>49404</v>
      </c>
    </row>
    <row r="129" spans="1:9" ht="29.25" customHeight="1" x14ac:dyDescent="0.25">
      <c r="A129" s="36">
        <v>116</v>
      </c>
      <c r="B129" s="21" t="s">
        <v>212</v>
      </c>
      <c r="C129" s="52" t="s">
        <v>213</v>
      </c>
      <c r="D129" s="23" t="s">
        <v>159</v>
      </c>
      <c r="E129" s="49">
        <v>6900</v>
      </c>
      <c r="F129" s="50">
        <v>7.95</v>
      </c>
      <c r="G129" s="26">
        <f t="shared" si="1"/>
        <v>54855</v>
      </c>
    </row>
    <row r="130" spans="1:9" ht="29.25" customHeight="1" x14ac:dyDescent="0.25">
      <c r="A130" s="36">
        <v>117</v>
      </c>
      <c r="B130" s="21" t="s">
        <v>214</v>
      </c>
      <c r="C130" s="45" t="s">
        <v>43</v>
      </c>
      <c r="D130" s="23" t="s">
        <v>159</v>
      </c>
      <c r="E130" s="49">
        <v>0</v>
      </c>
      <c r="F130" s="50"/>
      <c r="G130" s="26">
        <f t="shared" si="1"/>
        <v>0</v>
      </c>
    </row>
    <row r="131" spans="1:9" ht="29.25" customHeight="1" x14ac:dyDescent="0.25">
      <c r="A131" s="36">
        <v>118</v>
      </c>
      <c r="B131" s="21" t="s">
        <v>215</v>
      </c>
      <c r="C131" s="45" t="s">
        <v>43</v>
      </c>
      <c r="D131" s="23" t="s">
        <v>184</v>
      </c>
      <c r="E131" s="49">
        <v>0</v>
      </c>
      <c r="F131" s="50"/>
      <c r="G131" s="26">
        <f t="shared" si="1"/>
        <v>0</v>
      </c>
    </row>
    <row r="132" spans="1:9" ht="29.25" customHeight="1" x14ac:dyDescent="0.25">
      <c r="A132" s="36">
        <v>119</v>
      </c>
      <c r="B132" s="35" t="s">
        <v>216</v>
      </c>
      <c r="C132" s="45" t="s">
        <v>43</v>
      </c>
      <c r="D132" s="23" t="s">
        <v>48</v>
      </c>
      <c r="E132" s="49">
        <v>0</v>
      </c>
      <c r="F132" s="50"/>
      <c r="G132" s="26">
        <f t="shared" si="1"/>
        <v>0</v>
      </c>
    </row>
    <row r="133" spans="1:9" ht="29.25" customHeight="1" x14ac:dyDescent="0.25">
      <c r="A133" s="36">
        <v>120</v>
      </c>
      <c r="B133" s="35" t="s">
        <v>217</v>
      </c>
      <c r="C133" s="45" t="s">
        <v>43</v>
      </c>
      <c r="D133" s="23" t="s">
        <v>187</v>
      </c>
      <c r="E133" s="49">
        <v>0</v>
      </c>
      <c r="F133" s="50"/>
      <c r="G133" s="26">
        <f t="shared" si="1"/>
        <v>0</v>
      </c>
    </row>
    <row r="134" spans="1:9" ht="29.25" customHeight="1" x14ac:dyDescent="0.25">
      <c r="A134" s="36">
        <v>121</v>
      </c>
      <c r="B134" s="21" t="s">
        <v>218</v>
      </c>
      <c r="C134" s="32" t="s">
        <v>43</v>
      </c>
      <c r="D134" s="23" t="s">
        <v>48</v>
      </c>
      <c r="E134" s="49">
        <v>0</v>
      </c>
      <c r="F134" s="50"/>
      <c r="G134" s="26">
        <f t="shared" si="1"/>
        <v>0</v>
      </c>
    </row>
    <row r="135" spans="1:9" ht="29.25" customHeight="1" x14ac:dyDescent="0.25">
      <c r="A135" s="36">
        <v>122</v>
      </c>
      <c r="B135" s="21" t="s">
        <v>219</v>
      </c>
      <c r="C135" s="32" t="s">
        <v>43</v>
      </c>
      <c r="D135" s="23" t="s">
        <v>187</v>
      </c>
      <c r="E135" s="49">
        <v>0</v>
      </c>
      <c r="F135" s="50"/>
      <c r="G135" s="26">
        <f t="shared" si="1"/>
        <v>0</v>
      </c>
    </row>
    <row r="136" spans="1:9" ht="29.25" customHeight="1" x14ac:dyDescent="0.25">
      <c r="A136" s="36">
        <v>123</v>
      </c>
      <c r="B136" s="21" t="s">
        <v>220</v>
      </c>
      <c r="C136" s="32" t="s">
        <v>221</v>
      </c>
      <c r="D136" s="23" t="s">
        <v>222</v>
      </c>
      <c r="E136" s="49">
        <v>0</v>
      </c>
      <c r="F136" s="50"/>
      <c r="G136" s="26">
        <f t="shared" ref="G136:G140" si="2">F136*E136</f>
        <v>0</v>
      </c>
    </row>
    <row r="137" spans="1:9" ht="29.25" customHeight="1" x14ac:dyDescent="0.25">
      <c r="A137" s="36">
        <v>124</v>
      </c>
      <c r="B137" s="35" t="s">
        <v>223</v>
      </c>
      <c r="C137" s="32" t="s">
        <v>221</v>
      </c>
      <c r="D137" s="23" t="s">
        <v>222</v>
      </c>
      <c r="E137" s="49">
        <v>7</v>
      </c>
      <c r="F137" s="50">
        <v>74.81</v>
      </c>
      <c r="G137" s="26">
        <f t="shared" si="2"/>
        <v>523.67000000000007</v>
      </c>
    </row>
    <row r="138" spans="1:9" ht="29.25" customHeight="1" x14ac:dyDescent="0.25">
      <c r="A138" s="36">
        <v>125</v>
      </c>
      <c r="B138" s="35" t="s">
        <v>224</v>
      </c>
      <c r="C138" s="32" t="s">
        <v>221</v>
      </c>
      <c r="D138" s="23" t="s">
        <v>222</v>
      </c>
      <c r="E138" s="49">
        <v>0</v>
      </c>
      <c r="F138" s="50"/>
      <c r="G138" s="26">
        <f t="shared" si="2"/>
        <v>0</v>
      </c>
    </row>
    <row r="139" spans="1:9" ht="27.75" customHeight="1" x14ac:dyDescent="0.25">
      <c r="A139" s="40">
        <v>126</v>
      </c>
      <c r="B139" s="53" t="s">
        <v>225</v>
      </c>
      <c r="C139" s="54" t="s">
        <v>226</v>
      </c>
      <c r="D139" s="23" t="s">
        <v>222</v>
      </c>
      <c r="E139" s="49">
        <v>0</v>
      </c>
      <c r="F139" s="50"/>
      <c r="G139" s="26">
        <f t="shared" si="2"/>
        <v>0</v>
      </c>
    </row>
    <row r="140" spans="1:9" ht="27.75" customHeight="1" x14ac:dyDescent="0.25">
      <c r="A140" s="36">
        <v>127</v>
      </c>
      <c r="B140" s="21" t="s">
        <v>227</v>
      </c>
      <c r="C140" s="32" t="s">
        <v>43</v>
      </c>
      <c r="D140" s="23" t="s">
        <v>184</v>
      </c>
      <c r="E140" s="49">
        <v>874</v>
      </c>
      <c r="F140" s="50">
        <v>7.95</v>
      </c>
      <c r="G140" s="26">
        <f t="shared" si="2"/>
        <v>6948.3</v>
      </c>
    </row>
    <row r="141" spans="1:9" s="60" customFormat="1" ht="17.25" customHeight="1" x14ac:dyDescent="0.25">
      <c r="A141" s="117" t="s">
        <v>228</v>
      </c>
      <c r="B141" s="117"/>
      <c r="C141" s="55"/>
      <c r="D141" s="56"/>
      <c r="E141" s="57"/>
      <c r="F141" s="58"/>
      <c r="G141" s="59">
        <f>SUM(G8:G140)</f>
        <v>939766.04</v>
      </c>
    </row>
    <row r="142" spans="1:9" ht="26.25" customHeight="1" x14ac:dyDescent="0.2">
      <c r="A142" s="118" t="s">
        <v>229</v>
      </c>
      <c r="B142" s="119"/>
      <c r="C142" s="119"/>
      <c r="D142" s="119"/>
      <c r="E142" s="119"/>
      <c r="F142" s="119"/>
      <c r="G142" s="119"/>
      <c r="H142" s="61"/>
      <c r="I142" s="62"/>
    </row>
    <row r="143" spans="1:9" ht="13.5" thickBot="1" x14ac:dyDescent="0.25">
      <c r="A143" s="63"/>
      <c r="B143" s="64"/>
      <c r="C143" s="64"/>
      <c r="D143" s="64"/>
      <c r="E143" s="64"/>
      <c r="F143" s="64"/>
      <c r="G143" s="64"/>
      <c r="I143" s="62"/>
    </row>
    <row r="144" spans="1:9" ht="15.75" customHeight="1" thickTop="1" x14ac:dyDescent="0.2">
      <c r="B144" s="66" t="s">
        <v>230</v>
      </c>
      <c r="C144" s="120"/>
      <c r="D144" s="120"/>
      <c r="E144" s="120"/>
      <c r="F144" s="121"/>
      <c r="I144" s="62"/>
    </row>
    <row r="145" spans="2:9" ht="15.75" customHeight="1" x14ac:dyDescent="0.2">
      <c r="B145" s="68" t="s">
        <v>231</v>
      </c>
      <c r="C145" s="122" t="s">
        <v>232</v>
      </c>
      <c r="D145" s="122"/>
      <c r="E145" s="122"/>
      <c r="F145" s="123"/>
      <c r="I145" s="62"/>
    </row>
    <row r="146" spans="2:9" ht="32.25" customHeight="1" x14ac:dyDescent="0.2">
      <c r="B146" s="124"/>
      <c r="C146" s="125"/>
      <c r="D146" s="20" t="s">
        <v>233</v>
      </c>
      <c r="E146" s="20" t="s">
        <v>234</v>
      </c>
      <c r="F146" s="69" t="s">
        <v>235</v>
      </c>
    </row>
    <row r="147" spans="2:9" ht="15.75" customHeight="1" x14ac:dyDescent="0.2">
      <c r="B147" s="124"/>
      <c r="C147" s="125"/>
      <c r="D147" s="20" t="s">
        <v>236</v>
      </c>
      <c r="E147" s="20" t="s">
        <v>237</v>
      </c>
      <c r="F147" s="69" t="s">
        <v>237</v>
      </c>
    </row>
    <row r="148" spans="2:9" ht="16.5" thickBot="1" x14ac:dyDescent="0.25">
      <c r="B148" s="70"/>
      <c r="C148" s="71" t="s">
        <v>238</v>
      </c>
      <c r="D148" s="72">
        <f>SUM(F171)</f>
        <v>0</v>
      </c>
      <c r="E148" s="73">
        <f>IF(C145="áno",D148*0.2,0)</f>
        <v>0</v>
      </c>
      <c r="F148" s="74">
        <f>D148+E148</f>
        <v>0</v>
      </c>
    </row>
    <row r="149" spans="2:9" ht="15.75" customHeight="1" thickTop="1" x14ac:dyDescent="0.25">
      <c r="B149" s="75"/>
      <c r="C149" s="75"/>
      <c r="D149" s="75"/>
      <c r="E149" s="75"/>
      <c r="F149" s="75"/>
    </row>
    <row r="150" spans="2:9" ht="15.75" x14ac:dyDescent="0.25">
      <c r="B150" s="76" t="s">
        <v>230</v>
      </c>
      <c r="C150" s="109"/>
      <c r="D150" s="110"/>
      <c r="E150" s="77"/>
      <c r="F150" s="77"/>
    </row>
    <row r="151" spans="2:9" ht="15.75" x14ac:dyDescent="0.25">
      <c r="B151" s="78" t="s">
        <v>239</v>
      </c>
      <c r="C151" s="99"/>
      <c r="D151" s="100"/>
      <c r="E151" s="77"/>
      <c r="F151" s="77"/>
    </row>
    <row r="152" spans="2:9" ht="15.75" customHeight="1" x14ac:dyDescent="0.25">
      <c r="B152" s="76" t="s">
        <v>240</v>
      </c>
      <c r="C152" s="109"/>
      <c r="D152" s="110"/>
      <c r="E152" s="77"/>
      <c r="F152" s="77"/>
    </row>
    <row r="153" spans="2:9" ht="15.75" customHeight="1" x14ac:dyDescent="0.25">
      <c r="B153" s="79" t="s">
        <v>241</v>
      </c>
      <c r="C153" s="99"/>
      <c r="D153" s="100"/>
      <c r="E153" s="77"/>
      <c r="F153" s="77"/>
    </row>
    <row r="154" spans="2:9" ht="15.75" customHeight="1" x14ac:dyDescent="0.25">
      <c r="B154" s="79" t="s">
        <v>242</v>
      </c>
      <c r="C154" s="99"/>
      <c r="D154" s="100"/>
      <c r="E154" s="77"/>
      <c r="F154" s="77"/>
    </row>
    <row r="155" spans="2:9" ht="15.75" customHeight="1" x14ac:dyDescent="0.25">
      <c r="B155" s="79" t="s">
        <v>243</v>
      </c>
      <c r="C155" s="99"/>
      <c r="D155" s="100"/>
      <c r="E155" s="77"/>
      <c r="F155" s="77"/>
    </row>
    <row r="156" spans="2:9" ht="15.75" customHeight="1" x14ac:dyDescent="0.25">
      <c r="B156" s="79" t="s">
        <v>244</v>
      </c>
      <c r="C156" s="99"/>
      <c r="D156" s="100"/>
      <c r="E156" s="77"/>
      <c r="F156" s="77"/>
    </row>
    <row r="157" spans="2:9" ht="15.75" customHeight="1" x14ac:dyDescent="0.25">
      <c r="B157" s="79" t="s">
        <v>245</v>
      </c>
      <c r="C157" s="99"/>
      <c r="D157" s="100"/>
      <c r="E157" s="77"/>
      <c r="F157" s="77"/>
    </row>
    <row r="158" spans="2:9" ht="15.75" customHeight="1" x14ac:dyDescent="0.25">
      <c r="B158" s="79" t="s">
        <v>246</v>
      </c>
      <c r="C158" s="99"/>
      <c r="D158" s="100"/>
      <c r="E158" s="77"/>
      <c r="F158" s="77"/>
    </row>
    <row r="159" spans="2:9" ht="15.75" customHeight="1" x14ac:dyDescent="0.25">
      <c r="B159" s="79" t="s">
        <v>247</v>
      </c>
      <c r="C159" s="99"/>
      <c r="D159" s="100"/>
      <c r="E159" s="77"/>
      <c r="F159" s="77"/>
    </row>
    <row r="160" spans="2:9" ht="15.75" customHeight="1" x14ac:dyDescent="0.25">
      <c r="B160" s="76" t="s">
        <v>248</v>
      </c>
      <c r="C160" s="99"/>
      <c r="D160" s="100"/>
      <c r="E160" s="77"/>
      <c r="F160" s="77"/>
    </row>
    <row r="161" spans="2:7" ht="15.75" x14ac:dyDescent="0.25">
      <c r="B161" s="76" t="s">
        <v>249</v>
      </c>
      <c r="C161" s="109"/>
      <c r="D161" s="110"/>
      <c r="E161" s="77"/>
      <c r="F161" s="77"/>
    </row>
    <row r="162" spans="2:7" ht="15" x14ac:dyDescent="0.25">
      <c r="B162"/>
      <c r="C162"/>
      <c r="D162"/>
      <c r="E162"/>
      <c r="F162"/>
    </row>
    <row r="163" spans="2:7" ht="15" x14ac:dyDescent="0.25">
      <c r="B163"/>
      <c r="C163"/>
      <c r="D163"/>
      <c r="E163" s="80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/>
      <c r="D165"/>
      <c r="E165"/>
      <c r="F165"/>
    </row>
    <row r="166" spans="2:7" ht="27.75" customHeight="1" x14ac:dyDescent="0.25">
      <c r="B166"/>
      <c r="C166" s="111" t="s">
        <v>250</v>
      </c>
      <c r="D166" s="112"/>
      <c r="E166" s="81" t="s">
        <v>251</v>
      </c>
      <c r="F166" s="81" t="s">
        <v>252</v>
      </c>
      <c r="G166" s="81" t="s">
        <v>253</v>
      </c>
    </row>
    <row r="167" spans="2:7" ht="27.75" customHeight="1" x14ac:dyDescent="0.25">
      <c r="B167"/>
      <c r="C167" s="113" t="s">
        <v>254</v>
      </c>
      <c r="D167" s="114"/>
      <c r="E167" s="96">
        <f>SUBTOTAL(9,G8,G9,G10,G11,G12,G13,G14,G15,G18,G19,G20,G21,G22,G23,G24,G26,G29,G30,G31,G32,G33,G36,G37,G38,G39,G40,G42,G43,G44,G45,G46,G47,G48,G49,G50,G51,G52,G53,G56,G57,G59,G61,G63,G64,G66,G68,G76,G79,G82,G83,G84,G87,G89,G90,G92,G93,G96,G98,G100,G103,G105,G106,G107,G108,G109,G111,G112,G116,G117,G120,G118,G121,G122,G123,G124,G128,G129,G130,G131,G134,G135,G136,G139,G140)</f>
        <v>754953.16</v>
      </c>
      <c r="F167" s="101"/>
      <c r="G167" s="82">
        <f>ROUND(F167/E167,3)</f>
        <v>0</v>
      </c>
    </row>
    <row r="168" spans="2:7" ht="27.75" customHeight="1" x14ac:dyDescent="0.25">
      <c r="B168"/>
      <c r="C168" s="115" t="s">
        <v>255</v>
      </c>
      <c r="D168" s="116"/>
      <c r="E168" s="96">
        <f>SUBTOTAL(9,G41,G54,G55,G58,G60,G62,G65,G67,G69,G70,G71,G72,G73,G74,G75,G77,G80,G85,G86,G91,G94,G97,G99,G101,G104,G110,G113,G114,G115,G125,G126,G127,G132,G133,G137,G138)</f>
        <v>184812.88</v>
      </c>
      <c r="F168" s="101"/>
      <c r="G168" s="82">
        <f t="shared" ref="G168:G170" si="3">ROUND(F168/E168,3)</f>
        <v>0</v>
      </c>
    </row>
    <row r="169" spans="2:7" ht="27.75" customHeight="1" x14ac:dyDescent="0.25">
      <c r="B169"/>
      <c r="C169" s="103" t="s">
        <v>256</v>
      </c>
      <c r="D169" s="104"/>
      <c r="E169" s="96">
        <f>SUBTOTAL(9,G16,G17,G25,G27,G28,G34,G35,G78,G81,G88,G95,G102)</f>
        <v>0</v>
      </c>
      <c r="F169" s="101"/>
      <c r="G169" s="82" t="e">
        <f t="shared" si="3"/>
        <v>#DIV/0!</v>
      </c>
    </row>
    <row r="170" spans="2:7" ht="27.75" customHeight="1" x14ac:dyDescent="0.25">
      <c r="B170"/>
      <c r="C170" s="105" t="s">
        <v>257</v>
      </c>
      <c r="D170" s="106"/>
      <c r="E170" s="96">
        <f>SUBTOTAL(9,G119)</f>
        <v>0</v>
      </c>
      <c r="F170" s="101"/>
      <c r="G170" s="82" t="e">
        <f t="shared" si="3"/>
        <v>#DIV/0!</v>
      </c>
    </row>
    <row r="171" spans="2:7" ht="27.75" customHeight="1" x14ac:dyDescent="0.25">
      <c r="B171"/>
      <c r="C171" s="107" t="s">
        <v>228</v>
      </c>
      <c r="D171" s="108"/>
      <c r="E171" s="97">
        <f>SUM(E167:E170)</f>
        <v>939766.04</v>
      </c>
      <c r="F171" s="97">
        <f>SUM(F167:F170)</f>
        <v>0</v>
      </c>
      <c r="G171" s="83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  <c r="D174"/>
      <c r="E174"/>
      <c r="F174"/>
    </row>
    <row r="175" spans="2:7" ht="15" x14ac:dyDescent="0.25">
      <c r="B175"/>
      <c r="C175"/>
    </row>
  </sheetData>
  <sheetProtection algorithmName="SHA-512" hashValue="tnN21V0Cc3T4aLZtz1Uf1GiSTfgHTGVA6FsOEQuyYc1LPZBSTCYjh1oJ6VnIY0IR2IXbpU9kgk3IfMj79Iay1g==" saltValue="CzBUdhCaiM9aqG4jYVgPdQ==" spinCount="100000" sheet="1" objects="1" scenarios="1"/>
  <protectedRanges>
    <protectedRange sqref="C144:F145" name="Rozsah1"/>
    <protectedRange sqref="C150:D161" name="Rozsah2"/>
    <protectedRange sqref="F167:F170" name="Rozsah3"/>
  </protectedRanges>
  <mergeCells count="15">
    <mergeCell ref="A141:B141"/>
    <mergeCell ref="A142:G142"/>
    <mergeCell ref="C144:F144"/>
    <mergeCell ref="C145:F145"/>
    <mergeCell ref="B146:B147"/>
    <mergeCell ref="C146:C147"/>
    <mergeCell ref="C169:D169"/>
    <mergeCell ref="C170:D170"/>
    <mergeCell ref="C171:D171"/>
    <mergeCell ref="C150:D150"/>
    <mergeCell ref="C152:D152"/>
    <mergeCell ref="C161:D161"/>
    <mergeCell ref="C166:D166"/>
    <mergeCell ref="C167:D167"/>
    <mergeCell ref="C168:D168"/>
  </mergeCells>
  <pageMargins left="0.7" right="0.7" top="0.75" bottom="0.75" header="0.3" footer="0.3"/>
  <pageSetup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19</vt:i4>
      </vt:variant>
      <vt:variant>
        <vt:lpstr>Pomenované rozsahy</vt:lpstr>
      </vt:variant>
      <vt:variant>
        <vt:i4>13</vt:i4>
      </vt:variant>
    </vt:vector>
  </HeadingPairs>
  <TitlesOfParts>
    <vt:vector size="32" baseType="lpstr">
      <vt:lpstr>časť 1</vt:lpstr>
      <vt:lpstr>časť 2</vt:lpstr>
      <vt:lpstr>časť 3</vt:lpstr>
      <vt:lpstr>časť 4</vt:lpstr>
      <vt:lpstr>časť 5</vt:lpstr>
      <vt:lpstr>časť 6</vt:lpstr>
      <vt:lpstr>časť 7</vt:lpstr>
      <vt:lpstr>časť 8</vt:lpstr>
      <vt:lpstr>časť 9</vt:lpstr>
      <vt:lpstr>časť 10</vt:lpstr>
      <vt:lpstr>časť 11</vt:lpstr>
      <vt:lpstr>časť 12</vt:lpstr>
      <vt:lpstr>časť 13</vt:lpstr>
      <vt:lpstr>časť 14</vt:lpstr>
      <vt:lpstr>časť 15</vt:lpstr>
      <vt:lpstr>časť 16</vt:lpstr>
      <vt:lpstr>časť 17</vt:lpstr>
      <vt:lpstr>časť 18</vt:lpstr>
      <vt:lpstr>časť 19</vt:lpstr>
      <vt:lpstr>'časť 1'!Oblasť_tlače</vt:lpstr>
      <vt:lpstr>'časť 10'!Oblasť_tlače</vt:lpstr>
      <vt:lpstr>'časť 11'!Oblasť_tlače</vt:lpstr>
      <vt:lpstr>'časť 12'!Oblasť_tlače</vt:lpstr>
      <vt:lpstr>'časť 14'!Oblasť_tlače</vt:lpstr>
      <vt:lpstr>'časť 2'!Oblasť_tlače</vt:lpstr>
      <vt:lpstr>'časť 3'!Oblasť_tlače</vt:lpstr>
      <vt:lpstr>'časť 4'!Oblasť_tlače</vt:lpstr>
      <vt:lpstr>'časť 5'!Oblasť_tlače</vt:lpstr>
      <vt:lpstr>'časť 6'!Oblasť_tlače</vt:lpstr>
      <vt:lpstr>'časť 7'!Oblasť_tlače</vt:lpstr>
      <vt:lpstr>'časť 8'!Oblasť_tlače</vt:lpstr>
      <vt:lpstr>'časť 9'!Oblasť_tlače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2022-11-24T12:48:14Z</cp:lastPrinted>
  <dcterms:created xsi:type="dcterms:W3CDTF">2022-11-22T19:11:42Z</dcterms:created>
  <dcterms:modified xsi:type="dcterms:W3CDTF">2022-12-12T14:01:23Z</dcterms:modified>
</cp:coreProperties>
</file>