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18. Hlucháne DNS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ponuka'!$A$1:$N$34</definedName>
  </definedNames>
  <calcPr calcId="162913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2" i="1"/>
  <c r="N13" i="1" l="1"/>
  <c r="N14" i="1"/>
  <c r="N12" i="1"/>
  <c r="L19" i="1"/>
  <c r="O12" i="1" l="1"/>
  <c r="O14" i="1"/>
  <c r="N17" i="1" l="1"/>
  <c r="O17" i="1" s="1"/>
  <c r="N16" i="1"/>
  <c r="O16" i="1" s="1"/>
  <c r="N15" i="1"/>
  <c r="O13" i="1"/>
  <c r="O15" i="1" l="1"/>
  <c r="N19" i="1"/>
  <c r="O19" i="1" l="1"/>
  <c r="N21" i="1"/>
  <c r="N20" i="1" s="1"/>
</calcChain>
</file>

<file path=xl/sharedStrings.xml><?xml version="1.0" encoding="utf-8"?>
<sst xmlns="http://schemas.openxmlformats.org/spreadsheetml/2006/main" count="103" uniqueCount="81">
  <si>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</si>
  <si>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</si>
  <si>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</si>
  <si>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</si>
  <si>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</si>
  <si>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</si>
  <si>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</si>
  <si>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</si>
  <si>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</si>
  <si>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</si>
  <si>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</si>
  <si>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</si>
  <si>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</si>
  <si>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</si>
  <si>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</si>
  <si>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</si>
  <si>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</si>
  <si>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</si>
  <si>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</si>
  <si>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</si>
  <si>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</si>
  <si>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</si>
  <si>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</si>
  <si>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</si>
  <si>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</si>
  <si>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</si>
  <si>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</si>
  <si>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</si>
  <si>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</si>
  <si>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</si>
  <si>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</si>
  <si>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</si>
  <si>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</si>
  <si>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</si>
  <si>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</si>
  <si>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</si>
  <si>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</si>
  <si>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</si>
  <si>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</si>
  <si>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</si>
  <si>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</si>
  <si>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</si>
  <si>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príloha č. 5 Zmluvy o poskytnutí služieb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</si>
  <si>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</si>
  <si>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</si>
  <si>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</si>
  <si>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</si>
  <si>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</si>
  <si>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</si>
  <si>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</si>
  <si>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</si>
  <si>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</si>
  <si>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</si>
  <si>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</si>
  <si>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</si>
  <si>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</si>
  <si>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</si>
  <si>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</si>
  <si>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</si>
  <si>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</si>
  <si>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</si>
  <si>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</si>
  <si>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</si>
  <si>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</si>
  <si>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</si>
  <si>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</si>
  <si>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</si>
  <si>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 xml:space="preserve">Názov projektu </t>
  </si>
  <si>
    <t>LO Vepor</t>
  </si>
  <si>
    <t>EF123-388.20</t>
  </si>
  <si>
    <t>1,2,4a,6,7</t>
  </si>
  <si>
    <t>VU-50r</t>
  </si>
  <si>
    <t>- ǀ - ǀ 300</t>
  </si>
  <si>
    <t>EF123-394C0</t>
  </si>
  <si>
    <t>1,2,4a,4d,6,7</t>
  </si>
  <si>
    <t>1,2,4a,6,7  (1)</t>
  </si>
  <si>
    <t>1,2,4a,4d,6,7  (1)</t>
  </si>
  <si>
    <t>60 ǀ 950 ǀ -</t>
  </si>
  <si>
    <t>Lesnícke služby v ťažbovom procese na OZ Gemer, výzva č. 55/PRV/2022</t>
  </si>
  <si>
    <t>Zlepšenie stavu lesných porastov pre hlucháňa na organizačnej zlolžke OZ Gemer (kód projektu 085BB550001)</t>
  </si>
  <si>
    <t>LESY SR, š. p., organizačná zložka OZ Gemer, LS Klenovec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</si>
</sst>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9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8" fillId="3" borderId="33" xfId="0" applyFont="1" applyFill="1" applyBorder="1" applyProtection="1"/>
    <xf numFmtId="0" fontId="4" fillId="3" borderId="6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49" fontId="3" fillId="3" borderId="21" xfId="0" applyNumberFormat="1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49" fontId="3" fillId="3" borderId="24" xfId="0" applyNumberFormat="1" applyFont="1" applyFill="1" applyBorder="1" applyAlignment="1" applyProtection="1">
      <alignment horizontal="center" vertical="center"/>
    </xf>
    <xf numFmtId="49" fontId="3" fillId="3" borderId="42" xfId="0" applyNumberFormat="1" applyFont="1" applyFill="1" applyBorder="1" applyAlignment="1" applyProtection="1">
      <alignment horizontal="center" vertical="center"/>
    </xf>
    <xf numFmtId="49" fontId="3" fillId="3" borderId="31" xfId="0" applyNumberFormat="1" applyFont="1" applyFill="1" applyBorder="1" applyAlignment="1" applyProtection="1">
      <alignment horizontal="center" vertical="center"/>
    </xf>
    <xf numFmtId="2" fontId="3" fillId="3" borderId="20" xfId="0" applyNumberFormat="1" applyFont="1" applyFill="1" applyBorder="1" applyAlignment="1" applyProtection="1">
      <alignment horizontal="center" vertical="center" wrapText="1"/>
    </xf>
    <xf numFmtId="2" fontId="3" fillId="3" borderId="45" xfId="0" applyNumberFormat="1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3" fillId="3" borderId="27" xfId="0" applyNumberFormat="1" applyFont="1" applyFill="1" applyBorder="1" applyAlignment="1" applyProtection="1">
      <alignment horizontal="center" vertical="center"/>
    </xf>
    <xf numFmtId="2" fontId="3" fillId="3" borderId="30" xfId="0" applyNumberFormat="1" applyFont="1" applyFill="1" applyBorder="1" applyAlignment="1" applyProtection="1">
      <alignment horizontal="center" vertical="center"/>
    </xf>
    <xf numFmtId="2" fontId="3" fillId="3" borderId="30" xfId="0" applyNumberFormat="1" applyFont="1" applyFill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right" vertical="center"/>
    </xf>
    <xf numFmtId="4" fontId="4" fillId="3" borderId="15" xfId="0" applyNumberFormat="1" applyFont="1" applyFill="1" applyBorder="1" applyAlignment="1" applyProtection="1">
      <alignment horizontal="right" vertical="center"/>
    </xf>
    <xf numFmtId="4" fontId="4" fillId="3" borderId="32" xfId="0" applyNumberFormat="1" applyFont="1" applyFill="1" applyBorder="1" applyAlignment="1" applyProtection="1">
      <alignment horizontal="right" vertical="center"/>
    </xf>
    <xf numFmtId="4" fontId="4" fillId="3" borderId="18" xfId="0" applyNumberFormat="1" applyFont="1" applyFill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3" fillId="3" borderId="24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zoomScaleSheetLayoutView="85" workbookViewId="0">
      <selection activeCell="Q9" sqref="Q9"/>
    </sheetView>
  </sheetViews>
  <sheetFormatPr defaultRowHeight="14.25" x14ac:dyDescent="0.2"/>
  <cols>
    <col min="1" max="1" width="13.7109375" style="20" customWidth="1"/>
    <col min="2" max="2" width="15.42578125" style="20" customWidth="1"/>
    <col min="3" max="3" width="14.85546875" style="20" customWidth="1"/>
    <col min="4" max="4" width="19.5703125" style="20" customWidth="1"/>
    <col min="5" max="6" width="9.140625" style="20"/>
    <col min="7" max="7" width="11.85546875" style="20" customWidth="1"/>
    <col min="8" max="9" width="9.140625" style="20"/>
    <col min="10" max="10" width="11.85546875" style="20" customWidth="1"/>
    <col min="11" max="11" width="17" style="20" customWidth="1"/>
    <col min="12" max="12" width="16.140625" style="20" customWidth="1"/>
    <col min="13" max="13" width="20.85546875" style="20" customWidth="1"/>
    <col min="14" max="14" width="19.42578125" style="20" customWidth="1"/>
    <col min="15" max="15" width="14.5703125" style="20" customWidth="1"/>
    <col min="16" max="16" width="9.42578125" style="20" bestFit="1" customWidth="1"/>
    <col min="17" max="16384" width="9.140625" style="20"/>
  </cols>
  <sheetData>
    <row r="1" spans="1:15" ht="19.5" customHeight="1" x14ac:dyDescent="0.25">
      <c r="A1" s="107" t="s">
        <v>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9" t="s">
        <v>31</v>
      </c>
      <c r="N1" s="8"/>
    </row>
    <row r="2" spans="1:15" ht="13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9" t="s">
        <v>42</v>
      </c>
      <c r="N2" s="8"/>
    </row>
    <row r="3" spans="1:15" ht="18" customHeight="1" x14ac:dyDescent="0.25">
      <c r="A3" s="63" t="s">
        <v>0</v>
      </c>
      <c r="B3" s="63"/>
      <c r="C3" s="64" t="s">
        <v>78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8" customHeight="1" x14ac:dyDescent="0.25">
      <c r="A4" s="63" t="s">
        <v>67</v>
      </c>
      <c r="B4" s="63"/>
      <c r="C4" s="64" t="s">
        <v>79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x14ac:dyDescent="0.2">
      <c r="A5" s="26"/>
      <c r="B5" s="26"/>
      <c r="C5" s="26"/>
      <c r="D5" s="26"/>
      <c r="E5" s="118"/>
      <c r="F5" s="118"/>
      <c r="G5" s="27"/>
      <c r="H5" s="26"/>
      <c r="I5" s="26"/>
      <c r="J5" s="26"/>
      <c r="K5" s="26"/>
      <c r="L5" s="26"/>
      <c r="M5" s="26"/>
      <c r="N5" s="26"/>
    </row>
    <row r="6" spans="1:15" ht="15" x14ac:dyDescent="0.25">
      <c r="A6" s="63" t="s">
        <v>1</v>
      </c>
      <c r="B6" s="63"/>
      <c r="C6" s="63" t="s">
        <v>80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ht="6" customHeight="1" x14ac:dyDescent="0.2">
      <c r="A7" s="28"/>
      <c r="B7" s="119"/>
      <c r="C7" s="119"/>
      <c r="D7" s="119"/>
      <c r="E7" s="119"/>
      <c r="F7" s="119"/>
      <c r="G7" s="27"/>
      <c r="H7" s="26"/>
      <c r="I7" s="26"/>
      <c r="J7" s="26"/>
      <c r="K7" s="26"/>
      <c r="L7" s="26"/>
      <c r="M7" s="26"/>
      <c r="N7" s="26"/>
    </row>
    <row r="8" spans="1:15" ht="16.5" customHeight="1" thickBot="1" x14ac:dyDescent="0.3">
      <c r="A8" s="85" t="s">
        <v>61</v>
      </c>
      <c r="B8" s="86"/>
      <c r="C8" s="86"/>
      <c r="D8" s="86"/>
      <c r="E8" s="29"/>
      <c r="F8" s="29"/>
      <c r="G8" s="27"/>
      <c r="H8" s="26"/>
      <c r="I8" s="26"/>
      <c r="J8" s="26"/>
      <c r="K8" s="26"/>
      <c r="L8" s="26"/>
      <c r="M8" s="26"/>
      <c r="N8" s="26"/>
    </row>
    <row r="9" spans="1:15" ht="21" customHeight="1" thickBot="1" x14ac:dyDescent="0.25">
      <c r="A9" s="71" t="s">
        <v>6</v>
      </c>
      <c r="B9" s="71" t="s">
        <v>2</v>
      </c>
      <c r="C9" s="120" t="s">
        <v>45</v>
      </c>
      <c r="D9" s="121"/>
      <c r="E9" s="122" t="s">
        <v>3</v>
      </c>
      <c r="F9" s="123"/>
      <c r="G9" s="124"/>
      <c r="H9" s="110" t="s">
        <v>4</v>
      </c>
      <c r="I9" s="65" t="s">
        <v>35</v>
      </c>
      <c r="J9" s="113" t="s">
        <v>36</v>
      </c>
      <c r="K9" s="116" t="s">
        <v>60</v>
      </c>
      <c r="L9" s="65" t="s">
        <v>57</v>
      </c>
      <c r="M9" s="79" t="s">
        <v>65</v>
      </c>
      <c r="N9" s="65" t="s">
        <v>63</v>
      </c>
    </row>
    <row r="10" spans="1:15" ht="21.75" customHeight="1" x14ac:dyDescent="0.2">
      <c r="A10" s="66"/>
      <c r="B10" s="66"/>
      <c r="C10" s="68" t="s">
        <v>30</v>
      </c>
      <c r="D10" s="69"/>
      <c r="E10" s="68" t="s">
        <v>32</v>
      </c>
      <c r="F10" s="70" t="s">
        <v>33</v>
      </c>
      <c r="G10" s="65" t="s">
        <v>34</v>
      </c>
      <c r="H10" s="111"/>
      <c r="I10" s="70"/>
      <c r="J10" s="114"/>
      <c r="K10" s="117"/>
      <c r="L10" s="70"/>
      <c r="M10" s="80"/>
      <c r="N10" s="66"/>
    </row>
    <row r="11" spans="1:15" ht="50.25" customHeight="1" thickBot="1" x14ac:dyDescent="0.25">
      <c r="A11" s="67"/>
      <c r="B11" s="66"/>
      <c r="C11" s="68"/>
      <c r="D11" s="69"/>
      <c r="E11" s="68"/>
      <c r="F11" s="70"/>
      <c r="G11" s="70"/>
      <c r="H11" s="112"/>
      <c r="I11" s="70"/>
      <c r="J11" s="115"/>
      <c r="K11" s="117"/>
      <c r="L11" s="78"/>
      <c r="M11" s="80"/>
      <c r="N11" s="67"/>
    </row>
    <row r="12" spans="1:15" x14ac:dyDescent="0.2">
      <c r="A12" s="36" t="s">
        <v>68</v>
      </c>
      <c r="B12" s="37" t="s">
        <v>69</v>
      </c>
      <c r="C12" s="108" t="s">
        <v>70</v>
      </c>
      <c r="D12" s="109"/>
      <c r="E12" s="52">
        <v>13.3</v>
      </c>
      <c r="F12" s="52">
        <v>0</v>
      </c>
      <c r="G12" s="53">
        <f>SUM(E12:F12)</f>
        <v>13.3</v>
      </c>
      <c r="H12" s="38" t="s">
        <v>71</v>
      </c>
      <c r="I12" s="38">
        <v>50</v>
      </c>
      <c r="J12" s="38">
        <v>0.17</v>
      </c>
      <c r="K12" s="39" t="s">
        <v>72</v>
      </c>
      <c r="L12" s="59">
        <v>378.78</v>
      </c>
      <c r="M12" s="22"/>
      <c r="N12" s="19">
        <f t="shared" ref="N12:N17" si="0">SUM(M12*G12)</f>
        <v>0</v>
      </c>
      <c r="O12" s="21" t="str">
        <f t="shared" ref="O12:O17" si="1">IF( N12=0," ", IF(100-((L12/N12)*100)&gt;20,"viac ako 20%",0))</f>
        <v xml:space="preserve"> </v>
      </c>
    </row>
    <row r="13" spans="1:15" x14ac:dyDescent="0.2">
      <c r="A13" s="40" t="s">
        <v>68</v>
      </c>
      <c r="B13" s="41" t="s">
        <v>69</v>
      </c>
      <c r="C13" s="82" t="s">
        <v>75</v>
      </c>
      <c r="D13" s="83"/>
      <c r="E13" s="54">
        <v>119.7</v>
      </c>
      <c r="F13" s="54">
        <v>0</v>
      </c>
      <c r="G13" s="55">
        <f t="shared" ref="G13:G17" si="2">SUM(E13:F13)</f>
        <v>119.7</v>
      </c>
      <c r="H13" s="42" t="s">
        <v>71</v>
      </c>
      <c r="I13" s="41">
        <v>50</v>
      </c>
      <c r="J13" s="41">
        <v>0.17</v>
      </c>
      <c r="K13" s="49" t="s">
        <v>72</v>
      </c>
      <c r="L13" s="60">
        <v>3986.01</v>
      </c>
      <c r="M13" s="23"/>
      <c r="N13" s="17">
        <f t="shared" si="0"/>
        <v>0</v>
      </c>
      <c r="O13" s="21" t="str">
        <f t="shared" si="1"/>
        <v xml:space="preserve"> </v>
      </c>
    </row>
    <row r="14" spans="1:15" x14ac:dyDescent="0.2">
      <c r="A14" s="43" t="s">
        <v>68</v>
      </c>
      <c r="B14" s="44" t="s">
        <v>73</v>
      </c>
      <c r="C14" s="82" t="s">
        <v>74</v>
      </c>
      <c r="D14" s="84"/>
      <c r="E14" s="56">
        <v>154.80000000000001</v>
      </c>
      <c r="F14" s="56">
        <v>25.2</v>
      </c>
      <c r="G14" s="55">
        <f t="shared" si="2"/>
        <v>180</v>
      </c>
      <c r="H14" s="45" t="s">
        <v>71</v>
      </c>
      <c r="I14" s="44">
        <v>40</v>
      </c>
      <c r="J14" s="44">
        <v>0.4</v>
      </c>
      <c r="K14" s="50" t="s">
        <v>77</v>
      </c>
      <c r="L14" s="60">
        <v>5923.8</v>
      </c>
      <c r="M14" s="24"/>
      <c r="N14" s="17">
        <f t="shared" si="0"/>
        <v>0</v>
      </c>
      <c r="O14" s="21" t="str">
        <f t="shared" si="1"/>
        <v xml:space="preserve"> </v>
      </c>
    </row>
    <row r="15" spans="1:15" x14ac:dyDescent="0.2">
      <c r="A15" s="40" t="s">
        <v>68</v>
      </c>
      <c r="B15" s="41" t="s">
        <v>73</v>
      </c>
      <c r="C15" s="82" t="s">
        <v>76</v>
      </c>
      <c r="D15" s="83"/>
      <c r="E15" s="54">
        <v>17.2</v>
      </c>
      <c r="F15" s="54">
        <v>2.8</v>
      </c>
      <c r="G15" s="55">
        <f t="shared" si="2"/>
        <v>20</v>
      </c>
      <c r="H15" s="42" t="s">
        <v>71</v>
      </c>
      <c r="I15" s="41">
        <v>40</v>
      </c>
      <c r="J15" s="41">
        <v>0.4</v>
      </c>
      <c r="K15" s="49" t="s">
        <v>77</v>
      </c>
      <c r="L15" s="60">
        <v>572.4</v>
      </c>
      <c r="M15" s="23"/>
      <c r="N15" s="17">
        <f t="shared" si="0"/>
        <v>0</v>
      </c>
      <c r="O15" s="21" t="str">
        <f t="shared" si="1"/>
        <v xml:space="preserve"> </v>
      </c>
    </row>
    <row r="16" spans="1:15" x14ac:dyDescent="0.2">
      <c r="A16" s="40" t="s">
        <v>68</v>
      </c>
      <c r="B16" s="41" t="s">
        <v>73</v>
      </c>
      <c r="C16" s="82" t="s">
        <v>70</v>
      </c>
      <c r="D16" s="84"/>
      <c r="E16" s="54">
        <v>35.1</v>
      </c>
      <c r="F16" s="54">
        <v>18</v>
      </c>
      <c r="G16" s="55">
        <f t="shared" si="2"/>
        <v>53.1</v>
      </c>
      <c r="H16" s="42" t="s">
        <v>71</v>
      </c>
      <c r="I16" s="41">
        <v>40</v>
      </c>
      <c r="J16" s="41">
        <v>0.36</v>
      </c>
      <c r="K16" s="49" t="s">
        <v>72</v>
      </c>
      <c r="L16" s="60">
        <v>1562.73</v>
      </c>
      <c r="M16" s="23"/>
      <c r="N16" s="17">
        <f t="shared" si="0"/>
        <v>0</v>
      </c>
      <c r="O16" s="21" t="str">
        <f t="shared" si="1"/>
        <v xml:space="preserve"> </v>
      </c>
    </row>
    <row r="17" spans="1:15" ht="15" thickBot="1" x14ac:dyDescent="0.25">
      <c r="A17" s="46" t="s">
        <v>68</v>
      </c>
      <c r="B17" s="47" t="s">
        <v>73</v>
      </c>
      <c r="C17" s="82" t="s">
        <v>75</v>
      </c>
      <c r="D17" s="83"/>
      <c r="E17" s="57">
        <v>3.9</v>
      </c>
      <c r="F17" s="57">
        <v>2</v>
      </c>
      <c r="G17" s="58">
        <f t="shared" si="2"/>
        <v>5.9</v>
      </c>
      <c r="H17" s="48" t="s">
        <v>71</v>
      </c>
      <c r="I17" s="47">
        <v>40</v>
      </c>
      <c r="J17" s="47">
        <v>0.36</v>
      </c>
      <c r="K17" s="51" t="s">
        <v>72</v>
      </c>
      <c r="L17" s="61">
        <v>145.26</v>
      </c>
      <c r="M17" s="25"/>
      <c r="N17" s="18">
        <f t="shared" si="0"/>
        <v>0</v>
      </c>
      <c r="O17" s="21" t="str">
        <f t="shared" si="1"/>
        <v xml:space="preserve"> </v>
      </c>
    </row>
    <row r="18" spans="1:15" ht="15" thickBot="1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21"/>
    </row>
    <row r="19" spans="1:15" ht="15" thickBot="1" x14ac:dyDescent="0.25">
      <c r="A19" s="30"/>
      <c r="B19" s="31"/>
      <c r="C19" s="31"/>
      <c r="D19" s="31"/>
      <c r="E19" s="31"/>
      <c r="F19" s="31"/>
      <c r="G19" s="31"/>
      <c r="H19" s="31"/>
      <c r="I19" s="31"/>
      <c r="J19" s="81" t="s">
        <v>8</v>
      </c>
      <c r="K19" s="81"/>
      <c r="L19" s="62">
        <f>SUM(L12:L17)</f>
        <v>12568.98</v>
      </c>
      <c r="M19" s="32" t="s">
        <v>9</v>
      </c>
      <c r="N19" s="33">
        <f>SUM(N12:N17)</f>
        <v>0</v>
      </c>
      <c r="O19" s="21" t="str">
        <f>IF(N19&gt;L19,"prekročená cena","nižšia ako stanovená")</f>
        <v>nižšia ako stanovená</v>
      </c>
    </row>
    <row r="20" spans="1:15" ht="15" thickBo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32" t="s">
        <v>10</v>
      </c>
      <c r="N20" s="33">
        <f>N21-N19</f>
        <v>0</v>
      </c>
    </row>
    <row r="21" spans="1:15" ht="15" thickBot="1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32" t="s">
        <v>11</v>
      </c>
      <c r="N21" s="33">
        <f>IF("nie"=MID(H29,1,3),N19,(N19*1.2))</f>
        <v>0</v>
      </c>
    </row>
    <row r="22" spans="1:15" x14ac:dyDescent="0.2">
      <c r="A22" s="95"/>
      <c r="B22" s="95"/>
      <c r="C22" s="95"/>
      <c r="D22" s="10"/>
      <c r="E22" s="10"/>
      <c r="F22" s="10"/>
      <c r="G22" s="10"/>
      <c r="H22" s="10"/>
      <c r="I22" s="10" t="s">
        <v>41</v>
      </c>
      <c r="J22" s="10"/>
      <c r="K22" s="10"/>
      <c r="L22" s="10"/>
      <c r="M22" s="10"/>
      <c r="N22" s="10"/>
    </row>
    <row r="23" spans="1:15" ht="15" x14ac:dyDescent="0.2">
      <c r="A23" s="106" t="s">
        <v>59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15" ht="25.5" customHeight="1" x14ac:dyDescent="0.2">
      <c r="A24" s="35" t="s">
        <v>39</v>
      </c>
      <c r="B24" s="15"/>
      <c r="C24" s="15"/>
      <c r="D24" s="15"/>
      <c r="E24" s="15"/>
      <c r="F24" s="15"/>
      <c r="G24" s="14" t="s">
        <v>38</v>
      </c>
      <c r="H24" s="15"/>
      <c r="I24" s="15"/>
      <c r="J24" s="11"/>
      <c r="K24" s="11"/>
      <c r="L24" s="11"/>
      <c r="M24" s="11"/>
      <c r="N24" s="11"/>
    </row>
    <row r="25" spans="1:15" ht="15" customHeight="1" x14ac:dyDescent="0.2">
      <c r="A25" s="97" t="s">
        <v>62</v>
      </c>
      <c r="B25" s="98"/>
      <c r="C25" s="98"/>
      <c r="D25" s="98"/>
      <c r="E25" s="99"/>
      <c r="F25" s="96" t="s">
        <v>44</v>
      </c>
      <c r="G25" s="12" t="s">
        <v>12</v>
      </c>
      <c r="H25" s="90"/>
      <c r="I25" s="91"/>
      <c r="J25" s="91"/>
      <c r="K25" s="91"/>
      <c r="L25" s="91"/>
      <c r="M25" s="91"/>
      <c r="N25" s="92"/>
    </row>
    <row r="26" spans="1:15" x14ac:dyDescent="0.2">
      <c r="A26" s="100"/>
      <c r="B26" s="101"/>
      <c r="C26" s="101"/>
      <c r="D26" s="101"/>
      <c r="E26" s="102"/>
      <c r="F26" s="96"/>
      <c r="G26" s="12" t="s">
        <v>13</v>
      </c>
      <c r="H26" s="90"/>
      <c r="I26" s="91"/>
      <c r="J26" s="91"/>
      <c r="K26" s="91"/>
      <c r="L26" s="91"/>
      <c r="M26" s="91"/>
      <c r="N26" s="92"/>
    </row>
    <row r="27" spans="1:15" ht="18" customHeight="1" x14ac:dyDescent="0.2">
      <c r="A27" s="100"/>
      <c r="B27" s="101"/>
      <c r="C27" s="101"/>
      <c r="D27" s="101"/>
      <c r="E27" s="102"/>
      <c r="F27" s="96"/>
      <c r="G27" s="12" t="s">
        <v>14</v>
      </c>
      <c r="H27" s="90"/>
      <c r="I27" s="91"/>
      <c r="J27" s="91"/>
      <c r="K27" s="91"/>
      <c r="L27" s="91"/>
      <c r="M27" s="91"/>
      <c r="N27" s="92"/>
    </row>
    <row r="28" spans="1:15" x14ac:dyDescent="0.2">
      <c r="A28" s="100"/>
      <c r="B28" s="101"/>
      <c r="C28" s="101"/>
      <c r="D28" s="101"/>
      <c r="E28" s="102"/>
      <c r="F28" s="96"/>
      <c r="G28" s="12" t="s">
        <v>15</v>
      </c>
      <c r="H28" s="90"/>
      <c r="I28" s="91"/>
      <c r="J28" s="91"/>
      <c r="K28" s="91"/>
      <c r="L28" s="91"/>
      <c r="M28" s="91"/>
      <c r="N28" s="92"/>
    </row>
    <row r="29" spans="1:15" x14ac:dyDescent="0.2">
      <c r="A29" s="100"/>
      <c r="B29" s="101"/>
      <c r="C29" s="101"/>
      <c r="D29" s="101"/>
      <c r="E29" s="102"/>
      <c r="F29" s="96"/>
      <c r="G29" s="12" t="s">
        <v>16</v>
      </c>
      <c r="H29" s="90"/>
      <c r="I29" s="91"/>
      <c r="J29" s="91"/>
      <c r="K29" s="91"/>
      <c r="L29" s="91"/>
      <c r="M29" s="91"/>
      <c r="N29" s="92"/>
    </row>
    <row r="30" spans="1:15" x14ac:dyDescent="0.2">
      <c r="A30" s="100"/>
      <c r="B30" s="101"/>
      <c r="C30" s="101"/>
      <c r="D30" s="101"/>
      <c r="E30" s="102"/>
      <c r="F30" s="29"/>
      <c r="G30" s="29"/>
      <c r="H30" s="29"/>
      <c r="I30" s="29"/>
      <c r="J30" s="29"/>
      <c r="K30" s="29"/>
      <c r="L30" s="29"/>
      <c r="M30" s="29"/>
      <c r="N30" s="29"/>
    </row>
    <row r="31" spans="1:15" x14ac:dyDescent="0.2">
      <c r="A31" s="100"/>
      <c r="B31" s="101"/>
      <c r="C31" s="101"/>
      <c r="D31" s="101"/>
      <c r="E31" s="102"/>
      <c r="F31" s="29"/>
      <c r="G31" s="29"/>
      <c r="H31" s="29"/>
      <c r="I31" s="29"/>
      <c r="J31" s="29"/>
      <c r="K31" s="29"/>
      <c r="L31" s="29"/>
      <c r="M31" s="29"/>
      <c r="N31" s="29"/>
    </row>
    <row r="32" spans="1:15" x14ac:dyDescent="0.2">
      <c r="A32" s="103"/>
      <c r="B32" s="104"/>
      <c r="C32" s="104"/>
      <c r="D32" s="104"/>
      <c r="E32" s="105"/>
      <c r="F32" s="11"/>
      <c r="G32" s="29"/>
      <c r="H32" s="26"/>
      <c r="I32" s="29"/>
      <c r="J32" s="29" t="s">
        <v>40</v>
      </c>
      <c r="K32" s="29"/>
      <c r="L32" s="93"/>
      <c r="M32" s="94"/>
      <c r="N32" s="29"/>
    </row>
    <row r="33" spans="1:14" x14ac:dyDescent="0.2">
      <c r="A33" s="11"/>
      <c r="B33" s="11"/>
      <c r="C33" s="11"/>
      <c r="D33" s="11"/>
      <c r="E33" s="11"/>
      <c r="F33" s="11"/>
      <c r="G33" s="29"/>
      <c r="H33" s="29"/>
      <c r="I33" s="29"/>
      <c r="J33" s="29"/>
      <c r="K33" s="29"/>
      <c r="L33" s="29"/>
      <c r="M33" s="29"/>
      <c r="N33" s="29"/>
    </row>
    <row r="34" spans="1:14" x14ac:dyDescent="0.2">
      <c r="A34" s="34"/>
      <c r="B34" s="34"/>
      <c r="C34" s="34"/>
      <c r="D34" s="34"/>
      <c r="E34" s="34"/>
      <c r="F34" s="34"/>
      <c r="G34" s="29"/>
      <c r="H34" s="29"/>
      <c r="I34" s="29"/>
      <c r="J34" s="29"/>
      <c r="K34" s="29"/>
      <c r="L34" s="29"/>
      <c r="M34" s="29"/>
      <c r="N34" s="29"/>
    </row>
  </sheetData>
  <mergeCells count="44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C3:N3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20:L21"/>
    <mergeCell ref="A6:B6"/>
    <mergeCell ref="L9:L11"/>
    <mergeCell ref="M9:M11"/>
    <mergeCell ref="C6:N6"/>
    <mergeCell ref="J19:K19"/>
    <mergeCell ref="C17:D17"/>
    <mergeCell ref="C16:D16"/>
    <mergeCell ref="A8:D8"/>
    <mergeCell ref="A18:N18"/>
    <mergeCell ref="A4:B4"/>
    <mergeCell ref="C4:N4"/>
    <mergeCell ref="N9:N11"/>
    <mergeCell ref="C10:D11"/>
    <mergeCell ref="E10:E11"/>
    <mergeCell ref="F10:F11"/>
    <mergeCell ref="G10:G11"/>
    <mergeCell ref="A9:A11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26" t="s">
        <v>27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x14ac:dyDescent="0.25">
      <c r="A2" s="2" t="s">
        <v>18</v>
      </c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2" t="s">
        <v>6</v>
      </c>
      <c r="B3" s="125" t="s">
        <v>47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x14ac:dyDescent="0.25">
      <c r="A4" s="2" t="s">
        <v>2</v>
      </c>
      <c r="B4" s="125" t="s">
        <v>19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x14ac:dyDescent="0.25">
      <c r="A5" s="2" t="s">
        <v>7</v>
      </c>
      <c r="B5" s="125" t="s">
        <v>48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x14ac:dyDescent="0.25">
      <c r="A6" s="3" t="s">
        <v>50</v>
      </c>
      <c r="B6" s="125" t="s">
        <v>49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x14ac:dyDescent="0.25">
      <c r="A7" s="3" t="s">
        <v>51</v>
      </c>
      <c r="B7" s="125" t="s">
        <v>52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x14ac:dyDescent="0.25">
      <c r="A8" s="4" t="s">
        <v>20</v>
      </c>
      <c r="B8" s="125" t="s">
        <v>53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x14ac:dyDescent="0.25">
      <c r="A9" s="5" t="s">
        <v>21</v>
      </c>
      <c r="B9" s="125" t="s">
        <v>54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x14ac:dyDescent="0.25">
      <c r="A10" s="4" t="s">
        <v>43</v>
      </c>
      <c r="B10" s="125" t="s">
        <v>66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4" ht="16.5" customHeight="1" x14ac:dyDescent="0.25">
      <c r="A11" s="4" t="s">
        <v>5</v>
      </c>
      <c r="B11" s="125" t="s">
        <v>28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4" x14ac:dyDescent="0.25">
      <c r="A12" s="4" t="s">
        <v>22</v>
      </c>
      <c r="B12" s="125" t="s">
        <v>23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16.5" customHeight="1" x14ac:dyDescent="0.25">
      <c r="A13" s="6" t="s">
        <v>64</v>
      </c>
      <c r="B13" s="125" t="s">
        <v>24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</row>
    <row r="14" spans="1:14" x14ac:dyDescent="0.25">
      <c r="A14" s="6" t="s">
        <v>25</v>
      </c>
      <c r="B14" s="125" t="s">
        <v>55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1:14" x14ac:dyDescent="0.25">
      <c r="A15" s="7" t="s">
        <v>26</v>
      </c>
      <c r="B15" s="125" t="s">
        <v>56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14" ht="45" x14ac:dyDescent="0.25">
      <c r="A16" s="13" t="s">
        <v>29</v>
      </c>
      <c r="B16" s="127" t="s">
        <v>58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peter.fedor</cp:lastModifiedBy>
  <cp:lastPrinted>2020-12-16T07:24:06Z</cp:lastPrinted>
  <dcterms:created xsi:type="dcterms:W3CDTF">2012-08-13T12:29:09Z</dcterms:created>
  <dcterms:modified xsi:type="dcterms:W3CDTF">2023-06-14T06:41:55Z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