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4\Prílohy B k SP\"/>
    </mc:Choice>
  </mc:AlternateContent>
  <bookViews>
    <workbookView xWindow="0" yWindow="0" windowWidth="28800" windowHeight="1233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1" l="1"/>
  <c r="G33" i="1"/>
  <c r="E33" i="1"/>
  <c r="D33" i="1"/>
  <c r="O35" i="1"/>
  <c r="O34" i="1"/>
  <c r="O3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13" i="1"/>
  <c r="F33" i="1"/>
  <c r="M31" i="1"/>
  <c r="M32" i="1"/>
  <c r="G14" i="1"/>
  <c r="M14" i="1" s="1"/>
  <c r="G15" i="1"/>
  <c r="G16" i="1"/>
  <c r="G17" i="1"/>
  <c r="M17" i="1" s="1"/>
  <c r="G18" i="1"/>
  <c r="G19" i="1"/>
  <c r="G20" i="1"/>
  <c r="G21" i="1"/>
  <c r="M21" i="1" s="1"/>
  <c r="G22" i="1"/>
  <c r="G23" i="1"/>
  <c r="G24" i="1"/>
  <c r="G25" i="1"/>
  <c r="M25" i="1" s="1"/>
  <c r="G26" i="1"/>
  <c r="M26" i="1" s="1"/>
  <c r="G27" i="1"/>
  <c r="G28" i="1"/>
  <c r="G29" i="1"/>
  <c r="G30" i="1"/>
  <c r="G31" i="1"/>
  <c r="G32" i="1"/>
  <c r="G13" i="1"/>
  <c r="M13" i="1" s="1"/>
  <c r="M20" i="1"/>
  <c r="M22" i="1"/>
  <c r="M23" i="1"/>
  <c r="M24" i="1"/>
  <c r="M15" i="1"/>
  <c r="M16" i="1"/>
  <c r="M18" i="1"/>
  <c r="M19" i="1"/>
  <c r="M27" i="1"/>
  <c r="M28" i="1"/>
  <c r="M29" i="1"/>
  <c r="M30" i="1"/>
  <c r="D3" i="2" l="1"/>
  <c r="D2" i="2"/>
  <c r="B2" i="2"/>
  <c r="B3" i="2"/>
  <c r="C3" i="2"/>
  <c r="C2" i="2"/>
  <c r="D4" i="2" l="1"/>
  <c r="B4" i="2"/>
  <c r="C4" i="2"/>
</calcChain>
</file>

<file path=xl/sharedStrings.xml><?xml version="1.0" encoding="utf-8"?>
<sst xmlns="http://schemas.openxmlformats.org/spreadsheetml/2006/main" count="120" uniqueCount="80">
  <si>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</si>
  <si>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</si>
  <si>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</si>
  <si>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</si>
  <si>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</si>
  <si>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</si>
  <si>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</si>
  <si>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r>
      <t>Cena bez DPH (ponuka účastníka)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</si>
  <si>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účastníka)</t>
    </r>
    <r>
      <rPr>
        <b/>
        <sz val="9"/>
        <rFont val="Arial"/>
        <family val="2"/>
        <charset val="238"/>
      </rPr>
      <t xml:space="preserve">
v €</t>
    </r>
  </si>
  <si>
    <t>Predpokladaný termín vykonania (kalendárny mesiac roka)</t>
  </si>
  <si>
    <t xml:space="preserve">Spolu bez DPH   </t>
  </si>
  <si>
    <t>Spolu bez DPH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</si>
  <si>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</si>
  <si>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</si>
  <si>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</si>
  <si>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</si>
  <si>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</si>
  <si>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</si>
  <si>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</si>
  <si>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</si>
  <si>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</si>
  <si>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</si>
  <si>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</si>
  <si>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</si>
  <si>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</si>
  <si>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</si>
  <si>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</si>
  <si>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</si>
  <si>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OU</t>
  </si>
  <si>
    <t>PU+50</t>
  </si>
  <si>
    <t>734-02</t>
  </si>
  <si>
    <t>č.2</t>
  </si>
  <si>
    <t>PU-50</t>
  </si>
  <si>
    <t>50/500</t>
  </si>
  <si>
    <t>PP</t>
  </si>
  <si>
    <t>RN</t>
  </si>
  <si>
    <t>PN</t>
  </si>
  <si>
    <t>suma m3</t>
  </si>
  <si>
    <t>suma cena</t>
  </si>
  <si>
    <t>priemer cena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</si>
  <si>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</si>
  <si>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</si>
  <si>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</si>
  <si>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</si>
  <si>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</si>
  <si>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</si>
  <si>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PN - predrubná náhodná ťažba</t>
  </si>
  <si>
    <t>Opis a rozsah zákazky a cenová ponuka uchádzača</t>
  </si>
  <si>
    <t>238-11</t>
  </si>
  <si>
    <t>415-11</t>
  </si>
  <si>
    <t>414-01</t>
  </si>
  <si>
    <t>229-00</t>
  </si>
  <si>
    <t>233B00</t>
  </si>
  <si>
    <t>388-01</t>
  </si>
  <si>
    <t>279-00</t>
  </si>
  <si>
    <t>270C00</t>
  </si>
  <si>
    <t>280C00</t>
  </si>
  <si>
    <t>293C00</t>
  </si>
  <si>
    <t>278B00</t>
  </si>
  <si>
    <t>291A20</t>
  </si>
  <si>
    <t>292A20</t>
  </si>
  <si>
    <t>316A00</t>
  </si>
  <si>
    <t>320-2</t>
  </si>
  <si>
    <t>č.7</t>
  </si>
  <si>
    <t>č.8</t>
  </si>
  <si>
    <t>časovka JMP</t>
  </si>
  <si>
    <t>časovka LKT</t>
  </si>
  <si>
    <t>Druh prác</t>
  </si>
  <si>
    <t>Predpokladaný objem prác</t>
  </si>
  <si>
    <t>spolu (m³/hod.)*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</si>
  <si>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</si>
  <si>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-</t>
  </si>
  <si>
    <t>do 12.mesiacov odo dňa nadobudnutia účinnosti zmluvy</t>
  </si>
  <si>
    <t>neštandardné práce (hod.)</t>
  </si>
  <si>
    <t>ihličnatá ťažba (m³)</t>
  </si>
  <si>
    <t>listnatá ťažba (m³)</t>
  </si>
  <si>
    <t>Budča - časť č.6 (Makovisko)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</si>
  <si>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</si>
  <si>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</si>
  <si>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Príloha B-6 Súťažných podkladov - návrh na plnenie kritéria na časť č.6 (Makovisko)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</si>
</sst>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Alignment="1">
      <alignment horizontal="left" vertical="center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9" fillId="0" borderId="6" xfId="0" applyNumberFormat="1" applyFont="1" applyBorder="1" applyAlignment="1" applyProtection="1">
      <alignment horizontal="right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9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9" fillId="5" borderId="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4" fontId="5" fillId="5" borderId="16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5" fillId="5" borderId="29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0" fillId="0" borderId="20" xfId="0" applyBorder="1"/>
    <xf numFmtId="0" fontId="9" fillId="4" borderId="5" xfId="0" applyFont="1" applyFill="1" applyBorder="1" applyAlignment="1" applyProtection="1">
      <alignment horizontal="center" vertical="center"/>
      <protection locked="0"/>
    </xf>
    <xf numFmtId="4" fontId="0" fillId="0" borderId="0" xfId="0" applyNumberFormat="1"/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4" fontId="5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0" fillId="4" borderId="32" xfId="0" applyFill="1" applyBorder="1"/>
    <xf numFmtId="0" fontId="0" fillId="0" borderId="26" xfId="0" applyBorder="1"/>
    <xf numFmtId="0" fontId="9" fillId="4" borderId="2" xfId="0" applyFont="1" applyFill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9" fillId="0" borderId="2" xfId="0" applyNumberFormat="1" applyFont="1" applyBorder="1" applyAlignment="1" applyProtection="1">
      <alignment horizontal="right" vertical="center"/>
      <protection locked="0"/>
    </xf>
    <xf numFmtId="9" fontId="9" fillId="0" borderId="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4" fontId="5" fillId="5" borderId="35" xfId="0" applyNumberFormat="1" applyFont="1" applyFill="1" applyBorder="1" applyAlignment="1">
      <alignment horizontal="center" vertical="center"/>
    </xf>
    <xf numFmtId="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0" fillId="4" borderId="9" xfId="0" applyFill="1" applyBorder="1" applyAlignment="1">
      <alignment horizontal="center"/>
    </xf>
    <xf numFmtId="0" fontId="14" fillId="0" borderId="0" xfId="0" applyFont="1" applyAlignment="1">
      <alignment readingOrder="1"/>
    </xf>
    <xf numFmtId="0" fontId="3" fillId="0" borderId="0" xfId="0" applyFont="1"/>
    <xf numFmtId="0" fontId="4" fillId="0" borderId="28" xfId="0" applyFont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18" fillId="0" borderId="33" xfId="0" applyNumberFormat="1" applyFont="1" applyBorder="1" applyAlignment="1" applyProtection="1">
      <alignment horizontal="center" vertical="center" wrapText="1"/>
      <protection locked="0"/>
    </xf>
    <xf numFmtId="49" fontId="18" fillId="0" borderId="34" xfId="0" applyNumberFormat="1" applyFont="1" applyBorder="1" applyAlignment="1" applyProtection="1">
      <alignment horizontal="center" vertical="center" wrapText="1"/>
      <protection locked="0"/>
    </xf>
    <xf numFmtId="49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3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indent="2"/>
    </xf>
    <xf numFmtId="0" fontId="11" fillId="0" borderId="17" xfId="0" applyFont="1" applyBorder="1" applyAlignment="1">
      <alignment horizontal="right" vertical="center" indent="2"/>
    </xf>
    <xf numFmtId="0" fontId="11" fillId="0" borderId="18" xfId="0" applyFont="1" applyBorder="1" applyAlignment="1">
      <alignment horizontal="right" vertical="center" indent="2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view="pageLayout" zoomScaleNormal="110" workbookViewId="0">
      <selection activeCell="E6" sqref="E6"/>
    </sheetView>
  </sheetViews>
  <sheetFormatPr defaultRowHeight="15" x14ac:dyDescent="0.25"/>
  <cols>
    <col min="1" max="1" width="11.140625" customWidth="1"/>
    <col min="2" max="2" width="11.5703125" customWidth="1"/>
    <col min="3" max="3" width="11.7109375" customWidth="1"/>
    <col min="4" max="4" width="9.28515625" customWidth="1"/>
    <col min="5" max="5" width="10" customWidth="1"/>
    <col min="6" max="6" width="8.85546875" customWidth="1"/>
    <col min="7" max="7" width="10.42578125" customWidth="1"/>
    <col min="8" max="8" width="11.7109375" customWidth="1"/>
    <col min="9" max="9" width="10.85546875" customWidth="1"/>
    <col min="10" max="13" width="11.7109375" customWidth="1"/>
    <col min="14" max="14" width="13.140625" customWidth="1"/>
    <col min="15" max="15" width="10.7109375" customWidth="1"/>
    <col min="16" max="16" width="14.42578125" customWidth="1"/>
  </cols>
  <sheetData>
    <row r="1" spans="1:16" x14ac:dyDescent="0.25">
      <c r="E1" s="51" t="s">
        <v>79</v>
      </c>
      <c r="F1" s="51"/>
      <c r="G1" s="51"/>
      <c r="H1" s="51"/>
      <c r="I1" s="51"/>
      <c r="J1" s="51"/>
      <c r="K1" s="51"/>
      <c r="L1" s="51"/>
    </row>
    <row r="2" spans="1:16" ht="18" x14ac:dyDescent="0.25">
      <c r="C2" s="89" t="s">
        <v>47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</row>
    <row r="4" spans="1:16" ht="15.75" customHeight="1" x14ac:dyDescent="0.25">
      <c r="A4" s="47" t="s">
        <v>77</v>
      </c>
      <c r="B4" s="47"/>
      <c r="C4" s="48"/>
      <c r="D4" s="48"/>
      <c r="E4" s="48"/>
      <c r="F4" s="48"/>
      <c r="G4" s="48"/>
      <c r="H4" s="48"/>
      <c r="J4" s="32" t="s">
        <v>25</v>
      </c>
      <c r="K4" s="90" t="s">
        <v>76</v>
      </c>
      <c r="L4" s="90"/>
      <c r="M4" s="90"/>
    </row>
    <row r="7" spans="1:16" x14ac:dyDescent="0.25">
      <c r="A7" s="15" t="s">
        <v>78</v>
      </c>
      <c r="B7" s="50"/>
      <c r="C7" s="50"/>
      <c r="D7" s="50"/>
      <c r="E7" s="50"/>
      <c r="F7" s="15"/>
      <c r="I7" s="91"/>
      <c r="J7" s="91"/>
      <c r="K7" s="91"/>
      <c r="L7" s="91"/>
      <c r="M7" s="91"/>
    </row>
    <row r="8" spans="1:16" x14ac:dyDescent="0.25">
      <c r="A8" s="49"/>
      <c r="B8" s="15"/>
      <c r="C8" s="15"/>
      <c r="D8" s="15"/>
      <c r="E8" s="15"/>
      <c r="F8" s="15"/>
    </row>
    <row r="9" spans="1:16" ht="42.75" customHeight="1" thickBot="1" x14ac:dyDescent="0.3">
      <c r="A9" s="19"/>
      <c r="B9" s="20"/>
      <c r="G9" s="1"/>
      <c r="I9" s="28"/>
    </row>
    <row r="10" spans="1:16" ht="106.5" customHeight="1" thickBot="1" x14ac:dyDescent="0.3">
      <c r="A10" s="111" t="s">
        <v>0</v>
      </c>
      <c r="B10" s="81" t="s">
        <v>1</v>
      </c>
      <c r="C10" s="68" t="s">
        <v>2</v>
      </c>
      <c r="D10" s="92" t="s">
        <v>68</v>
      </c>
      <c r="E10" s="93"/>
      <c r="F10" s="93"/>
      <c r="G10" s="94"/>
      <c r="H10" s="95" t="s">
        <v>67</v>
      </c>
      <c r="I10" s="68" t="s">
        <v>3</v>
      </c>
      <c r="J10" s="98" t="s">
        <v>4</v>
      </c>
      <c r="K10" s="68" t="s">
        <v>5</v>
      </c>
      <c r="L10" s="16" t="s">
        <v>26</v>
      </c>
      <c r="M10" s="68" t="s">
        <v>6</v>
      </c>
      <c r="N10" s="71" t="s">
        <v>7</v>
      </c>
      <c r="O10" s="104" t="s">
        <v>8</v>
      </c>
      <c r="P10" s="64" t="s">
        <v>9</v>
      </c>
    </row>
    <row r="11" spans="1:16" ht="24" customHeight="1" x14ac:dyDescent="0.25">
      <c r="A11" s="109"/>
      <c r="B11" s="82"/>
      <c r="C11" s="87"/>
      <c r="D11" s="77" t="s">
        <v>74</v>
      </c>
      <c r="E11" s="107" t="s">
        <v>75</v>
      </c>
      <c r="F11" s="79" t="s">
        <v>73</v>
      </c>
      <c r="G11" s="79" t="s">
        <v>69</v>
      </c>
      <c r="H11" s="96"/>
      <c r="I11" s="69"/>
      <c r="J11" s="99"/>
      <c r="K11" s="109"/>
      <c r="M11" s="69"/>
      <c r="N11" s="72"/>
      <c r="O11" s="105"/>
      <c r="P11" s="65"/>
    </row>
    <row r="12" spans="1:16" ht="14.25" customHeight="1" thickBot="1" x14ac:dyDescent="0.3">
      <c r="A12" s="110"/>
      <c r="B12" s="83"/>
      <c r="C12" s="88"/>
      <c r="D12" s="78"/>
      <c r="E12" s="80"/>
      <c r="F12" s="80"/>
      <c r="G12" s="80"/>
      <c r="H12" s="97"/>
      <c r="I12" s="70"/>
      <c r="J12" s="100"/>
      <c r="K12" s="110"/>
      <c r="L12" s="17"/>
      <c r="M12" s="70"/>
      <c r="N12" s="73"/>
      <c r="O12" s="106"/>
      <c r="P12" s="66"/>
    </row>
    <row r="13" spans="1:16" ht="15.75" thickBot="1" x14ac:dyDescent="0.3">
      <c r="A13" s="29">
        <v>7</v>
      </c>
      <c r="B13" s="6" t="s">
        <v>48</v>
      </c>
      <c r="C13" s="7" t="s">
        <v>27</v>
      </c>
      <c r="D13" s="8"/>
      <c r="E13" s="8">
        <v>252</v>
      </c>
      <c r="F13" s="8"/>
      <c r="G13" s="21">
        <f>D13+E13+F13</f>
        <v>252</v>
      </c>
      <c r="H13" s="9" t="s">
        <v>28</v>
      </c>
      <c r="I13" s="18">
        <v>0.5</v>
      </c>
      <c r="J13" s="10">
        <v>1.1200000000000001</v>
      </c>
      <c r="K13" s="11">
        <v>300</v>
      </c>
      <c r="L13" s="31">
        <v>17.21</v>
      </c>
      <c r="M13" s="12">
        <f>L13*G13</f>
        <v>4336.92</v>
      </c>
      <c r="N13" s="44"/>
      <c r="O13" s="43">
        <f>G13*N13</f>
        <v>0</v>
      </c>
      <c r="P13" s="84" t="s">
        <v>72</v>
      </c>
    </row>
    <row r="14" spans="1:16" ht="15.75" thickBot="1" x14ac:dyDescent="0.3">
      <c r="A14" s="29">
        <v>7</v>
      </c>
      <c r="B14" s="6" t="s">
        <v>49</v>
      </c>
      <c r="C14" s="7" t="s">
        <v>27</v>
      </c>
      <c r="D14" s="8"/>
      <c r="E14" s="8">
        <v>622</v>
      </c>
      <c r="F14" s="8"/>
      <c r="G14" s="21">
        <f t="shared" ref="G14:G32" si="0">D14+E14+F14</f>
        <v>622</v>
      </c>
      <c r="H14" s="9" t="s">
        <v>28</v>
      </c>
      <c r="I14" s="18">
        <v>0.4</v>
      </c>
      <c r="J14" s="10">
        <v>1.78</v>
      </c>
      <c r="K14" s="11">
        <v>700</v>
      </c>
      <c r="L14" s="31">
        <v>17.28</v>
      </c>
      <c r="M14" s="12">
        <f t="shared" ref="M14:M32" si="1">L14*G14</f>
        <v>10748.16</v>
      </c>
      <c r="N14" s="33"/>
      <c r="O14" s="43">
        <f t="shared" ref="O14:O32" si="2">G14*N14</f>
        <v>0</v>
      </c>
      <c r="P14" s="85"/>
    </row>
    <row r="15" spans="1:16" ht="15.75" thickBot="1" x14ac:dyDescent="0.3">
      <c r="A15" s="29">
        <v>7</v>
      </c>
      <c r="B15" s="6" t="s">
        <v>50</v>
      </c>
      <c r="C15" s="7" t="s">
        <v>27</v>
      </c>
      <c r="D15" s="8"/>
      <c r="E15" s="8">
        <v>31</v>
      </c>
      <c r="F15" s="8"/>
      <c r="G15" s="21">
        <f t="shared" si="0"/>
        <v>31</v>
      </c>
      <c r="H15" s="9" t="s">
        <v>28</v>
      </c>
      <c r="I15" s="18">
        <v>0.5</v>
      </c>
      <c r="J15" s="10">
        <v>0.65</v>
      </c>
      <c r="K15" s="11">
        <v>800</v>
      </c>
      <c r="L15" s="31">
        <v>22.16</v>
      </c>
      <c r="M15" s="12">
        <f t="shared" si="1"/>
        <v>686.96</v>
      </c>
      <c r="N15" s="33"/>
      <c r="O15" s="43">
        <f t="shared" si="2"/>
        <v>0</v>
      </c>
      <c r="P15" s="85"/>
    </row>
    <row r="16" spans="1:16" ht="15.75" thickBot="1" x14ac:dyDescent="0.3">
      <c r="A16" s="29">
        <v>7</v>
      </c>
      <c r="B16" s="6" t="s">
        <v>51</v>
      </c>
      <c r="C16" s="7" t="s">
        <v>27</v>
      </c>
      <c r="D16" s="8">
        <v>24</v>
      </c>
      <c r="E16" s="8">
        <v>107</v>
      </c>
      <c r="F16" s="8"/>
      <c r="G16" s="21">
        <f t="shared" si="0"/>
        <v>131</v>
      </c>
      <c r="H16" s="9" t="s">
        <v>29</v>
      </c>
      <c r="I16" s="18">
        <v>0.4</v>
      </c>
      <c r="J16" s="10">
        <v>0.63</v>
      </c>
      <c r="K16" s="11">
        <v>1500</v>
      </c>
      <c r="L16" s="31">
        <v>25.61</v>
      </c>
      <c r="M16" s="12">
        <f t="shared" si="1"/>
        <v>3354.91</v>
      </c>
      <c r="N16" s="33"/>
      <c r="O16" s="43">
        <f t="shared" si="2"/>
        <v>0</v>
      </c>
      <c r="P16" s="85"/>
    </row>
    <row r="17" spans="1:16" ht="15.75" thickBot="1" x14ac:dyDescent="0.3">
      <c r="A17" s="29">
        <v>7</v>
      </c>
      <c r="B17" s="6" t="s">
        <v>52</v>
      </c>
      <c r="C17" s="7" t="s">
        <v>27</v>
      </c>
      <c r="D17" s="8"/>
      <c r="E17" s="8">
        <v>23</v>
      </c>
      <c r="F17" s="8"/>
      <c r="G17" s="21">
        <f t="shared" si="0"/>
        <v>23</v>
      </c>
      <c r="H17" s="9" t="s">
        <v>29</v>
      </c>
      <c r="I17" s="18">
        <v>0.5</v>
      </c>
      <c r="J17" s="10">
        <v>0.73</v>
      </c>
      <c r="K17" s="11">
        <v>1200</v>
      </c>
      <c r="L17" s="31">
        <v>23.31</v>
      </c>
      <c r="M17" s="12">
        <f t="shared" si="1"/>
        <v>536.13</v>
      </c>
      <c r="N17" s="33"/>
      <c r="O17" s="43">
        <f t="shared" si="2"/>
        <v>0</v>
      </c>
      <c r="P17" s="85"/>
    </row>
    <row r="18" spans="1:16" ht="15.75" thickBot="1" x14ac:dyDescent="0.3">
      <c r="A18" s="29">
        <v>7</v>
      </c>
      <c r="B18" s="6" t="s">
        <v>53</v>
      </c>
      <c r="C18" s="7" t="s">
        <v>27</v>
      </c>
      <c r="D18" s="8">
        <v>30</v>
      </c>
      <c r="E18" s="8">
        <v>209</v>
      </c>
      <c r="F18" s="8"/>
      <c r="G18" s="21">
        <f t="shared" si="0"/>
        <v>239</v>
      </c>
      <c r="H18" s="9" t="s">
        <v>29</v>
      </c>
      <c r="I18" s="18">
        <v>0.45</v>
      </c>
      <c r="J18" s="10">
        <v>0.56999999999999995</v>
      </c>
      <c r="K18" s="11">
        <v>600</v>
      </c>
      <c r="L18" s="31">
        <v>21.68</v>
      </c>
      <c r="M18" s="12">
        <f t="shared" si="1"/>
        <v>5181.5199999999995</v>
      </c>
      <c r="N18" s="33"/>
      <c r="O18" s="43">
        <f t="shared" si="2"/>
        <v>0</v>
      </c>
      <c r="P18" s="85"/>
    </row>
    <row r="19" spans="1:16" ht="15.75" thickBot="1" x14ac:dyDescent="0.3">
      <c r="A19" s="29">
        <v>8</v>
      </c>
      <c r="B19" s="6" t="s">
        <v>54</v>
      </c>
      <c r="C19" s="7" t="s">
        <v>27</v>
      </c>
      <c r="D19" s="8"/>
      <c r="E19" s="8">
        <v>175</v>
      </c>
      <c r="F19" s="8"/>
      <c r="G19" s="21">
        <f t="shared" si="0"/>
        <v>175</v>
      </c>
      <c r="H19" s="9" t="s">
        <v>29</v>
      </c>
      <c r="I19" s="18">
        <v>0.4</v>
      </c>
      <c r="J19" s="10">
        <v>0.34</v>
      </c>
      <c r="K19" s="11">
        <v>1300</v>
      </c>
      <c r="L19" s="31">
        <v>24.66</v>
      </c>
      <c r="M19" s="12">
        <f t="shared" si="1"/>
        <v>4315.5</v>
      </c>
      <c r="N19" s="33"/>
      <c r="O19" s="43">
        <f t="shared" si="2"/>
        <v>0</v>
      </c>
      <c r="P19" s="85"/>
    </row>
    <row r="20" spans="1:16" ht="15.75" thickBot="1" x14ac:dyDescent="0.3">
      <c r="A20" s="29">
        <v>8</v>
      </c>
      <c r="B20" s="6" t="s">
        <v>30</v>
      </c>
      <c r="C20" s="7" t="s">
        <v>31</v>
      </c>
      <c r="D20" s="8">
        <v>53</v>
      </c>
      <c r="E20" s="8">
        <v>104</v>
      </c>
      <c r="F20" s="8"/>
      <c r="G20" s="21">
        <f t="shared" si="0"/>
        <v>157</v>
      </c>
      <c r="H20" s="9" t="s">
        <v>32</v>
      </c>
      <c r="I20" s="18">
        <v>0.3</v>
      </c>
      <c r="J20" s="10">
        <v>0.17</v>
      </c>
      <c r="K20" s="11" t="s">
        <v>33</v>
      </c>
      <c r="L20" s="31">
        <v>25.12</v>
      </c>
      <c r="M20" s="12">
        <f t="shared" si="1"/>
        <v>3943.84</v>
      </c>
      <c r="N20" s="33"/>
      <c r="O20" s="43">
        <f t="shared" si="2"/>
        <v>0</v>
      </c>
      <c r="P20" s="85"/>
    </row>
    <row r="21" spans="1:16" ht="15.75" thickBot="1" x14ac:dyDescent="0.3">
      <c r="A21" s="29">
        <v>8</v>
      </c>
      <c r="B21" s="6" t="s">
        <v>55</v>
      </c>
      <c r="C21" s="7" t="s">
        <v>27</v>
      </c>
      <c r="D21" s="8">
        <v>13</v>
      </c>
      <c r="E21" s="8">
        <v>53</v>
      </c>
      <c r="F21" s="8"/>
      <c r="G21" s="21">
        <f t="shared" si="0"/>
        <v>66</v>
      </c>
      <c r="H21" s="9" t="s">
        <v>32</v>
      </c>
      <c r="I21" s="18">
        <v>0.3</v>
      </c>
      <c r="J21" s="10">
        <v>0.21</v>
      </c>
      <c r="K21" s="11">
        <v>500</v>
      </c>
      <c r="L21" s="31">
        <v>29.16</v>
      </c>
      <c r="M21" s="12">
        <f t="shared" si="1"/>
        <v>1924.56</v>
      </c>
      <c r="N21" s="33"/>
      <c r="O21" s="43">
        <f t="shared" si="2"/>
        <v>0</v>
      </c>
      <c r="P21" s="85"/>
    </row>
    <row r="22" spans="1:16" ht="15.75" thickBot="1" x14ac:dyDescent="0.3">
      <c r="A22" s="29">
        <v>8</v>
      </c>
      <c r="B22" s="6" t="s">
        <v>56</v>
      </c>
      <c r="C22" s="7" t="s">
        <v>27</v>
      </c>
      <c r="D22" s="8">
        <v>2</v>
      </c>
      <c r="E22" s="8">
        <v>31</v>
      </c>
      <c r="F22" s="8"/>
      <c r="G22" s="21">
        <f t="shared" si="0"/>
        <v>33</v>
      </c>
      <c r="H22" s="9" t="s">
        <v>32</v>
      </c>
      <c r="I22" s="18">
        <v>0.4</v>
      </c>
      <c r="J22" s="10">
        <v>0.11</v>
      </c>
      <c r="K22" s="11">
        <v>600</v>
      </c>
      <c r="L22" s="31">
        <v>30.15</v>
      </c>
      <c r="M22" s="12">
        <f t="shared" si="1"/>
        <v>994.94999999999993</v>
      </c>
      <c r="N22" s="33"/>
      <c r="O22" s="43">
        <f t="shared" si="2"/>
        <v>0</v>
      </c>
      <c r="P22" s="85"/>
    </row>
    <row r="23" spans="1:16" ht="15.75" thickBot="1" x14ac:dyDescent="0.3">
      <c r="A23" s="29">
        <v>8</v>
      </c>
      <c r="B23" s="6" t="s">
        <v>57</v>
      </c>
      <c r="C23" s="7" t="s">
        <v>27</v>
      </c>
      <c r="D23" s="8">
        <v>10</v>
      </c>
      <c r="E23" s="8">
        <v>1</v>
      </c>
      <c r="F23" s="8"/>
      <c r="G23" s="21">
        <f t="shared" si="0"/>
        <v>11</v>
      </c>
      <c r="H23" s="9" t="s">
        <v>32</v>
      </c>
      <c r="I23" s="18">
        <v>0.3</v>
      </c>
      <c r="J23" s="10">
        <v>0.04</v>
      </c>
      <c r="K23" s="11">
        <v>1000</v>
      </c>
      <c r="L23" s="31">
        <v>31.71</v>
      </c>
      <c r="M23" s="12">
        <f t="shared" si="1"/>
        <v>348.81</v>
      </c>
      <c r="N23" s="33"/>
      <c r="O23" s="43">
        <f t="shared" si="2"/>
        <v>0</v>
      </c>
      <c r="P23" s="85"/>
    </row>
    <row r="24" spans="1:16" ht="15.75" thickBot="1" x14ac:dyDescent="0.3">
      <c r="A24" s="29">
        <v>8</v>
      </c>
      <c r="B24" s="6" t="s">
        <v>58</v>
      </c>
      <c r="C24" s="7" t="s">
        <v>27</v>
      </c>
      <c r="D24" s="8">
        <v>13</v>
      </c>
      <c r="E24" s="8">
        <v>7</v>
      </c>
      <c r="F24" s="8"/>
      <c r="G24" s="21">
        <f t="shared" si="0"/>
        <v>20</v>
      </c>
      <c r="H24" s="9" t="s">
        <v>32</v>
      </c>
      <c r="I24" s="18">
        <v>0.1</v>
      </c>
      <c r="J24" s="10">
        <v>0.19</v>
      </c>
      <c r="K24" s="11">
        <v>200</v>
      </c>
      <c r="L24" s="31">
        <v>24.71</v>
      </c>
      <c r="M24" s="12">
        <f t="shared" si="1"/>
        <v>494.20000000000005</v>
      </c>
      <c r="N24" s="33"/>
      <c r="O24" s="43">
        <f t="shared" si="2"/>
        <v>0</v>
      </c>
      <c r="P24" s="85"/>
    </row>
    <row r="25" spans="1:16" ht="15.75" thickBot="1" x14ac:dyDescent="0.3">
      <c r="A25" s="29">
        <v>8</v>
      </c>
      <c r="B25" s="6" t="s">
        <v>59</v>
      </c>
      <c r="C25" s="7" t="s">
        <v>27</v>
      </c>
      <c r="D25" s="8">
        <v>3</v>
      </c>
      <c r="E25" s="8">
        <v>13</v>
      </c>
      <c r="F25" s="8"/>
      <c r="G25" s="21">
        <f t="shared" si="0"/>
        <v>16</v>
      </c>
      <c r="H25" s="9" t="s">
        <v>32</v>
      </c>
      <c r="I25" s="18">
        <v>0.3</v>
      </c>
      <c r="J25" s="10">
        <v>0.03</v>
      </c>
      <c r="K25" s="11">
        <v>1000</v>
      </c>
      <c r="L25" s="31">
        <v>32.08</v>
      </c>
      <c r="M25" s="12">
        <f t="shared" si="1"/>
        <v>513.28</v>
      </c>
      <c r="N25" s="33"/>
      <c r="O25" s="43">
        <f t="shared" si="2"/>
        <v>0</v>
      </c>
      <c r="P25" s="85"/>
    </row>
    <row r="26" spans="1:16" ht="15.75" thickBot="1" x14ac:dyDescent="0.3">
      <c r="A26" s="29">
        <v>8</v>
      </c>
      <c r="B26" s="6" t="s">
        <v>60</v>
      </c>
      <c r="C26" s="7" t="s">
        <v>27</v>
      </c>
      <c r="D26" s="8">
        <v>12</v>
      </c>
      <c r="E26" s="8">
        <v>27</v>
      </c>
      <c r="F26" s="8"/>
      <c r="G26" s="21">
        <f t="shared" si="0"/>
        <v>39</v>
      </c>
      <c r="H26" s="9" t="s">
        <v>32</v>
      </c>
      <c r="I26" s="18">
        <v>0.35</v>
      </c>
      <c r="J26" s="10">
        <v>0.05</v>
      </c>
      <c r="K26" s="11">
        <v>1000</v>
      </c>
      <c r="L26" s="31">
        <v>31.49</v>
      </c>
      <c r="M26" s="12">
        <f t="shared" si="1"/>
        <v>1228.1099999999999</v>
      </c>
      <c r="N26" s="33"/>
      <c r="O26" s="43">
        <f t="shared" si="2"/>
        <v>0</v>
      </c>
      <c r="P26" s="85"/>
    </row>
    <row r="27" spans="1:16" ht="15.75" thickBot="1" x14ac:dyDescent="0.3">
      <c r="A27" s="29">
        <v>8</v>
      </c>
      <c r="B27" s="6" t="s">
        <v>61</v>
      </c>
      <c r="C27" s="7" t="s">
        <v>27</v>
      </c>
      <c r="D27" s="8"/>
      <c r="E27" s="8">
        <v>9</v>
      </c>
      <c r="F27" s="8"/>
      <c r="G27" s="21">
        <f t="shared" si="0"/>
        <v>9</v>
      </c>
      <c r="H27" s="9" t="s">
        <v>32</v>
      </c>
      <c r="I27" s="18">
        <v>0.35</v>
      </c>
      <c r="J27" s="10">
        <v>0.04</v>
      </c>
      <c r="K27" s="11">
        <v>100</v>
      </c>
      <c r="L27" s="31">
        <v>29.17</v>
      </c>
      <c r="M27" s="12">
        <f t="shared" si="1"/>
        <v>262.53000000000003</v>
      </c>
      <c r="N27" s="33"/>
      <c r="O27" s="43">
        <f t="shared" si="2"/>
        <v>0</v>
      </c>
      <c r="P27" s="85"/>
    </row>
    <row r="28" spans="1:16" ht="15.75" thickBot="1" x14ac:dyDescent="0.3">
      <c r="A28" s="29">
        <v>8</v>
      </c>
      <c r="B28" s="6" t="s">
        <v>62</v>
      </c>
      <c r="C28" s="7" t="s">
        <v>27</v>
      </c>
      <c r="D28" s="8">
        <v>6</v>
      </c>
      <c r="E28" s="8">
        <v>56</v>
      </c>
      <c r="F28" s="8"/>
      <c r="G28" s="21">
        <f t="shared" si="0"/>
        <v>62</v>
      </c>
      <c r="H28" s="9" t="s">
        <v>32</v>
      </c>
      <c r="I28" s="18">
        <v>0.3</v>
      </c>
      <c r="J28" s="10">
        <v>0.16</v>
      </c>
      <c r="K28" s="11">
        <v>400</v>
      </c>
      <c r="L28" s="31">
        <v>27.83</v>
      </c>
      <c r="M28" s="12">
        <f t="shared" si="1"/>
        <v>1725.4599999999998</v>
      </c>
      <c r="N28" s="33"/>
      <c r="O28" s="43">
        <f t="shared" si="2"/>
        <v>0</v>
      </c>
      <c r="P28" s="85"/>
    </row>
    <row r="29" spans="1:16" ht="15.75" thickBot="1" x14ac:dyDescent="0.3">
      <c r="A29" s="29">
        <v>8</v>
      </c>
      <c r="B29" s="6" t="s">
        <v>34</v>
      </c>
      <c r="C29" s="7" t="s">
        <v>27</v>
      </c>
      <c r="D29" s="8">
        <v>150</v>
      </c>
      <c r="E29" s="8">
        <v>150</v>
      </c>
      <c r="F29" s="8"/>
      <c r="G29" s="21">
        <f t="shared" si="0"/>
        <v>300</v>
      </c>
      <c r="H29" s="9" t="s">
        <v>35</v>
      </c>
      <c r="I29" s="18">
        <v>0.3</v>
      </c>
      <c r="J29" s="10">
        <v>1</v>
      </c>
      <c r="K29" s="11">
        <v>600</v>
      </c>
      <c r="L29" s="31">
        <v>19.5</v>
      </c>
      <c r="M29" s="12">
        <f t="shared" si="1"/>
        <v>5850</v>
      </c>
      <c r="N29" s="33"/>
      <c r="O29" s="43">
        <f t="shared" si="2"/>
        <v>0</v>
      </c>
      <c r="P29" s="85"/>
    </row>
    <row r="30" spans="1:16" ht="15.75" thickBot="1" x14ac:dyDescent="0.3">
      <c r="A30" s="29">
        <v>8</v>
      </c>
      <c r="B30" s="6" t="s">
        <v>34</v>
      </c>
      <c r="C30" s="7" t="s">
        <v>27</v>
      </c>
      <c r="D30" s="8">
        <v>150</v>
      </c>
      <c r="E30" s="8">
        <v>150</v>
      </c>
      <c r="F30" s="8"/>
      <c r="G30" s="21">
        <f t="shared" si="0"/>
        <v>300</v>
      </c>
      <c r="H30" s="9" t="s">
        <v>36</v>
      </c>
      <c r="I30" s="18">
        <v>0.3</v>
      </c>
      <c r="J30" s="10">
        <v>0.5</v>
      </c>
      <c r="K30" s="11">
        <v>600</v>
      </c>
      <c r="L30" s="46">
        <v>24.5</v>
      </c>
      <c r="M30" s="12">
        <f t="shared" si="1"/>
        <v>7350</v>
      </c>
      <c r="N30" s="33"/>
      <c r="O30" s="43">
        <f t="shared" si="2"/>
        <v>0</v>
      </c>
      <c r="P30" s="85"/>
    </row>
    <row r="31" spans="1:16" ht="15.75" thickBot="1" x14ac:dyDescent="0.3">
      <c r="A31" s="37">
        <v>8</v>
      </c>
      <c r="B31" s="38" t="s">
        <v>34</v>
      </c>
      <c r="C31" s="39" t="s">
        <v>63</v>
      </c>
      <c r="D31" s="40"/>
      <c r="E31" s="40"/>
      <c r="F31" s="40">
        <v>150</v>
      </c>
      <c r="G31" s="21">
        <f t="shared" si="0"/>
        <v>150</v>
      </c>
      <c r="H31" s="9" t="s">
        <v>65</v>
      </c>
      <c r="I31" s="41" t="s">
        <v>71</v>
      </c>
      <c r="J31" s="42" t="s">
        <v>71</v>
      </c>
      <c r="K31" s="45" t="s">
        <v>71</v>
      </c>
      <c r="L31" s="46">
        <v>11.29</v>
      </c>
      <c r="M31" s="12">
        <f t="shared" si="1"/>
        <v>1693.4999999999998</v>
      </c>
      <c r="N31" s="33"/>
      <c r="O31" s="43">
        <f t="shared" si="2"/>
        <v>0</v>
      </c>
      <c r="P31" s="85"/>
    </row>
    <row r="32" spans="1:16" x14ac:dyDescent="0.25">
      <c r="A32" s="37">
        <v>8</v>
      </c>
      <c r="B32" s="38" t="s">
        <v>34</v>
      </c>
      <c r="C32" s="39" t="s">
        <v>64</v>
      </c>
      <c r="D32" s="40"/>
      <c r="E32" s="40"/>
      <c r="F32" s="40">
        <v>150</v>
      </c>
      <c r="G32" s="21">
        <f t="shared" si="0"/>
        <v>150</v>
      </c>
      <c r="H32" s="9" t="s">
        <v>66</v>
      </c>
      <c r="I32" s="41" t="s">
        <v>71</v>
      </c>
      <c r="J32" s="42" t="s">
        <v>71</v>
      </c>
      <c r="K32" s="45" t="s">
        <v>71</v>
      </c>
      <c r="L32" s="46">
        <v>25.82</v>
      </c>
      <c r="M32" s="12">
        <f t="shared" si="1"/>
        <v>3873</v>
      </c>
      <c r="N32" s="33"/>
      <c r="O32" s="43">
        <f t="shared" si="2"/>
        <v>0</v>
      </c>
      <c r="P32" s="86"/>
    </row>
    <row r="33" spans="1:16" ht="15.75" thickBot="1" x14ac:dyDescent="0.3">
      <c r="A33" s="35"/>
      <c r="B33" s="36"/>
      <c r="C33" s="13"/>
      <c r="D33" s="22">
        <f>SUM(D13:D32)</f>
        <v>466</v>
      </c>
      <c r="E33" s="22">
        <f>SUM(E13:E32)</f>
        <v>2020</v>
      </c>
      <c r="F33" s="22">
        <f>SUM(F31:F32)</f>
        <v>300</v>
      </c>
      <c r="G33" s="22">
        <f>SUM(G13:G32)</f>
        <v>2786</v>
      </c>
      <c r="H33" s="27"/>
      <c r="I33" s="13"/>
      <c r="J33" s="108" t="s">
        <v>10</v>
      </c>
      <c r="K33" s="108"/>
      <c r="L33" s="26"/>
      <c r="M33" s="25">
        <f>SUM(M13:M32)</f>
        <v>59362.339999999989</v>
      </c>
      <c r="N33" s="14" t="s">
        <v>11</v>
      </c>
      <c r="O33" s="23">
        <f>SUM(O13:O32)</f>
        <v>0</v>
      </c>
      <c r="P33" s="74"/>
    </row>
    <row r="34" spans="1:16" ht="15.75" thickBot="1" x14ac:dyDescent="0.3">
      <c r="A34" s="101" t="s">
        <v>12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3"/>
      <c r="O34" s="24">
        <f>O33*0.2</f>
        <v>0</v>
      </c>
      <c r="P34" s="75"/>
    </row>
    <row r="35" spans="1:16" ht="15.75" thickBot="1" x14ac:dyDescent="0.3">
      <c r="A35" s="101" t="s">
        <v>13</v>
      </c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3"/>
      <c r="O35" s="24">
        <f>O33+O34</f>
        <v>0</v>
      </c>
      <c r="P35" s="76"/>
    </row>
    <row r="36" spans="1:16" x14ac:dyDescent="0.25">
      <c r="A36" s="52" t="s">
        <v>40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x14ac:dyDescent="0.25">
      <c r="A37" s="54" t="s">
        <v>14</v>
      </c>
      <c r="B37" s="54"/>
      <c r="C37" s="54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6" x14ac:dyDescent="0.25">
      <c r="A38" s="67" t="s">
        <v>15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6" x14ac:dyDescent="0.25">
      <c r="A39" s="67" t="s">
        <v>16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1:16" x14ac:dyDescent="0.25">
      <c r="D40" s="5"/>
      <c r="E40" s="57" t="s">
        <v>17</v>
      </c>
      <c r="F40" s="34"/>
      <c r="G40" s="3" t="s">
        <v>18</v>
      </c>
      <c r="H40" s="58"/>
      <c r="I40" s="59"/>
      <c r="J40" s="59"/>
      <c r="K40" s="59"/>
      <c r="L40" s="59"/>
      <c r="M40" s="59"/>
      <c r="N40" s="59"/>
      <c r="O40" s="60"/>
    </row>
    <row r="41" spans="1:16" x14ac:dyDescent="0.25">
      <c r="D41" s="5"/>
      <c r="E41" s="57"/>
      <c r="F41" s="34"/>
      <c r="G41" s="3" t="s">
        <v>19</v>
      </c>
      <c r="H41" s="58"/>
      <c r="I41" s="59"/>
      <c r="J41" s="59"/>
      <c r="K41" s="59"/>
      <c r="L41" s="59"/>
      <c r="M41" s="59"/>
      <c r="N41" s="59"/>
      <c r="O41" s="60"/>
    </row>
    <row r="42" spans="1:16" x14ac:dyDescent="0.25">
      <c r="D42" s="5"/>
      <c r="E42" s="57"/>
      <c r="F42" s="34"/>
      <c r="G42" s="3" t="s">
        <v>20</v>
      </c>
      <c r="H42" s="58"/>
      <c r="I42" s="59"/>
      <c r="J42" s="59"/>
      <c r="K42" s="59"/>
      <c r="L42" s="59"/>
      <c r="M42" s="59"/>
      <c r="N42" s="59"/>
      <c r="O42" s="60"/>
    </row>
    <row r="43" spans="1:16" x14ac:dyDescent="0.25">
      <c r="A43" s="5"/>
      <c r="B43" s="5"/>
      <c r="C43" s="5"/>
      <c r="E43" s="57"/>
      <c r="F43" s="34"/>
      <c r="G43" s="3" t="s">
        <v>21</v>
      </c>
      <c r="H43" s="58"/>
      <c r="I43" s="59"/>
      <c r="J43" s="59"/>
      <c r="K43" s="59"/>
      <c r="L43" s="59"/>
      <c r="M43" s="59"/>
      <c r="N43" s="59"/>
      <c r="O43" s="60"/>
    </row>
    <row r="44" spans="1:16" x14ac:dyDescent="0.25">
      <c r="E44" s="57"/>
      <c r="F44" s="34"/>
      <c r="G44" s="3" t="s">
        <v>22</v>
      </c>
      <c r="H44" s="4"/>
      <c r="I44" s="61" t="s">
        <v>23</v>
      </c>
      <c r="J44" s="62"/>
      <c r="K44" s="62"/>
      <c r="L44" s="62"/>
      <c r="M44" s="62"/>
      <c r="N44" s="62"/>
      <c r="O44" s="63"/>
    </row>
    <row r="47" spans="1:16" x14ac:dyDescent="0.25">
      <c r="A47" s="5"/>
      <c r="B47" s="5"/>
      <c r="C47" s="5"/>
      <c r="D47" s="5"/>
      <c r="E47" s="5"/>
      <c r="F47" s="5"/>
      <c r="J47" t="s">
        <v>24</v>
      </c>
      <c r="M47" s="55"/>
      <c r="N47" s="56"/>
    </row>
    <row r="49" spans="1:1" x14ac:dyDescent="0.25">
      <c r="A49" t="s">
        <v>41</v>
      </c>
    </row>
    <row r="50" spans="1:1" x14ac:dyDescent="0.25">
      <c r="A50" t="s">
        <v>42</v>
      </c>
    </row>
    <row r="51" spans="1:1" x14ac:dyDescent="0.25">
      <c r="A51" t="s">
        <v>43</v>
      </c>
    </row>
    <row r="52" spans="1:1" x14ac:dyDescent="0.25">
      <c r="A52" t="s">
        <v>44</v>
      </c>
    </row>
    <row r="53" spans="1:1" x14ac:dyDescent="0.25">
      <c r="A53" t="s">
        <v>45</v>
      </c>
    </row>
    <row r="54" spans="1:1" x14ac:dyDescent="0.25">
      <c r="A54" t="s">
        <v>46</v>
      </c>
    </row>
    <row r="55" spans="1:1" ht="17.25" x14ac:dyDescent="0.25">
      <c r="A55" t="s">
        <v>70</v>
      </c>
    </row>
  </sheetData>
  <mergeCells count="36">
    <mergeCell ref="C2:N2"/>
    <mergeCell ref="K4:M4"/>
    <mergeCell ref="I7:M7"/>
    <mergeCell ref="D10:G10"/>
    <mergeCell ref="H10:H12"/>
    <mergeCell ref="I10:I12"/>
    <mergeCell ref="J10:J12"/>
    <mergeCell ref="E11:E12"/>
    <mergeCell ref="K10:K12"/>
    <mergeCell ref="G11:G12"/>
    <mergeCell ref="B10:B12"/>
    <mergeCell ref="F11:F12"/>
    <mergeCell ref="P13:P32"/>
    <mergeCell ref="A38:O38"/>
    <mergeCell ref="C10:C12"/>
    <mergeCell ref="A34:N34"/>
    <mergeCell ref="A35:N35"/>
    <mergeCell ref="O10:O12"/>
    <mergeCell ref="J33:K33"/>
    <mergeCell ref="A10:A12"/>
    <mergeCell ref="E1:L1"/>
    <mergeCell ref="A36:P36"/>
    <mergeCell ref="A37:C37"/>
    <mergeCell ref="M47:N47"/>
    <mergeCell ref="E40:E44"/>
    <mergeCell ref="H40:O40"/>
    <mergeCell ref="H41:O41"/>
    <mergeCell ref="H42:O42"/>
    <mergeCell ref="H43:O43"/>
    <mergeCell ref="I44:O44"/>
    <mergeCell ref="P10:P12"/>
    <mergeCell ref="A39:O39"/>
    <mergeCell ref="M10:M12"/>
    <mergeCell ref="N10:N12"/>
    <mergeCell ref="P33:P35"/>
    <mergeCell ref="D11:D12"/>
  </mergeCells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B3" sqref="B3"/>
    </sheetView>
  </sheetViews>
  <sheetFormatPr defaultRowHeight="15" x14ac:dyDescent="0.25"/>
  <cols>
    <col min="1" max="1" width="12.5703125" customWidth="1"/>
  </cols>
  <sheetData>
    <row r="1" spans="1:4" x14ac:dyDescent="0.25">
      <c r="B1" t="s">
        <v>28</v>
      </c>
      <c r="C1" t="s">
        <v>29</v>
      </c>
      <c r="D1" t="s">
        <v>32</v>
      </c>
    </row>
    <row r="2" spans="1:4" x14ac:dyDescent="0.25">
      <c r="A2" t="s">
        <v>37</v>
      </c>
      <c r="B2" s="30">
        <f>SUM(Hárok1!G13:G15)</f>
        <v>905</v>
      </c>
      <c r="C2" s="30">
        <f>SUM(Hárok1!G16:G19)</f>
        <v>568</v>
      </c>
      <c r="D2" s="30">
        <f>SUM(Hárok1!G20:G28)</f>
        <v>413</v>
      </c>
    </row>
    <row r="3" spans="1:4" x14ac:dyDescent="0.25">
      <c r="A3" t="s">
        <v>38</v>
      </c>
      <c r="B3" s="30">
        <f>SUM(Hárok1!M13:M15)</f>
        <v>15772.04</v>
      </c>
      <c r="C3" s="30">
        <f>SUM(Hárok1!M16:M19)</f>
        <v>13388.06</v>
      </c>
      <c r="D3" s="30">
        <f>SUM(Hárok1!M20:M28)</f>
        <v>11435.74</v>
      </c>
    </row>
    <row r="4" spans="1:4" x14ac:dyDescent="0.25">
      <c r="A4" t="s">
        <v>39</v>
      </c>
      <c r="B4">
        <f>B3/B2</f>
        <v>17.427668508287294</v>
      </c>
      <c r="C4">
        <f>C3/C2</f>
        <v>23.570528169014082</v>
      </c>
      <c r="D4">
        <f>D3/D2</f>
        <v>27.689443099273607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2023-12-11T09:15:56Z</dcterms:modified>
</cp:coreProperties>
</file>