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4990\Desktop\"/>
    </mc:Choice>
  </mc:AlternateContent>
  <workbookProtection workbookAlgorithmName="SHA-512" workbookHashValue="oTc+K1baWsZLaaHTKejmEZgiAwYNka/NZ3EoNyQA6QPV3CG9ur8SmaInQqIW2bizaMfEhUNzSFGuo8wxeypriA==" workbookSaltValue="as+4tTzW38nwNtu1QBBp9Q==" workbookSpinCount="100000" lockStructure="1"/>
  <bookViews>
    <workbookView xWindow="22932" yWindow="-108" windowWidth="41496" windowHeight="16776" activeTab="2"/>
  </bookViews>
  <sheets>
    <sheet name="Rekapitulácia stavby" sheetId="3" r:id="rId1"/>
    <sheet name="Súpis prác" sheetId="1" r:id="rId2"/>
    <sheet name="Časti stavby" sheetId="2" r:id="rId3"/>
  </sheets>
  <definedNames>
    <definedName name="_xlnm.Print_Titles" localSheetId="2">'Časti stavby'!$1:$3</definedName>
    <definedName name="_xlnm.Print_Titles" localSheetId="0">'Rekapitulácia stavby'!$1:$3</definedName>
    <definedName name="_xlnm.Print_Titles" localSheetId="1">'Súpis prác'!$1:$3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8" i="2" l="1"/>
  <c r="I118" i="2" l="1"/>
  <c r="H119" i="2" l="1"/>
  <c r="J118" i="2"/>
  <c r="H117" i="2"/>
  <c r="H116" i="2"/>
  <c r="H115" i="2"/>
  <c r="H114" i="2"/>
  <c r="H113" i="2"/>
  <c r="H112" i="2"/>
  <c r="H111" i="2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H81" i="2"/>
  <c r="H80" i="2"/>
  <c r="H79" i="2"/>
  <c r="H78" i="2"/>
  <c r="I78" i="2" s="1"/>
  <c r="H77" i="2"/>
  <c r="H76" i="2"/>
  <c r="H75" i="2"/>
  <c r="H74" i="2"/>
  <c r="H73" i="2"/>
  <c r="H72" i="2"/>
  <c r="I72" i="2" s="1"/>
  <c r="H71" i="2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H61" i="2"/>
  <c r="H60" i="2"/>
  <c r="H59" i="2"/>
  <c r="H58" i="2"/>
  <c r="I58" i="2" s="1"/>
  <c r="H57" i="2"/>
  <c r="H56" i="2"/>
  <c r="H55" i="2"/>
  <c r="H54" i="2"/>
  <c r="H53" i="2"/>
  <c r="H52" i="2"/>
  <c r="H51" i="2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H42" i="2"/>
  <c r="H41" i="2"/>
  <c r="H40" i="2"/>
  <c r="H39" i="2"/>
  <c r="I39" i="2" s="1"/>
  <c r="H38" i="2"/>
  <c r="I38" i="2" s="1"/>
  <c r="H37" i="2"/>
  <c r="I37" i="2" s="1"/>
  <c r="H36" i="2"/>
  <c r="I36" i="2" s="1"/>
  <c r="H35" i="2"/>
  <c r="H34" i="2"/>
  <c r="H33" i="2"/>
  <c r="H32" i="2"/>
  <c r="I32" i="2" s="1"/>
  <c r="H31" i="2"/>
  <c r="H30" i="2"/>
  <c r="I30" i="2" s="1"/>
  <c r="H29" i="2"/>
  <c r="I29" i="2" s="1"/>
  <c r="H28" i="2"/>
  <c r="I28" i="2" s="1"/>
  <c r="H27" i="2"/>
  <c r="I27" i="2" s="1"/>
  <c r="H26" i="2"/>
  <c r="H25" i="2"/>
  <c r="H24" i="2"/>
  <c r="I24" i="2" s="1"/>
  <c r="H22" i="2"/>
  <c r="H21" i="2"/>
  <c r="H20" i="2"/>
  <c r="H19" i="2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H9" i="2"/>
  <c r="I9" i="2" s="1"/>
  <c r="H7" i="2"/>
  <c r="H6" i="2"/>
  <c r="H5" i="2"/>
  <c r="I5" i="2" s="1"/>
  <c r="H4" i="2"/>
  <c r="J113" i="1"/>
  <c r="K113" i="1" s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  <c r="I97" i="2" l="1"/>
  <c r="J97" i="2" s="1"/>
  <c r="K97" i="2" s="1"/>
  <c r="I62" i="2"/>
  <c r="J62" i="2" s="1"/>
  <c r="K62" i="2" s="1"/>
  <c r="I74" i="2"/>
  <c r="J74" i="2" s="1"/>
  <c r="K74" i="2" s="1"/>
  <c r="I98" i="2"/>
  <c r="J98" i="2" s="1"/>
  <c r="K98" i="2" s="1"/>
  <c r="I51" i="2"/>
  <c r="J51" i="2" s="1"/>
  <c r="K51" i="2" s="1"/>
  <c r="I75" i="2"/>
  <c r="J75" i="2" s="1"/>
  <c r="K75" i="2" s="1"/>
  <c r="I99" i="2"/>
  <c r="J99" i="2" s="1"/>
  <c r="K99" i="2" s="1"/>
  <c r="I111" i="2"/>
  <c r="J111" i="2" s="1"/>
  <c r="K111" i="2" s="1"/>
  <c r="I73" i="2"/>
  <c r="J73" i="2" s="1"/>
  <c r="K73" i="2" s="1"/>
  <c r="I40" i="2"/>
  <c r="J40" i="2" s="1"/>
  <c r="K40" i="2" s="1"/>
  <c r="I52" i="2"/>
  <c r="I76" i="2"/>
  <c r="J76" i="2" s="1"/>
  <c r="K76" i="2" s="1"/>
  <c r="I100" i="2"/>
  <c r="J100" i="2" s="1"/>
  <c r="K100" i="2" s="1"/>
  <c r="I112" i="2"/>
  <c r="J112" i="2" s="1"/>
  <c r="K112" i="2" s="1"/>
  <c r="I25" i="2"/>
  <c r="I26" i="2"/>
  <c r="I41" i="2"/>
  <c r="I53" i="2"/>
  <c r="J53" i="2" s="1"/>
  <c r="K53" i="2" s="1"/>
  <c r="I77" i="2"/>
  <c r="J77" i="2" s="1"/>
  <c r="K77" i="2" s="1"/>
  <c r="I101" i="2"/>
  <c r="J101" i="2" s="1"/>
  <c r="K101" i="2" s="1"/>
  <c r="I113" i="2"/>
  <c r="J113" i="2" s="1"/>
  <c r="K113" i="2" s="1"/>
  <c r="I4" i="2"/>
  <c r="J4" i="2" s="1"/>
  <c r="K4" i="2" s="1"/>
  <c r="I42" i="2"/>
  <c r="J54" i="2"/>
  <c r="K54" i="2" s="1"/>
  <c r="I54" i="2"/>
  <c r="I102" i="2"/>
  <c r="J102" i="2" s="1"/>
  <c r="K102" i="2" s="1"/>
  <c r="I114" i="2"/>
  <c r="J114" i="2" s="1"/>
  <c r="K114" i="2" s="1"/>
  <c r="I31" i="2"/>
  <c r="J31" i="2" s="1"/>
  <c r="K31" i="2" s="1"/>
  <c r="I43" i="2"/>
  <c r="J43" i="2" s="1"/>
  <c r="K43" i="2" s="1"/>
  <c r="I55" i="2"/>
  <c r="I79" i="2"/>
  <c r="J79" i="2" s="1"/>
  <c r="K79" i="2" s="1"/>
  <c r="I91" i="2"/>
  <c r="J91" i="2" s="1"/>
  <c r="K91" i="2" s="1"/>
  <c r="I115" i="2"/>
  <c r="I56" i="2"/>
  <c r="J56" i="2" s="1"/>
  <c r="K56" i="2" s="1"/>
  <c r="I80" i="2"/>
  <c r="I92" i="2"/>
  <c r="J92" i="2" s="1"/>
  <c r="K92" i="2" s="1"/>
  <c r="I116" i="2"/>
  <c r="J116" i="2" s="1"/>
  <c r="K116" i="2" s="1"/>
  <c r="I19" i="2"/>
  <c r="J19" i="2" s="1"/>
  <c r="K19" i="2" s="1"/>
  <c r="I7" i="2"/>
  <c r="J7" i="2" s="1"/>
  <c r="K7" i="2" s="1"/>
  <c r="I20" i="2"/>
  <c r="J20" i="2" s="1"/>
  <c r="K20" i="2" s="1"/>
  <c r="I33" i="2"/>
  <c r="J33" i="2" s="1"/>
  <c r="K33" i="2" s="1"/>
  <c r="I57" i="2"/>
  <c r="I81" i="2"/>
  <c r="J81" i="2" s="1"/>
  <c r="K81" i="2" s="1"/>
  <c r="I93" i="2"/>
  <c r="J93" i="2" s="1"/>
  <c r="K93" i="2" s="1"/>
  <c r="I117" i="2"/>
  <c r="J117" i="2" s="1"/>
  <c r="K117" i="2" s="1"/>
  <c r="I21" i="2"/>
  <c r="I34" i="2"/>
  <c r="J34" i="2" s="1"/>
  <c r="I82" i="2"/>
  <c r="J82" i="2" s="1"/>
  <c r="I94" i="2"/>
  <c r="I10" i="2"/>
  <c r="J10" i="2" s="1"/>
  <c r="K10" i="2" s="1"/>
  <c r="I22" i="2"/>
  <c r="J22" i="2" s="1"/>
  <c r="K22" i="2" s="1"/>
  <c r="I35" i="2"/>
  <c r="I59" i="2"/>
  <c r="J59" i="2" s="1"/>
  <c r="K59" i="2" s="1"/>
  <c r="I71" i="2"/>
  <c r="J71" i="2" s="1"/>
  <c r="K71" i="2" s="1"/>
  <c r="I95" i="2"/>
  <c r="J95" i="2" s="1"/>
  <c r="K95" i="2" s="1"/>
  <c r="I119" i="2"/>
  <c r="I61" i="2"/>
  <c r="I6" i="2"/>
  <c r="J6" i="2" s="1"/>
  <c r="K6" i="2" s="1"/>
  <c r="I60" i="2"/>
  <c r="J60" i="2" s="1"/>
  <c r="K60" i="2" s="1"/>
  <c r="I96" i="2"/>
  <c r="J36" i="2"/>
  <c r="K36" i="2" s="1"/>
  <c r="J16" i="2"/>
  <c r="K16" i="2" s="1"/>
  <c r="J37" i="2"/>
  <c r="K37" i="2" s="1"/>
  <c r="J17" i="2"/>
  <c r="K17" i="2" s="1"/>
  <c r="J38" i="2"/>
  <c r="K38" i="2" s="1"/>
  <c r="J58" i="2"/>
  <c r="K58" i="2" s="1"/>
  <c r="J78" i="2"/>
  <c r="K78" i="2" s="1"/>
  <c r="J18" i="2"/>
  <c r="K18" i="2" s="1"/>
  <c r="J39" i="2"/>
  <c r="K39" i="2" s="1"/>
  <c r="K118" i="2"/>
  <c r="J11" i="2"/>
  <c r="K11" i="2" s="1"/>
  <c r="J32" i="2"/>
  <c r="K32" i="2" s="1"/>
  <c r="J72" i="2"/>
  <c r="K72" i="2" s="1"/>
  <c r="J44" i="2"/>
  <c r="K44" i="2" s="1"/>
  <c r="J63" i="2"/>
  <c r="K63" i="2" s="1"/>
  <c r="J45" i="2"/>
  <c r="K45" i="2" s="1"/>
  <c r="J64" i="2"/>
  <c r="K64" i="2" s="1"/>
  <c r="J83" i="2"/>
  <c r="K83" i="2" s="1"/>
  <c r="J103" i="2"/>
  <c r="K103" i="2" s="1"/>
  <c r="J27" i="2"/>
  <c r="K27" i="2" s="1"/>
  <c r="J46" i="2"/>
  <c r="K46" i="2" s="1"/>
  <c r="J65" i="2"/>
  <c r="K65" i="2" s="1"/>
  <c r="J84" i="2"/>
  <c r="K84" i="2" s="1"/>
  <c r="J104" i="2"/>
  <c r="K104" i="2" s="1"/>
  <c r="J28" i="2"/>
  <c r="K28" i="2" s="1"/>
  <c r="J47" i="2"/>
  <c r="K47" i="2" s="1"/>
  <c r="J66" i="2"/>
  <c r="K66" i="2" s="1"/>
  <c r="J85" i="2"/>
  <c r="K85" i="2" s="1"/>
  <c r="J105" i="2"/>
  <c r="K105" i="2" s="1"/>
  <c r="J29" i="2"/>
  <c r="K29" i="2" s="1"/>
  <c r="J48" i="2"/>
  <c r="K48" i="2" s="1"/>
  <c r="J67" i="2"/>
  <c r="K67" i="2" s="1"/>
  <c r="J86" i="2"/>
  <c r="K86" i="2" s="1"/>
  <c r="J106" i="2"/>
  <c r="K106" i="2" s="1"/>
  <c r="J30" i="2"/>
  <c r="K30" i="2" s="1"/>
  <c r="J49" i="2"/>
  <c r="K49" i="2" s="1"/>
  <c r="J68" i="2"/>
  <c r="K68" i="2" s="1"/>
  <c r="J87" i="2"/>
  <c r="K87" i="2" s="1"/>
  <c r="J107" i="2"/>
  <c r="K107" i="2" s="1"/>
  <c r="J50" i="2"/>
  <c r="K50" i="2" s="1"/>
  <c r="J69" i="2"/>
  <c r="K69" i="2" s="1"/>
  <c r="J88" i="2"/>
  <c r="K88" i="2" s="1"/>
  <c r="J108" i="2"/>
  <c r="K108" i="2" s="1"/>
  <c r="J70" i="2"/>
  <c r="K70" i="2" s="1"/>
  <c r="J89" i="2"/>
  <c r="K89" i="2"/>
  <c r="J109" i="2"/>
  <c r="K109" i="2" s="1"/>
  <c r="J12" i="2"/>
  <c r="K12" i="2" s="1"/>
  <c r="J90" i="2"/>
  <c r="K90" i="2" s="1"/>
  <c r="J110" i="2"/>
  <c r="K110" i="2" s="1"/>
  <c r="J13" i="2"/>
  <c r="K13" i="2" s="1"/>
  <c r="J14" i="2"/>
  <c r="K14" i="2" s="1"/>
  <c r="J15" i="2"/>
  <c r="K15" i="2" s="1"/>
  <c r="J9" i="2"/>
  <c r="I23" i="2"/>
  <c r="E5" i="3" s="1"/>
  <c r="J24" i="2"/>
  <c r="J94" i="2" l="1"/>
  <c r="K94" i="2" s="1"/>
  <c r="I120" i="2"/>
  <c r="E6" i="3" s="1"/>
  <c r="K82" i="2"/>
  <c r="J96" i="2"/>
  <c r="K96" i="2" s="1"/>
  <c r="J57" i="2"/>
  <c r="K57" i="2" s="1"/>
  <c r="J55" i="2"/>
  <c r="K55" i="2" s="1"/>
  <c r="J42" i="2"/>
  <c r="K42" i="2" s="1"/>
  <c r="J41" i="2"/>
  <c r="K41" i="2" s="1"/>
  <c r="J52" i="2"/>
  <c r="K52" i="2" s="1"/>
  <c r="K34" i="2"/>
  <c r="J80" i="2"/>
  <c r="K80" i="2" s="1"/>
  <c r="J26" i="2"/>
  <c r="J35" i="2"/>
  <c r="K35" i="2" s="1"/>
  <c r="J21" i="2"/>
  <c r="J23" i="2" s="1"/>
  <c r="F5" i="3" s="1"/>
  <c r="G5" i="3" s="1"/>
  <c r="J25" i="2"/>
  <c r="K25" i="2" s="1"/>
  <c r="J61" i="2"/>
  <c r="K61" i="2" s="1"/>
  <c r="J115" i="2"/>
  <c r="K115" i="2" s="1"/>
  <c r="J119" i="2"/>
  <c r="K119" i="2" s="1"/>
  <c r="K24" i="2"/>
  <c r="K9" i="2"/>
  <c r="I8" i="2"/>
  <c r="J5" i="2"/>
  <c r="J8" i="2" s="1"/>
  <c r="I121" i="2" l="1"/>
  <c r="J120" i="2"/>
  <c r="F6" i="3" s="1"/>
  <c r="G6" i="3" s="1"/>
  <c r="K21" i="2"/>
  <c r="K23" i="2"/>
  <c r="K26" i="2"/>
  <c r="K120" i="2" s="1"/>
  <c r="K5" i="2"/>
  <c r="K8" i="2" s="1"/>
  <c r="F4" i="3"/>
  <c r="J121" i="2"/>
  <c r="E4" i="3"/>
  <c r="F7" i="3" l="1"/>
  <c r="K121" i="2"/>
  <c r="E7" i="3"/>
  <c r="G4" i="3"/>
  <c r="G7" i="3" s="1"/>
</calcChain>
</file>

<file path=xl/sharedStrings.xml><?xml version="1.0" encoding="utf-8"?>
<sst xmlns="http://schemas.openxmlformats.org/spreadsheetml/2006/main" count="963" uniqueCount="395">
  <si>
    <t>Klasifikácia produkcie</t>
  </si>
  <si>
    <t>Čislo položky</t>
  </si>
  <si>
    <t>Názov položky</t>
  </si>
  <si>
    <t>M.j.</t>
  </si>
  <si>
    <t>Množstvo</t>
  </si>
  <si>
    <t>DPH 20%</t>
  </si>
  <si>
    <t>Jedn. cena s DPH</t>
  </si>
  <si>
    <t>45.00.00 - Všeobecné položky v procese obstarávania stavieb</t>
  </si>
  <si>
    <t xml:space="preserve">45.00.00  </t>
  </si>
  <si>
    <t xml:space="preserve">00010401       </t>
  </si>
  <si>
    <t>Zmluvné požiadavky poplatky za skládky vybúraných hmôt a sutí</t>
  </si>
  <si>
    <t xml:space="preserve">T         </t>
  </si>
  <si>
    <t xml:space="preserve">00010402       </t>
  </si>
  <si>
    <t>Zmluvné požiadavky poplatky za zemník</t>
  </si>
  <si>
    <t xml:space="preserve">M3        </t>
  </si>
  <si>
    <t xml:space="preserve">00030331       </t>
  </si>
  <si>
    <t>Geodetické práce, vykonávané po výstavbe, zameranie skutočného vyhotovenia stavby</t>
  </si>
  <si>
    <t xml:space="preserve">KPL       </t>
  </si>
  <si>
    <t xml:space="preserve">00040222       </t>
  </si>
  <si>
    <t>Projektové práce, stavebná časť (stavebné objekty vrátane ich technického vybavenia), náklady na dokumentáciu skutočného zhotovenia stavby</t>
  </si>
  <si>
    <t>45.11.11 - Demolačné práce</t>
  </si>
  <si>
    <t xml:space="preserve">45.11.11  </t>
  </si>
  <si>
    <t xml:space="preserve">03050413       </t>
  </si>
  <si>
    <t>Ochranné konštrukcie, záchytná sieť z umelých vlákien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</si>
  <si>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</si>
  <si>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</si>
  <si>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</si>
  <si>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</si>
  <si>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05010504       </t>
  </si>
  <si>
    <t>Búranie konštrukcií podláh, podkladov, dlažieb betónových</t>
  </si>
  <si>
    <t xml:space="preserve">05020131       </t>
  </si>
  <si>
    <t>Vybúranie konštrukcií a demontáže, odstránenie izolácie povlakovej</t>
  </si>
  <si>
    <t xml:space="preserve">M2        </t>
  </si>
  <si>
    <t xml:space="preserve">05020901       </t>
  </si>
  <si>
    <t>Vybúranie, odstránenie konštrukcií, rôznych predmetov z dielcov prefabrikovaných</t>
  </si>
  <si>
    <t xml:space="preserve">M         </t>
  </si>
  <si>
    <t xml:space="preserve">05020907       </t>
  </si>
  <si>
    <t>Vybúranie konštrukcií a demontáže, rôznych predmetov kovových</t>
  </si>
  <si>
    <t xml:space="preserve">KG        </t>
  </si>
  <si>
    <t xml:space="preserve">05020910       </t>
  </si>
  <si>
    <t>Vybúranie konštrukcií a demontáže, rôznych predmetov z plastov</t>
  </si>
  <si>
    <t xml:space="preserve">05030162       </t>
  </si>
  <si>
    <t>Odstránenie spevnených plôch a vozoviek, krytov bitúmenových</t>
  </si>
  <si>
    <t xml:space="preserve">05030261       </t>
  </si>
  <si>
    <t>Odstránenie spevnených plôch vozoviek a doplňujúcich konštrukcií podkladov z betónu prostého</t>
  </si>
  <si>
    <t xml:space="preserve">05030407       </t>
  </si>
  <si>
    <t>Odstránenie spevnených plôch a vozoviek, zvodidiel, zábradlia,stien, oplotení kovových</t>
  </si>
  <si>
    <t xml:space="preserve">05030507       </t>
  </si>
  <si>
    <t>Odstránenie spevnených plôch vozoviek a doplňujúcich konštrukcií, zvislého dopravného značenia, kovových</t>
  </si>
  <si>
    <t xml:space="preserve">KS        </t>
  </si>
  <si>
    <t xml:space="preserve">05080200       </t>
  </si>
  <si>
    <t>Doprava vybúraných hmôt vodorovná</t>
  </si>
  <si>
    <t xml:space="preserve">05090205       </t>
  </si>
  <si>
    <t>Doplňujúce práce, úprava stavebných konštrukcií vysokotlakým vodným lúčom železobetónových</t>
  </si>
  <si>
    <t xml:space="preserve">05090361       </t>
  </si>
  <si>
    <t>Doplňujúce práce, frézovanie betónového krytu, podkladu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</si>
  <si>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</si>
  <si>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</si>
  <si>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</si>
  <si>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</si>
  <si>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 xml:space="preserve">05090503       </t>
  </si>
  <si>
    <t>Doplňujúce práce, vŕtanie do železobetónu</t>
  </si>
  <si>
    <t xml:space="preserve">05090605       </t>
  </si>
  <si>
    <t>Doplňujúce práce, otryskanie železobetónovej konštrukcie</t>
  </si>
  <si>
    <t>45.11.12 - Úprava staveniska a vyčisťovacie práce</t>
  </si>
  <si>
    <t xml:space="preserve">45.11.12  </t>
  </si>
  <si>
    <t xml:space="preserve">01010001       </t>
  </si>
  <si>
    <t>Pripravné práce, všeobecné vypratanie zastavaných území</t>
  </si>
  <si>
    <t xml:space="preserve">01010103       </t>
  </si>
  <si>
    <t>Pripravné práce, odstránenie porastov krovín</t>
  </si>
  <si>
    <t xml:space="preserve">01060204       </t>
  </si>
  <si>
    <t>Premiestnenie  vodorovné nad 3 000 m</t>
  </si>
  <si>
    <t>45.11.20 - Výkopové zemné práce a presun zemín</t>
  </si>
  <si>
    <t xml:space="preserve">45.11.20  </t>
  </si>
  <si>
    <t xml:space="preserve">01020101       </t>
  </si>
  <si>
    <t>Odkopávky a prekopávky humóznej vrstvy ornice</t>
  </si>
  <si>
    <t xml:space="preserve">01020300       </t>
  </si>
  <si>
    <t>Odkopávky a prekopávky v zemníkoch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</si>
  <si>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</si>
  <si>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</si>
  <si>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</si>
  <si>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</si>
  <si>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01030202       </t>
  </si>
  <si>
    <t>Hĺbené vykopávky rýh š nad 600 mm</t>
  </si>
  <si>
    <t xml:space="preserve">01040402       </t>
  </si>
  <si>
    <t>Konštrukcie z hornín - zásypy so zhutnením</t>
  </si>
  <si>
    <t xml:space="preserve">01060202       </t>
  </si>
  <si>
    <t>Premiestnenie  , vodorovné do 1 000 m</t>
  </si>
  <si>
    <t xml:space="preserve">01070104       </t>
  </si>
  <si>
    <t>Paženie, resp.zaistenie výrubu v podzemí vykopávok medzi záporami</t>
  </si>
  <si>
    <t>45.11.23 - Vyplňovanie a rekultivačné práce</t>
  </si>
  <si>
    <t xml:space="preserve">45.11.23  </t>
  </si>
  <si>
    <t xml:space="preserve">01060201       </t>
  </si>
  <si>
    <t>Premiestnenie  vodorovné do 100 m</t>
  </si>
  <si>
    <t xml:space="preserve">01060700       </t>
  </si>
  <si>
    <t>Premiestnenie  - nakladanie, prekladanie, vykladanie</t>
  </si>
  <si>
    <t xml:space="preserve">01080501       </t>
  </si>
  <si>
    <t>Povrchové úpravy terénu, úpravy povrchov rozprestretím ornice</t>
  </si>
  <si>
    <t xml:space="preserve">01080503       </t>
  </si>
  <si>
    <t>Povrchové úpravy terénu, úpravy povrchov založením trávnika hydroosevom</t>
  </si>
  <si>
    <t xml:space="preserve">01080811       </t>
  </si>
  <si>
    <t>Povrchové úpravy terénu, sadenie, presádzanie, ošetrovanie, ochrana trávnika</t>
  </si>
  <si>
    <t>45.11.24 - Ostatné výkopové a súvisiace zemné práce</t>
  </si>
  <si>
    <t xml:space="preserve">45.11.24  </t>
  </si>
  <si>
    <t>Premiestnenie  vodorovné nad 5 000 m</t>
  </si>
  <si>
    <t>45.12.00 - Prieskumné vrty a vrtné práce</t>
  </si>
  <si>
    <t xml:space="preserve">45.12.00  </t>
  </si>
  <si>
    <t xml:space="preserve">02020175       </t>
  </si>
  <si>
    <t>Vrty pre kotvenie, injektáž, mikropilóty a monitoring na povrchu, tr.horniny V</t>
  </si>
  <si>
    <t>45.22.11 - Stavebné práce na mostoch</t>
  </si>
  <si>
    <t xml:space="preserve">45.22.11  </t>
  </si>
  <si>
    <t xml:space="preserve">11010201       </t>
  </si>
  <si>
    <t>Základy, pätky z betónu prostého</t>
  </si>
  <si>
    <t xml:space="preserve">11050202       </t>
  </si>
  <si>
    <t>Zvislé konštrukcie inžinierskych stavieb, opory z betónu železového</t>
  </si>
  <si>
    <t xml:space="preserve">11050212       </t>
  </si>
  <si>
    <t>Zvislé konštrukcie inžinierskych stavieb, opory, debnenie z dielcov</t>
  </si>
  <si>
    <t xml:space="preserve">11050221       </t>
  </si>
  <si>
    <t>Zvislé konštrukcie inžinierskych stavieb, opory, výstuž z betonárskej ocele</t>
  </si>
  <si>
    <t xml:space="preserve">11050602       </t>
  </si>
  <si>
    <t>Zvislé konštrukcie inžinierskych stavieb, rímsy z betónu železového</t>
  </si>
  <si>
    <t xml:space="preserve">11050612       </t>
  </si>
  <si>
    <t>Zvislé konštrukcie inžinierskych stavieb, rímsy, debnenie z dielcov</t>
  </si>
  <si>
    <t xml:space="preserve">11050613       </t>
  </si>
  <si>
    <t>Zvislé konštrukcie inžinierskych stavieb, rímsy, debnenie zabudované</t>
  </si>
  <si>
    <t xml:space="preserve">11050621       </t>
  </si>
  <si>
    <t>Zvislé konštrukcie inžinierskych stavieb, rímsy, výstuž z betonárskej ocele</t>
  </si>
  <si>
    <t xml:space="preserve">11080102       </t>
  </si>
  <si>
    <t>Vodorovné nosné konštrukcie inžinierskych stavieb, prechodové dosky z betónu železového</t>
  </si>
  <si>
    <t xml:space="preserve">11080111       </t>
  </si>
  <si>
    <t>Vodorovné nosné konštrukcie inžinierskych stavieb, prechodové dosky, debnenie tradičné</t>
  </si>
  <si>
    <t xml:space="preserve">11080121       </t>
  </si>
  <si>
    <t>Vodorovné nosné konštrukcie inžinierskych stavieb, prechodové dosky, výstuž z betonárskej ocele</t>
  </si>
  <si>
    <t xml:space="preserve">11090202       </t>
  </si>
  <si>
    <t>Schodiskové konštrukcie, stupne z betónu železového</t>
  </si>
  <si>
    <t xml:space="preserve">11200101       </t>
  </si>
  <si>
    <t>Podkladné konštrukcie, podkladné vrstvy, z betónu prostého</t>
  </si>
  <si>
    <t xml:space="preserve">11200102       </t>
  </si>
  <si>
    <t>Podkladné konštrukcie, podkladné vrstvy, z betónu železového</t>
  </si>
  <si>
    <t xml:space="preserve">11200111       </t>
  </si>
  <si>
    <t>Podkladné konštrukcie, podkladné vrstvy, debnenie tradičné</t>
  </si>
  <si>
    <t xml:space="preserve">11200121       </t>
  </si>
  <si>
    <t>Podkladné konštrukcie, podkladné vrstvy, výstuž z betonárskej ocele</t>
  </si>
  <si>
    <t xml:space="preserve">15020406       </t>
  </si>
  <si>
    <t>Múry, rímsy z dielcov sklovláknitých betónových</t>
  </si>
  <si>
    <t xml:space="preserve">15020601       </t>
  </si>
  <si>
    <t>Múry oporné, zárubné, dielce železobetónové</t>
  </si>
  <si>
    <t xml:space="preserve">21080406       </t>
  </si>
  <si>
    <t>Vodorovné nosné konštrukcie, kĺby a ložiská z ocele</t>
  </si>
  <si>
    <t xml:space="preserve">21080407       </t>
  </si>
  <si>
    <t>Vodorovné nosné konštrukcie, kĺby a ložiská elastomerové a gumené</t>
  </si>
  <si>
    <t xml:space="preserve">21200116       </t>
  </si>
  <si>
    <t>Podkladné a vedľajšie konštrukcie, výplň za oporami a protimrazové kliny zo štrkopiesku</t>
  </si>
  <si>
    <t xml:space="preserve">21200541       </t>
  </si>
  <si>
    <t>Podkladné a vedľajšie konštrukcie, výplň bet. konštrukcií, plastbetón</t>
  </si>
  <si>
    <t xml:space="preserve">21210401       </t>
  </si>
  <si>
    <t>Spevnené plochy, dlažba z betónu</t>
  </si>
  <si>
    <t xml:space="preserve">21250106       </t>
  </si>
  <si>
    <t>Doplňujúce konštrukcie, zvodidlá oceľové</t>
  </si>
  <si>
    <t xml:space="preserve">21250206       </t>
  </si>
  <si>
    <t>Doplňujúce konštrukcie, zábradlia oceľové</t>
  </si>
  <si>
    <t xml:space="preserve">21250320       </t>
  </si>
  <si>
    <t>Doplňujúce konštrukcie, odvodnenie mostov, odvodňovače</t>
  </si>
  <si>
    <t xml:space="preserve">21250321       </t>
  </si>
  <si>
    <t>Doplňujúce konštrukcie, odvodnenie mostov, odvodňovacie potrubie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</si>
  <si>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</si>
  <si>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</si>
  <si>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</si>
  <si>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</si>
  <si>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21250426       </t>
  </si>
  <si>
    <t>Doplňujúce konštrukcie, dilatačné zariadenia, mostné závery povrchové posun</t>
  </si>
  <si>
    <t xml:space="preserve">21250531       </t>
  </si>
  <si>
    <t>Doplňujúce konštrukcie, mostné zábrany a ochrany, krycie zábrany</t>
  </si>
  <si>
    <t xml:space="preserve">21250935       </t>
  </si>
  <si>
    <t>Doplňujúce konštrukcie, drobné zariadenia prefabrikované</t>
  </si>
  <si>
    <t xml:space="preserve">21251038       </t>
  </si>
  <si>
    <t>Doplňujúce konštrukcie, podperné konštrukcie mostov, debniace vozíky</t>
  </si>
  <si>
    <t>45.23.11 - Práce na spodnej stavby diaľníc (okrem visutých), ciest, ulíc</t>
  </si>
  <si>
    <t xml:space="preserve">45.23.11  </t>
  </si>
  <si>
    <t xml:space="preserve">22010104       </t>
  </si>
  <si>
    <t>Podkladné a krycie vrstvy bez spojiva nestmelené, štrkodrva</t>
  </si>
  <si>
    <t xml:space="preserve">22020210       </t>
  </si>
  <si>
    <t>Podkladné a krycie vrstvy s hydraulickým spojivom, stabilizované z miešacieho centra cementom</t>
  </si>
  <si>
    <t>45.23.12 - Práce na vrchnej stavbe diaľníc (okrem visutých), ciest, ulíc, chodníkov a nekrytých parkovísk</t>
  </si>
  <si>
    <t xml:space="preserve">45.23.12  </t>
  </si>
  <si>
    <t xml:space="preserve">22020417       </t>
  </si>
  <si>
    <t>Podkladné a krycie vrstvy s hydraulickým spojivom, cementobetónové jednovrstvové, beton prostý</t>
  </si>
  <si>
    <t xml:space="preserve">22040752       </t>
  </si>
  <si>
    <t>Kryty dláždené,chodníkov komunikácií,rigolov - vyplnenie škár elastickou zálievkou</t>
  </si>
  <si>
    <t xml:space="preserve">22250356       </t>
  </si>
  <si>
    <t>Doplňujúce konštrukcie, zvodidlá prefabrikované</t>
  </si>
  <si>
    <t xml:space="preserve">22251661       </t>
  </si>
  <si>
    <t>Doplňujúce konštrukcie, uzavreté žľabové systémy z betónu</t>
  </si>
  <si>
    <t>45.23.13 - Práce na stavbe miestnych potrubných vedení vody a kanalizácie</t>
  </si>
  <si>
    <t xml:space="preserve">45.23.13  </t>
  </si>
  <si>
    <t xml:space="preserve">27070401       </t>
  </si>
  <si>
    <t>Chráničky, rúry plastové , nedelená</t>
  </si>
  <si>
    <t>45.23.32 - Práce na vrchnej stavbe diaľníc, ciest, ulíc, chodníkov a nekrytých parkovísk</t>
  </si>
  <si>
    <t xml:space="preserve">45.23.32  </t>
  </si>
  <si>
    <t xml:space="preserve">22030330       </t>
  </si>
  <si>
    <t>Podkladné a krycie vrstvy z asfaltových zmesí, bitúmenové postreky, nátery,posypy spojovací postrek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</si>
  <si>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</si>
  <si>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</si>
  <si>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</si>
  <si>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</si>
  <si>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</si>
  <si>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</si>
  <si>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</si>
  <si>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</si>
  <si>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22250184       </t>
  </si>
  <si>
    <t>Doplňujúce konštrukcie, zábradlie plastové</t>
  </si>
  <si>
    <t xml:space="preserve">22250265       </t>
  </si>
  <si>
    <t>Doplňujúce konštrukcie, protihlukové steny kovové so sklom, akrylátom</t>
  </si>
  <si>
    <t xml:space="preserve">22250362       </t>
  </si>
  <si>
    <t xml:space="preserve">22250671       </t>
  </si>
  <si>
    <t>Doplňujúce konštrukcie,  zvislé dopravné značky, normálny rozmer alebo zväčšený rozmer</t>
  </si>
  <si>
    <t xml:space="preserve">22250980       </t>
  </si>
  <si>
    <t>Doplňujúce konštrukcie,  obrubníky chodníkové</t>
  </si>
  <si>
    <t xml:space="preserve">22251161       </t>
  </si>
  <si>
    <t>Doplňujúce konštrukcie,  otvorené žľaby z betónových tvárnic</t>
  </si>
  <si>
    <t>45.23.33 - Práce na spodnej stavby diaľnic, ciest, ulíc a chodníkov a nekrytých parkovísk</t>
  </si>
  <si>
    <t xml:space="preserve">45.23.33  </t>
  </si>
  <si>
    <t xml:space="preserve">22010201       </t>
  </si>
  <si>
    <t>Podkladné a krycie vrstvy bez spojiva, spevnenie krajníc zo zeminy</t>
  </si>
  <si>
    <t xml:space="preserve">22010204       </t>
  </si>
  <si>
    <t>Podkladné a krycie vrstvy bez spojiva, spevnenie krajníc, štrkodrva</t>
  </si>
  <si>
    <t xml:space="preserve">22030329       </t>
  </si>
  <si>
    <t>Podkladné a krycie vrstvy z asfaltových zmesí, bitúmenové postreky, nátery,posypy infiltračný postrek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</si>
  <si>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</si>
  <si>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</si>
  <si>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</si>
  <si>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</si>
  <si>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61010502       </t>
  </si>
  <si>
    <t>Izolácie proti vode a zemnej vlhkosti, mostoviek pásmi</t>
  </si>
  <si>
    <t>45.26.22 - Základové práce a vŕtanie vodných studní</t>
  </si>
  <si>
    <t xml:space="preserve">45.26.22  </t>
  </si>
  <si>
    <t xml:space="preserve">02010201       </t>
  </si>
  <si>
    <t>Zlepšovanie základovej pôdy, lôžko pre trativody a vankúše pod základy, z kameniva</t>
  </si>
  <si>
    <t>45.41.10 - Omietkarské práce</t>
  </si>
  <si>
    <t xml:space="preserve">45.41.10  </t>
  </si>
  <si>
    <t xml:space="preserve">13071513       </t>
  </si>
  <si>
    <t>Vonkajšie povrchy podhľadov, reprofilácia podhľadov maltou sanačnou</t>
  </si>
  <si>
    <t xml:space="preserve">13090808       </t>
  </si>
  <si>
    <t>Vonkajšie povrchy stien, maltovinová úprava z plastických maltovín</t>
  </si>
  <si>
    <t xml:space="preserve">13091513       </t>
  </si>
  <si>
    <t>Vonkajšie povrchy stien, reprofilácia zvislých a šikmých plôch maltou sanačnou</t>
  </si>
  <si>
    <t>45.44.20 - Nanášanie ochranných vrstiev - maliarske a natieračské práce</t>
  </si>
  <si>
    <t xml:space="preserve">45.44.20  </t>
  </si>
  <si>
    <t xml:space="preserve">84010807       </t>
  </si>
  <si>
    <t>Náter omietok a betónových povrchov, farba epoxidová</t>
  </si>
  <si>
    <t xml:space="preserve">84010815       </t>
  </si>
  <si>
    <t>Náter omietok a betónových povrchov, farba riediteľná vodou (akrylátová)</t>
  </si>
  <si>
    <t>45.50.00 - Prenájom stavebných strojov a zariadení a strojov a zariadení stavebného inžinierstva s obsluhou</t>
  </si>
  <si>
    <t xml:space="preserve">45.50.00  </t>
  </si>
  <si>
    <t xml:space="preserve">10020300       </t>
  </si>
  <si>
    <t>Žeriavy, výťahy a plošiny, plošiny</t>
  </si>
  <si>
    <t>Časť stavby</t>
  </si>
  <si>
    <t>Cena bez DPH</t>
  </si>
  <si>
    <t>000 - Všeobecné položky v procese obstarávania stavieb</t>
  </si>
  <si>
    <t>00010401</t>
  </si>
  <si>
    <t>T</t>
  </si>
  <si>
    <t>00010402</t>
  </si>
  <si>
    <t>M3</t>
  </si>
  <si>
    <t>00030331</t>
  </si>
  <si>
    <t>KPL</t>
  </si>
  <si>
    <t>00040222</t>
  </si>
  <si>
    <t>Celkom za 000 - Všeobecné položky v procese obstarávania stavieb</t>
  </si>
  <si>
    <t>101 - Vybudovanie prejazdu SDP</t>
  </si>
  <si>
    <t>05020901</t>
  </si>
  <si>
    <t>M</t>
  </si>
  <si>
    <t>05030162</t>
  </si>
  <si>
    <t>M2</t>
  </si>
  <si>
    <t>05030407</t>
  </si>
  <si>
    <t>05080200</t>
  </si>
  <si>
    <t>05090462</t>
  </si>
  <si>
    <t>01030102</t>
  </si>
  <si>
    <t>01060204</t>
  </si>
  <si>
    <t>22010104</t>
  </si>
  <si>
    <t>22020210</t>
  </si>
  <si>
    <t>21250424</t>
  </si>
  <si>
    <t>22020417</t>
  </si>
  <si>
    <t>22040752</t>
  </si>
  <si>
    <t>22250356</t>
  </si>
  <si>
    <t>22251661</t>
  </si>
  <si>
    <t>Celkom za 101 - Vybudovanie prejazdu SDP</t>
  </si>
  <si>
    <t>201 - Most ev. č. D1-096</t>
  </si>
  <si>
    <t>03050413</t>
  </si>
  <si>
    <t>05010205</t>
  </si>
  <si>
    <t>05010405</t>
  </si>
  <si>
    <t>05010504</t>
  </si>
  <si>
    <t>05020131</t>
  </si>
  <si>
    <t>Vybúranie konštrukcií a demontáže, rôznych predmetov z dielcov prefabrikovaných</t>
  </si>
  <si>
    <t>05020907</t>
  </si>
  <si>
    <t>KG</t>
  </si>
  <si>
    <t>05020910</t>
  </si>
  <si>
    <t>05030261</t>
  </si>
  <si>
    <t>Odstránenie spevnených plôch vozoviek a doplňujúcich konštrukcií zvodidiel, zábradlia, stien, oplotení kovových</t>
  </si>
  <si>
    <t>05030507</t>
  </si>
  <si>
    <t>KS</t>
  </si>
  <si>
    <t>05090205</t>
  </si>
  <si>
    <t>05090361</t>
  </si>
  <si>
    <t>05090362</t>
  </si>
  <si>
    <t>05090503</t>
  </si>
  <si>
    <t>05090605</t>
  </si>
  <si>
    <t>01010001</t>
  </si>
  <si>
    <t>01010103</t>
  </si>
  <si>
    <t>01020101</t>
  </si>
  <si>
    <t>01020300</t>
  </si>
  <si>
    <t>01030201</t>
  </si>
  <si>
    <t>01030202</t>
  </si>
  <si>
    <t>01040402</t>
  </si>
  <si>
    <t>01060202</t>
  </si>
  <si>
    <t>01070104</t>
  </si>
  <si>
    <t>01060201</t>
  </si>
  <si>
    <t>01060700</t>
  </si>
  <si>
    <t>01080501</t>
  </si>
  <si>
    <t>01080503</t>
  </si>
  <si>
    <t>01080811</t>
  </si>
  <si>
    <t>02020175</t>
  </si>
  <si>
    <t>11010201</t>
  </si>
  <si>
    <t>11050202</t>
  </si>
  <si>
    <t>11050212</t>
  </si>
  <si>
    <t>11050221</t>
  </si>
  <si>
    <t>11050602</t>
  </si>
  <si>
    <t>11050612</t>
  </si>
  <si>
    <t>11050613</t>
  </si>
  <si>
    <t>11050621</t>
  </si>
  <si>
    <t>11080102</t>
  </si>
  <si>
    <t>11080111</t>
  </si>
  <si>
    <t>11080121</t>
  </si>
  <si>
    <t>11090202</t>
  </si>
  <si>
    <t>11200101</t>
  </si>
  <si>
    <t>11200102</t>
  </si>
  <si>
    <t>11200111</t>
  </si>
  <si>
    <t>11200121</t>
  </si>
  <si>
    <t>15020406</t>
  </si>
  <si>
    <t>15020601</t>
  </si>
  <si>
    <t>21080406</t>
  </si>
  <si>
    <t>21080407</t>
  </si>
  <si>
    <t>21200116</t>
  </si>
  <si>
    <t>21200541</t>
  </si>
  <si>
    <t>21210401</t>
  </si>
  <si>
    <t>21250106</t>
  </si>
  <si>
    <t>21250206</t>
  </si>
  <si>
    <t>21250320</t>
  </si>
  <si>
    <t>21250321</t>
  </si>
  <si>
    <t>21250422</t>
  </si>
  <si>
    <t>21250426</t>
  </si>
  <si>
    <t>21250531</t>
  </si>
  <si>
    <t>21250935</t>
  </si>
  <si>
    <t>21251038</t>
  </si>
  <si>
    <t>27070401</t>
  </si>
  <si>
    <t>22030330</t>
  </si>
  <si>
    <t>22030640</t>
  </si>
  <si>
    <t>22030641</t>
  </si>
  <si>
    <t>22030643</t>
  </si>
  <si>
    <t>22030744</t>
  </si>
  <si>
    <t>22250184</t>
  </si>
  <si>
    <t>22250265</t>
  </si>
  <si>
    <t>22250362</t>
  </si>
  <si>
    <t>22250671</t>
  </si>
  <si>
    <t>22250980</t>
  </si>
  <si>
    <t>22251161</t>
  </si>
  <si>
    <t>22010201</t>
  </si>
  <si>
    <t>22010204</t>
  </si>
  <si>
    <t>22030329</t>
  </si>
  <si>
    <t>61010101</t>
  </si>
  <si>
    <t>61010502</t>
  </si>
  <si>
    <t>02010201</t>
  </si>
  <si>
    <t>13071513</t>
  </si>
  <si>
    <t>13090808</t>
  </si>
  <si>
    <t>13091513</t>
  </si>
  <si>
    <t>84010807</t>
  </si>
  <si>
    <t>84010815</t>
  </si>
  <si>
    <t>10020300</t>
  </si>
  <si>
    <t>Celkom za 201 - Most ev. č. D1-096</t>
  </si>
  <si>
    <t>Celkový súčet</t>
  </si>
  <si>
    <t>Číslo časti stavby</t>
  </si>
  <si>
    <t>Klasifikácia stavieb</t>
  </si>
  <si>
    <t>Názov časti stavby</t>
  </si>
  <si>
    <t>Cena s DPH</t>
  </si>
  <si>
    <t xml:space="preserve">000    </t>
  </si>
  <si>
    <t xml:space="preserve">    </t>
  </si>
  <si>
    <t xml:space="preserve">Všeobecné položky v procese obstarávania stavieb    </t>
  </si>
  <si>
    <t xml:space="preserve">101    </t>
  </si>
  <si>
    <t xml:space="preserve">Vybudovanie prejazdu SDP    </t>
  </si>
  <si>
    <t xml:space="preserve">201    </t>
  </si>
  <si>
    <t xml:space="preserve">Most ev. č. D1-096    </t>
  </si>
  <si>
    <t>.....................................................................</t>
  </si>
  <si>
    <t>Podpis oprávnenej osoby uchádzača</t>
  </si>
  <si>
    <t>V ......................  Dňa  .........................</t>
  </si>
  <si>
    <t>................................................................................................</t>
  </si>
  <si>
    <t>V .......................................  Dňa  .........................</t>
  </si>
  <si>
    <t>Cena  ( EUR bez DPH )</t>
  </si>
  <si>
    <t>Jednotková cena                   ( EUR bez DPH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</si>
</sst>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0.00"/>
  </numFmts>
  <fonts count="10">
    <font>
      <sz val="11"/>
      <color theme="1"/>
      <name val="Aptos Narrow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</cellStyleXfs>
  <cellXfs count="50">
    <xf numFmtId="0" fontId="0" fillId="0" borderId="0" xfId="0"/>
    <xf numFmtId="164" fontId="1" fillId="2" borderId="1" xfId="1" applyNumberFormat="1" applyBorder="1" applyProtection="1">
      <protection locked="0"/>
    </xf>
    <xf numFmtId="0" fontId="4" fillId="3" borderId="1" xfId="5" applyBorder="1"/>
    <xf numFmtId="0" fontId="4" fillId="3" borderId="1" xfId="5" applyBorder="1" applyAlignment="1">
      <alignment horizontal="center"/>
    </xf>
    <xf numFmtId="0" fontId="2" fillId="0" borderId="1" xfId="3" quotePrefix="1" applyBorder="1"/>
    <xf numFmtId="0" fontId="2" fillId="0" borderId="1" xfId="3" applyBorder="1"/>
    <xf numFmtId="164" fontId="2" fillId="0" borderId="1" xfId="3" applyNumberFormat="1" applyBorder="1"/>
    <xf numFmtId="164" fontId="4" fillId="0" borderId="1" xfId="7" applyNumberFormat="1" applyBorder="1"/>
    <xf numFmtId="0" fontId="8" fillId="0" borderId="0" xfId="0" applyFont="1"/>
    <xf numFmtId="0" fontId="5" fillId="3" borderId="1" xfId="6" applyBorder="1" applyProtection="1"/>
    <xf numFmtId="0" fontId="0" fillId="0" borderId="0" xfId="0" applyProtection="1"/>
    <xf numFmtId="0" fontId="5" fillId="3" borderId="1" xfId="6" applyBorder="1" applyAlignment="1" applyProtection="1">
      <alignment horizontal="center"/>
    </xf>
    <xf numFmtId="0" fontId="1" fillId="0" borderId="2" xfId="2" applyBorder="1" applyAlignment="1" applyProtection="1">
      <alignment wrapText="1"/>
    </xf>
    <xf numFmtId="0" fontId="1" fillId="0" borderId="1" xfId="2" quotePrefix="1" applyBorder="1" applyProtection="1"/>
    <xf numFmtId="0" fontId="1" fillId="0" borderId="1" xfId="2" applyBorder="1" applyAlignment="1" applyProtection="1">
      <alignment wrapText="1"/>
    </xf>
    <xf numFmtId="0" fontId="1" fillId="0" borderId="1" xfId="2" applyBorder="1" applyProtection="1"/>
    <xf numFmtId="164" fontId="1" fillId="0" borderId="1" xfId="2" applyNumberFormat="1" applyBorder="1" applyProtection="1"/>
    <xf numFmtId="164" fontId="0" fillId="0" borderId="0" xfId="0" applyNumberFormat="1" applyProtection="1"/>
    <xf numFmtId="0" fontId="1" fillId="0" borderId="3" xfId="2" applyBorder="1" applyAlignment="1" applyProtection="1">
      <alignment wrapText="1"/>
    </xf>
    <xf numFmtId="164" fontId="6" fillId="0" borderId="1" xfId="2" applyNumberFormat="1" applyFont="1" applyBorder="1" applyProtection="1"/>
    <xf numFmtId="164" fontId="7" fillId="0" borderId="1" xfId="2" applyNumberFormat="1" applyFont="1" applyBorder="1" applyProtection="1"/>
    <xf numFmtId="0" fontId="8" fillId="0" borderId="0" xfId="0" applyFont="1" applyProtection="1"/>
    <xf numFmtId="0" fontId="8" fillId="0" borderId="0" xfId="0" applyFont="1" applyFill="1" applyAlignment="1" applyProtection="1"/>
    <xf numFmtId="0" fontId="8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vertical="center"/>
    </xf>
    <xf numFmtId="0" fontId="5" fillId="3" borderId="1" xfId="6" applyBorder="1" applyAlignment="1" applyProtection="1">
      <alignment horizontal="center" wrapText="1"/>
    </xf>
    <xf numFmtId="0" fontId="1" fillId="0" borderId="4" xfId="2" applyBorder="1" applyAlignment="1" applyProtection="1">
      <alignment wrapText="1"/>
    </xf>
    <xf numFmtId="164" fontId="3" fillId="0" borderId="1" xfId="2" applyNumberFormat="1" applyFont="1" applyBorder="1" applyProtection="1"/>
    <xf numFmtId="164" fontId="3" fillId="0" borderId="1" xfId="4" applyNumberFormat="1" applyBorder="1" applyProtection="1"/>
    <xf numFmtId="0" fontId="8" fillId="0" borderId="0" xfId="0" applyFont="1" applyFill="1" applyProtection="1"/>
    <xf numFmtId="0" fontId="0" fillId="0" borderId="0" xfId="0" applyFill="1" applyProtection="1"/>
    <xf numFmtId="0" fontId="4" fillId="0" borderId="5" xfId="7" applyBorder="1"/>
    <xf numFmtId="0" fontId="4" fillId="0" borderId="6" xfId="7" applyBorder="1"/>
    <xf numFmtId="0" fontId="4" fillId="0" borderId="7" xfId="7" applyBorder="1"/>
    <xf numFmtId="0" fontId="9" fillId="0" borderId="0" xfId="0" applyFont="1" applyAlignment="1">
      <alignment horizontal="center" vertical="center"/>
    </xf>
    <xf numFmtId="0" fontId="8" fillId="4" borderId="0" xfId="0" applyFont="1" applyFill="1" applyAlignment="1" applyProtection="1">
      <alignment horizontal="left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5" fillId="3" borderId="1" xfId="6" applyBorder="1" applyProtection="1"/>
    <xf numFmtId="0" fontId="8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 vertical="center"/>
    </xf>
    <xf numFmtId="0" fontId="1" fillId="0" borderId="5" xfId="2" applyBorder="1" applyProtection="1"/>
    <xf numFmtId="0" fontId="1" fillId="0" borderId="6" xfId="2" applyBorder="1" applyProtection="1"/>
    <xf numFmtId="164" fontId="1" fillId="0" borderId="6" xfId="2" applyNumberFormat="1" applyBorder="1" applyProtection="1"/>
    <xf numFmtId="164" fontId="1" fillId="0" borderId="7" xfId="2" applyNumberFormat="1" applyBorder="1" applyProtection="1"/>
    <xf numFmtId="0" fontId="3" fillId="0" borderId="5" xfId="4" applyBorder="1" applyProtection="1"/>
    <xf numFmtId="0" fontId="3" fillId="0" borderId="6" xfId="4" applyBorder="1" applyProtection="1"/>
    <xf numFmtId="164" fontId="3" fillId="0" borderId="7" xfId="4" applyNumberFormat="1" applyBorder="1" applyProtection="1"/>
    <xf numFmtId="0" fontId="8" fillId="0" borderId="0" xfId="0" applyFont="1" applyFill="1" applyAlignment="1" applyProtection="1">
      <alignment horizontal="left"/>
    </xf>
  </cellXfs>
  <cellStyles count="8">
    <cellStyle name="Background_Yellow" xfId="1"/>
    <cellStyle name="Font_Ariel_Normal" xfId="3"/>
    <cellStyle name="Font_Ariel_Normal_Bold" xfId="7"/>
    <cellStyle name="Font_Ariel_Normal_Bold_BG_Gray" xfId="5"/>
    <cellStyle name="Font_Ariel_Small" xfId="2"/>
    <cellStyle name="Font_Ariel_Small_Bold" xfId="4"/>
    <cellStyle name="Font_Ariel_Small_Bold_BG_Gray" xfId="6"/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31"/>
  <sheetViews>
    <sheetView showGridLines="0" zoomScaleNormal="100" workbookViewId="0">
      <selection activeCell="D24" sqref="D24"/>
    </sheetView>
  </sheetViews>
  <sheetFormatPr defaultRowHeight="13.8"/>
  <cols>
    <col min="1" max="1" width="2.296875" customWidth="1"/>
    <col min="2" max="2" width="14.59765625" bestFit="1" customWidth="1"/>
    <col min="3" max="3" width="16" bestFit="1" customWidth="1"/>
    <col min="4" max="4" width="40.09765625" bestFit="1" customWidth="1"/>
    <col min="5" max="7" width="17.296875" customWidth="1"/>
    <col min="8" max="8" width="0" hidden="1" customWidth="1"/>
  </cols>
  <sheetData>
    <row r="3" spans="2:8">
      <c r="B3" s="2" t="s">
        <v>377</v>
      </c>
      <c r="C3" s="2" t="s">
        <v>378</v>
      </c>
      <c r="D3" s="2" t="s">
        <v>379</v>
      </c>
      <c r="E3" s="3" t="s">
        <v>257</v>
      </c>
      <c r="F3" s="3" t="s">
        <v>5</v>
      </c>
      <c r="G3" s="3" t="s">
        <v>380</v>
      </c>
    </row>
    <row r="4" spans="2:8">
      <c r="B4" s="4" t="s">
        <v>381</v>
      </c>
      <c r="C4" s="5" t="s">
        <v>382</v>
      </c>
      <c r="D4" s="5" t="s">
        <v>383</v>
      </c>
      <c r="E4" s="6">
        <f>'Časti stavby'!I8</f>
        <v>0</v>
      </c>
      <c r="F4" s="6">
        <f>'Časti stavby'!J8</f>
        <v>0</v>
      </c>
      <c r="G4" s="6">
        <f>E4+F4</f>
        <v>0</v>
      </c>
      <c r="H4">
        <v>1</v>
      </c>
    </row>
    <row r="5" spans="2:8">
      <c r="B5" s="4" t="s">
        <v>384</v>
      </c>
      <c r="C5" s="5" t="s">
        <v>382</v>
      </c>
      <c r="D5" s="5" t="s">
        <v>385</v>
      </c>
      <c r="E5" s="6">
        <f>'Časti stavby'!I23</f>
        <v>0</v>
      </c>
      <c r="F5" s="6">
        <f>'Časti stavby'!J23</f>
        <v>0</v>
      </c>
      <c r="G5" s="6">
        <f>E5+F5</f>
        <v>0</v>
      </c>
      <c r="H5">
        <v>1</v>
      </c>
    </row>
    <row r="6" spans="2:8">
      <c r="B6" s="4" t="s">
        <v>386</v>
      </c>
      <c r="C6" s="5" t="s">
        <v>382</v>
      </c>
      <c r="D6" s="5" t="s">
        <v>387</v>
      </c>
      <c r="E6" s="6">
        <f>'Časti stavby'!I120</f>
        <v>0</v>
      </c>
      <c r="F6" s="6">
        <f>'Časti stavby'!J120</f>
        <v>0</v>
      </c>
      <c r="G6" s="6">
        <f>E6+F6</f>
        <v>0</v>
      </c>
      <c r="H6">
        <v>1</v>
      </c>
    </row>
    <row r="7" spans="2:8">
      <c r="B7" s="31" t="s">
        <v>376</v>
      </c>
      <c r="C7" s="32"/>
      <c r="D7" s="33"/>
      <c r="E7" s="7">
        <f>SUMIF(H4:H6,1,E4:E6)</f>
        <v>0</v>
      </c>
      <c r="F7" s="7">
        <f>SUMIF(H4:H6,1,F4:F6)</f>
        <v>0</v>
      </c>
      <c r="G7" s="7">
        <f>SUMIF(H4:H6,1,G4:G6)</f>
        <v>0</v>
      </c>
    </row>
    <row r="29" spans="2:6">
      <c r="B29" s="35" t="s">
        <v>390</v>
      </c>
      <c r="C29" s="35"/>
      <c r="D29" s="8"/>
      <c r="E29" s="36"/>
      <c r="F29" s="36"/>
    </row>
    <row r="30" spans="2:6">
      <c r="B30" s="8"/>
      <c r="C30" s="8"/>
      <c r="D30" s="8"/>
      <c r="E30" s="8" t="s">
        <v>388</v>
      </c>
      <c r="F30" s="8"/>
    </row>
    <row r="31" spans="2:6" ht="32.4" customHeight="1">
      <c r="B31" s="8"/>
      <c r="C31" s="8"/>
      <c r="D31" s="8"/>
      <c r="E31" s="34" t="s">
        <v>389</v>
      </c>
      <c r="F31" s="34"/>
    </row>
  </sheetData>
  <sheetProtection algorithmName="SHA-512" hashValue="IRqU1ZJJGMppiE6dqlD7S/naO8v33WKTg3sloXH0l2GzBuNXCscW/j/hE125sMfgU8qkMDcBmIHJZC1VrhhUSQ==" saltValue="jJ3qG3Mp7qQIBbk0igitcQ==" spinCount="100000" sheet="1" objects="1" scenarios="1"/>
  <mergeCells count="4">
    <mergeCell ref="B7:D7"/>
    <mergeCell ref="E31:F31"/>
    <mergeCell ref="B29:C29"/>
    <mergeCell ref="E29:F29"/>
  </mergeCells>
  <printOptions horizontalCentered="1"/>
  <pageMargins left="0.41666666666666669" right="0.41666666666666669" top="0.41666666666666669" bottom="0.625" header="0.27777777777777779" footer="0.27777777777777779"/>
  <pageSetup paperSize="9" fitToHeight="0" orientation="landscape" r:id="rId1"/>
  <headerFooter>
    <oddHeader>&amp;LNázov stavby: Oprava diaľničného mosta ev. č. D1-096 Horná Streda&amp;RRekapitulácia stavby
Príloha č.1 k časti B.2 (zároveň aj ako príloha č. 2 k Zmluve)</oddHeader>
    <oddFooter>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127"/>
  <sheetViews>
    <sheetView showGridLines="0" topLeftCell="A102" zoomScaleNormal="100" zoomScalePageLayoutView="85" workbookViewId="0">
      <selection activeCell="F125" sqref="F125:I125"/>
    </sheetView>
  </sheetViews>
  <sheetFormatPr defaultRowHeight="13.8"/>
  <cols>
    <col min="1" max="1" width="2.296875" style="10" customWidth="1"/>
    <col min="2" max="2" width="30.69921875" style="10" customWidth="1"/>
    <col min="3" max="3" width="7.296875" style="10" bestFit="1" customWidth="1"/>
    <col min="4" max="4" width="10.09765625" style="10" bestFit="1" customWidth="1"/>
    <col min="5" max="5" width="50.69921875" style="10" customWidth="1"/>
    <col min="6" max="6" width="6.69921875" style="10" bestFit="1" customWidth="1"/>
    <col min="7" max="7" width="8.69921875" style="10" bestFit="1" customWidth="1"/>
    <col min="8" max="8" width="0.8984375" style="10" customWidth="1"/>
    <col min="9" max="9" width="17.296875" style="10" customWidth="1"/>
    <col min="10" max="11" width="17.296875" style="10" hidden="1" customWidth="1"/>
    <col min="12" max="16384" width="8.796875" style="10"/>
  </cols>
  <sheetData>
    <row r="3" spans="2:11" ht="21">
      <c r="B3" s="9" t="s">
        <v>0</v>
      </c>
      <c r="C3" s="39" t="s">
        <v>1</v>
      </c>
      <c r="D3" s="39"/>
      <c r="E3" s="9" t="s">
        <v>2</v>
      </c>
      <c r="F3" s="9" t="s">
        <v>3</v>
      </c>
      <c r="G3" s="9" t="s">
        <v>4</v>
      </c>
      <c r="I3" s="25" t="s">
        <v>394</v>
      </c>
      <c r="J3" s="11" t="s">
        <v>5</v>
      </c>
      <c r="K3" s="11" t="s">
        <v>6</v>
      </c>
    </row>
    <row r="4" spans="2:11" ht="21">
      <c r="B4" s="12" t="s">
        <v>7</v>
      </c>
      <c r="C4" s="13" t="s">
        <v>8</v>
      </c>
      <c r="D4" s="13" t="s">
        <v>9</v>
      </c>
      <c r="E4" s="14" t="s">
        <v>10</v>
      </c>
      <c r="F4" s="15" t="s">
        <v>11</v>
      </c>
      <c r="G4" s="16">
        <v>4378.72</v>
      </c>
      <c r="H4" s="17"/>
      <c r="I4" s="1"/>
      <c r="J4" s="16">
        <f t="shared" ref="J4:J35" si="0">ROUNDDOWN(I4*0.2,2)</f>
        <v>0</v>
      </c>
      <c r="K4" s="16">
        <f t="shared" ref="K4:K35" si="1">I4+J4</f>
        <v>0</v>
      </c>
    </row>
    <row r="5" spans="2:11">
      <c r="B5" s="18"/>
      <c r="C5" s="13" t="s">
        <v>8</v>
      </c>
      <c r="D5" s="13" t="s">
        <v>12</v>
      </c>
      <c r="E5" s="14" t="s">
        <v>13</v>
      </c>
      <c r="F5" s="15" t="s">
        <v>14</v>
      </c>
      <c r="G5" s="16">
        <v>802.04</v>
      </c>
      <c r="H5" s="17"/>
      <c r="I5" s="1"/>
      <c r="J5" s="16">
        <f t="shared" si="0"/>
        <v>0</v>
      </c>
      <c r="K5" s="16">
        <f t="shared" si="1"/>
        <v>0</v>
      </c>
    </row>
    <row r="6" spans="2:11" ht="21">
      <c r="B6" s="18"/>
      <c r="C6" s="13" t="s">
        <v>8</v>
      </c>
      <c r="D6" s="13" t="s">
        <v>15</v>
      </c>
      <c r="E6" s="14" t="s">
        <v>16</v>
      </c>
      <c r="F6" s="15" t="s">
        <v>17</v>
      </c>
      <c r="G6" s="16">
        <v>1</v>
      </c>
      <c r="H6" s="17"/>
      <c r="I6" s="1"/>
      <c r="J6" s="16">
        <f t="shared" si="0"/>
        <v>0</v>
      </c>
      <c r="K6" s="16">
        <f t="shared" si="1"/>
        <v>0</v>
      </c>
    </row>
    <row r="7" spans="2:11" ht="21">
      <c r="B7" s="18"/>
      <c r="C7" s="13" t="s">
        <v>8</v>
      </c>
      <c r="D7" s="13" t="s">
        <v>18</v>
      </c>
      <c r="E7" s="14" t="s">
        <v>19</v>
      </c>
      <c r="F7" s="15" t="s">
        <v>17</v>
      </c>
      <c r="G7" s="16">
        <v>1</v>
      </c>
      <c r="H7" s="17"/>
      <c r="I7" s="1"/>
      <c r="J7" s="16">
        <f t="shared" si="0"/>
        <v>0</v>
      </c>
      <c r="K7" s="16">
        <f t="shared" si="1"/>
        <v>0</v>
      </c>
    </row>
    <row r="8" spans="2:11">
      <c r="B8" s="12" t="s">
        <v>20</v>
      </c>
      <c r="C8" s="13" t="s">
        <v>21</v>
      </c>
      <c r="D8" s="13" t="s">
        <v>22</v>
      </c>
      <c r="E8" s="14" t="s">
        <v>23</v>
      </c>
      <c r="F8" s="15" t="s">
        <v>17</v>
      </c>
      <c r="G8" s="16">
        <v>2</v>
      </c>
      <c r="H8" s="17"/>
      <c r="I8" s="1"/>
      <c r="J8" s="16">
        <f t="shared" si="0"/>
        <v>0</v>
      </c>
      <c r="K8" s="16">
        <f t="shared" si="1"/>
        <v>0</v>
      </c>
    </row>
    <row r="9" spans="2:11">
      <c r="B9" s="18"/>
      <c r="C9" s="13" t="s">
        <v>21</v>
      </c>
      <c r="D9" s="13" t="s">
        <v>24</v>
      </c>
      <c r="E9" s="14" t="s">
        <v>25</v>
      </c>
      <c r="F9" s="15" t="s">
        <v>14</v>
      </c>
      <c r="G9" s="16">
        <v>144.6</v>
      </c>
      <c r="H9" s="17"/>
      <c r="I9" s="1"/>
      <c r="J9" s="16">
        <f t="shared" si="0"/>
        <v>0</v>
      </c>
      <c r="K9" s="16">
        <f t="shared" si="1"/>
        <v>0</v>
      </c>
    </row>
    <row r="10" spans="2:11" ht="21">
      <c r="B10" s="18"/>
      <c r="C10" s="13" t="s">
        <v>21</v>
      </c>
      <c r="D10" s="13" t="s">
        <v>26</v>
      </c>
      <c r="E10" s="14" t="s">
        <v>27</v>
      </c>
      <c r="F10" s="15" t="s">
        <v>14</v>
      </c>
      <c r="G10" s="16">
        <v>109.22</v>
      </c>
      <c r="H10" s="17"/>
      <c r="I10" s="1"/>
      <c r="J10" s="16">
        <f t="shared" si="0"/>
        <v>0</v>
      </c>
      <c r="K10" s="16">
        <f t="shared" si="1"/>
        <v>0</v>
      </c>
    </row>
    <row r="11" spans="2:11">
      <c r="B11" s="18"/>
      <c r="C11" s="13" t="s">
        <v>21</v>
      </c>
      <c r="D11" s="13" t="s">
        <v>28</v>
      </c>
      <c r="E11" s="14" t="s">
        <v>29</v>
      </c>
      <c r="F11" s="15" t="s">
        <v>14</v>
      </c>
      <c r="G11" s="16">
        <v>149.62</v>
      </c>
      <c r="H11" s="17"/>
      <c r="I11" s="1"/>
      <c r="J11" s="16">
        <f t="shared" si="0"/>
        <v>0</v>
      </c>
      <c r="K11" s="16">
        <f t="shared" si="1"/>
        <v>0</v>
      </c>
    </row>
    <row r="12" spans="2:11">
      <c r="B12" s="18"/>
      <c r="C12" s="13" t="s">
        <v>21</v>
      </c>
      <c r="D12" s="13" t="s">
        <v>30</v>
      </c>
      <c r="E12" s="14" t="s">
        <v>31</v>
      </c>
      <c r="F12" s="15" t="s">
        <v>32</v>
      </c>
      <c r="G12" s="16">
        <v>2037.89</v>
      </c>
      <c r="H12" s="17"/>
      <c r="I12" s="1"/>
      <c r="J12" s="16">
        <f t="shared" si="0"/>
        <v>0</v>
      </c>
      <c r="K12" s="16">
        <f t="shared" si="1"/>
        <v>0</v>
      </c>
    </row>
    <row r="13" spans="2:11">
      <c r="B13" s="18"/>
      <c r="C13" s="13" t="s">
        <v>21</v>
      </c>
      <c r="D13" s="13" t="s">
        <v>33</v>
      </c>
      <c r="E13" s="14" t="s">
        <v>34</v>
      </c>
      <c r="F13" s="15" t="s">
        <v>35</v>
      </c>
      <c r="G13" s="16">
        <v>183</v>
      </c>
      <c r="H13" s="17"/>
      <c r="I13" s="1"/>
      <c r="J13" s="16">
        <f t="shared" si="0"/>
        <v>0</v>
      </c>
      <c r="K13" s="16">
        <f t="shared" si="1"/>
        <v>0</v>
      </c>
    </row>
    <row r="14" spans="2:11">
      <c r="B14" s="18"/>
      <c r="C14" s="13" t="s">
        <v>21</v>
      </c>
      <c r="D14" s="13" t="s">
        <v>36</v>
      </c>
      <c r="E14" s="14" t="s">
        <v>37</v>
      </c>
      <c r="F14" s="15" t="s">
        <v>38</v>
      </c>
      <c r="G14" s="16">
        <v>6328</v>
      </c>
      <c r="H14" s="17"/>
      <c r="I14" s="1"/>
      <c r="J14" s="16">
        <f t="shared" si="0"/>
        <v>0</v>
      </c>
      <c r="K14" s="16">
        <f t="shared" si="1"/>
        <v>0</v>
      </c>
    </row>
    <row r="15" spans="2:11">
      <c r="B15" s="18"/>
      <c r="C15" s="13" t="s">
        <v>21</v>
      </c>
      <c r="D15" s="13" t="s">
        <v>39</v>
      </c>
      <c r="E15" s="14" t="s">
        <v>40</v>
      </c>
      <c r="F15" s="15" t="s">
        <v>35</v>
      </c>
      <c r="G15" s="16">
        <v>126</v>
      </c>
      <c r="H15" s="17"/>
      <c r="I15" s="1"/>
      <c r="J15" s="16">
        <f t="shared" si="0"/>
        <v>0</v>
      </c>
      <c r="K15" s="16">
        <f t="shared" si="1"/>
        <v>0</v>
      </c>
    </row>
    <row r="16" spans="2:11">
      <c r="B16" s="18"/>
      <c r="C16" s="13" t="s">
        <v>21</v>
      </c>
      <c r="D16" s="13" t="s">
        <v>41</v>
      </c>
      <c r="E16" s="14" t="s">
        <v>42</v>
      </c>
      <c r="F16" s="15" t="s">
        <v>32</v>
      </c>
      <c r="G16" s="16">
        <v>420</v>
      </c>
      <c r="H16" s="17"/>
      <c r="I16" s="1"/>
      <c r="J16" s="16">
        <f t="shared" si="0"/>
        <v>0</v>
      </c>
      <c r="K16" s="16">
        <f t="shared" si="1"/>
        <v>0</v>
      </c>
    </row>
    <row r="17" spans="2:11" ht="21">
      <c r="B17" s="18"/>
      <c r="C17" s="13" t="s">
        <v>21</v>
      </c>
      <c r="D17" s="13" t="s">
        <v>43</v>
      </c>
      <c r="E17" s="14" t="s">
        <v>44</v>
      </c>
      <c r="F17" s="15" t="s">
        <v>32</v>
      </c>
      <c r="G17" s="16">
        <v>82.62</v>
      </c>
      <c r="H17" s="17"/>
      <c r="I17" s="1"/>
      <c r="J17" s="16">
        <f t="shared" si="0"/>
        <v>0</v>
      </c>
      <c r="K17" s="16">
        <f t="shared" si="1"/>
        <v>0</v>
      </c>
    </row>
    <row r="18" spans="2:11" ht="21">
      <c r="B18" s="18"/>
      <c r="C18" s="13" t="s">
        <v>21</v>
      </c>
      <c r="D18" s="13" t="s">
        <v>45</v>
      </c>
      <c r="E18" s="14" t="s">
        <v>46</v>
      </c>
      <c r="F18" s="15" t="s">
        <v>35</v>
      </c>
      <c r="G18" s="16">
        <v>502</v>
      </c>
      <c r="H18" s="17"/>
      <c r="I18" s="1"/>
      <c r="J18" s="16">
        <f t="shared" si="0"/>
        <v>0</v>
      </c>
      <c r="K18" s="16">
        <f t="shared" si="1"/>
        <v>0</v>
      </c>
    </row>
    <row r="19" spans="2:11" ht="21">
      <c r="B19" s="18"/>
      <c r="C19" s="13" t="s">
        <v>21</v>
      </c>
      <c r="D19" s="13" t="s">
        <v>47</v>
      </c>
      <c r="E19" s="14" t="s">
        <v>48</v>
      </c>
      <c r="F19" s="15" t="s">
        <v>49</v>
      </c>
      <c r="G19" s="16">
        <v>2</v>
      </c>
      <c r="H19" s="17"/>
      <c r="I19" s="1"/>
      <c r="J19" s="16">
        <f t="shared" si="0"/>
        <v>0</v>
      </c>
      <c r="K19" s="16">
        <f t="shared" si="1"/>
        <v>0</v>
      </c>
    </row>
    <row r="20" spans="2:11">
      <c r="B20" s="18"/>
      <c r="C20" s="13" t="s">
        <v>21</v>
      </c>
      <c r="D20" s="13" t="s">
        <v>50</v>
      </c>
      <c r="E20" s="14" t="s">
        <v>51</v>
      </c>
      <c r="F20" s="15" t="s">
        <v>11</v>
      </c>
      <c r="G20" s="16">
        <v>2375.7199999999998</v>
      </c>
      <c r="H20" s="17"/>
      <c r="I20" s="1"/>
      <c r="J20" s="16">
        <f t="shared" si="0"/>
        <v>0</v>
      </c>
      <c r="K20" s="16">
        <f t="shared" si="1"/>
        <v>0</v>
      </c>
    </row>
    <row r="21" spans="2:11" ht="21">
      <c r="B21" s="18"/>
      <c r="C21" s="13" t="s">
        <v>21</v>
      </c>
      <c r="D21" s="13" t="s">
        <v>52</v>
      </c>
      <c r="E21" s="14" t="s">
        <v>53</v>
      </c>
      <c r="F21" s="15" t="s">
        <v>32</v>
      </c>
      <c r="G21" s="16">
        <v>75.239999999999995</v>
      </c>
      <c r="H21" s="17"/>
      <c r="I21" s="1"/>
      <c r="J21" s="16">
        <f t="shared" si="0"/>
        <v>0</v>
      </c>
      <c r="K21" s="16">
        <f t="shared" si="1"/>
        <v>0</v>
      </c>
    </row>
    <row r="22" spans="2:11">
      <c r="B22" s="18"/>
      <c r="C22" s="13" t="s">
        <v>21</v>
      </c>
      <c r="D22" s="13" t="s">
        <v>54</v>
      </c>
      <c r="E22" s="14" t="s">
        <v>55</v>
      </c>
      <c r="F22" s="15" t="s">
        <v>32</v>
      </c>
      <c r="G22" s="16">
        <v>2037.89</v>
      </c>
      <c r="H22" s="17"/>
      <c r="I22" s="1"/>
      <c r="J22" s="16">
        <f t="shared" si="0"/>
        <v>0</v>
      </c>
      <c r="K22" s="16">
        <f t="shared" si="1"/>
        <v>0</v>
      </c>
    </row>
    <row r="23" spans="2:11">
      <c r="B23" s="18"/>
      <c r="C23" s="13" t="s">
        <v>21</v>
      </c>
      <c r="D23" s="13" t="s">
        <v>56</v>
      </c>
      <c r="E23" s="14" t="s">
        <v>57</v>
      </c>
      <c r="F23" s="15" t="s">
        <v>32</v>
      </c>
      <c r="G23" s="16">
        <v>9812.08</v>
      </c>
      <c r="H23" s="17"/>
      <c r="I23" s="1"/>
      <c r="J23" s="16">
        <f t="shared" si="0"/>
        <v>0</v>
      </c>
      <c r="K23" s="16">
        <f t="shared" si="1"/>
        <v>0</v>
      </c>
    </row>
    <row r="24" spans="2:11">
      <c r="B24" s="18"/>
      <c r="C24" s="13" t="s">
        <v>21</v>
      </c>
      <c r="D24" s="13" t="s">
        <v>58</v>
      </c>
      <c r="E24" s="14" t="s">
        <v>59</v>
      </c>
      <c r="F24" s="15" t="s">
        <v>35</v>
      </c>
      <c r="G24" s="16">
        <v>1056.3</v>
      </c>
      <c r="H24" s="17"/>
      <c r="I24" s="1"/>
      <c r="J24" s="16">
        <f t="shared" si="0"/>
        <v>0</v>
      </c>
      <c r="K24" s="16">
        <f t="shared" si="1"/>
        <v>0</v>
      </c>
    </row>
    <row r="25" spans="2:11">
      <c r="B25" s="18"/>
      <c r="C25" s="13" t="s">
        <v>21</v>
      </c>
      <c r="D25" s="13" t="s">
        <v>60</v>
      </c>
      <c r="E25" s="14" t="s">
        <v>61</v>
      </c>
      <c r="F25" s="15" t="s">
        <v>35</v>
      </c>
      <c r="G25" s="16">
        <v>146.4</v>
      </c>
      <c r="H25" s="17"/>
      <c r="I25" s="1"/>
      <c r="J25" s="16">
        <f t="shared" si="0"/>
        <v>0</v>
      </c>
      <c r="K25" s="16">
        <f t="shared" si="1"/>
        <v>0</v>
      </c>
    </row>
    <row r="26" spans="2:11">
      <c r="B26" s="18"/>
      <c r="C26" s="13" t="s">
        <v>21</v>
      </c>
      <c r="D26" s="13" t="s">
        <v>62</v>
      </c>
      <c r="E26" s="14" t="s">
        <v>63</v>
      </c>
      <c r="F26" s="15" t="s">
        <v>32</v>
      </c>
      <c r="G26" s="19">
        <v>6300.4</v>
      </c>
      <c r="H26" s="17"/>
      <c r="I26" s="1"/>
      <c r="J26" s="16">
        <f t="shared" si="0"/>
        <v>0</v>
      </c>
      <c r="K26" s="16">
        <f t="shared" si="1"/>
        <v>0</v>
      </c>
    </row>
    <row r="27" spans="2:11">
      <c r="B27" s="12" t="s">
        <v>64</v>
      </c>
      <c r="C27" s="13" t="s">
        <v>65</v>
      </c>
      <c r="D27" s="13" t="s">
        <v>66</v>
      </c>
      <c r="E27" s="14" t="s">
        <v>67</v>
      </c>
      <c r="F27" s="15" t="s">
        <v>32</v>
      </c>
      <c r="G27" s="16">
        <v>3323.5</v>
      </c>
      <c r="H27" s="17"/>
      <c r="I27" s="1"/>
      <c r="J27" s="16">
        <f t="shared" si="0"/>
        <v>0</v>
      </c>
      <c r="K27" s="16">
        <f t="shared" si="1"/>
        <v>0</v>
      </c>
    </row>
    <row r="28" spans="2:11">
      <c r="B28" s="18"/>
      <c r="C28" s="13" t="s">
        <v>65</v>
      </c>
      <c r="D28" s="13" t="s">
        <v>68</v>
      </c>
      <c r="E28" s="14" t="s">
        <v>69</v>
      </c>
      <c r="F28" s="15" t="s">
        <v>32</v>
      </c>
      <c r="G28" s="16">
        <v>896</v>
      </c>
      <c r="H28" s="17"/>
      <c r="I28" s="1"/>
      <c r="J28" s="16">
        <f t="shared" si="0"/>
        <v>0</v>
      </c>
      <c r="K28" s="16">
        <f t="shared" si="1"/>
        <v>0</v>
      </c>
    </row>
    <row r="29" spans="2:11">
      <c r="B29" s="18"/>
      <c r="C29" s="13" t="s">
        <v>65</v>
      </c>
      <c r="D29" s="13" t="s">
        <v>70</v>
      </c>
      <c r="E29" s="14" t="s">
        <v>71</v>
      </c>
      <c r="F29" s="15" t="s">
        <v>14</v>
      </c>
      <c r="G29" s="16">
        <v>448</v>
      </c>
      <c r="H29" s="17"/>
      <c r="I29" s="1"/>
      <c r="J29" s="16">
        <f t="shared" si="0"/>
        <v>0</v>
      </c>
      <c r="K29" s="16">
        <f t="shared" si="1"/>
        <v>0</v>
      </c>
    </row>
    <row r="30" spans="2:11">
      <c r="B30" s="12" t="s">
        <v>72</v>
      </c>
      <c r="C30" s="13" t="s">
        <v>73</v>
      </c>
      <c r="D30" s="13" t="s">
        <v>74</v>
      </c>
      <c r="E30" s="14" t="s">
        <v>75</v>
      </c>
      <c r="F30" s="15" t="s">
        <v>14</v>
      </c>
      <c r="G30" s="16">
        <v>69</v>
      </c>
      <c r="H30" s="17"/>
      <c r="I30" s="1"/>
      <c r="J30" s="16">
        <f t="shared" si="0"/>
        <v>0</v>
      </c>
      <c r="K30" s="16">
        <f t="shared" si="1"/>
        <v>0</v>
      </c>
    </row>
    <row r="31" spans="2:11">
      <c r="B31" s="18"/>
      <c r="C31" s="13" t="s">
        <v>73</v>
      </c>
      <c r="D31" s="13" t="s">
        <v>76</v>
      </c>
      <c r="E31" s="14" t="s">
        <v>77</v>
      </c>
      <c r="F31" s="15" t="s">
        <v>14</v>
      </c>
      <c r="G31" s="16">
        <v>802.04</v>
      </c>
      <c r="H31" s="17"/>
      <c r="I31" s="1"/>
      <c r="J31" s="16">
        <f t="shared" si="0"/>
        <v>0</v>
      </c>
      <c r="K31" s="16">
        <f t="shared" si="1"/>
        <v>0</v>
      </c>
    </row>
    <row r="32" spans="2:11">
      <c r="B32" s="18"/>
      <c r="C32" s="13" t="s">
        <v>73</v>
      </c>
      <c r="D32" s="13" t="s">
        <v>78</v>
      </c>
      <c r="E32" s="14" t="s">
        <v>79</v>
      </c>
      <c r="F32" s="15" t="s">
        <v>14</v>
      </c>
      <c r="G32" s="16">
        <v>768.26</v>
      </c>
      <c r="H32" s="17"/>
      <c r="I32" s="1"/>
      <c r="J32" s="16">
        <f t="shared" si="0"/>
        <v>0</v>
      </c>
      <c r="K32" s="16">
        <f t="shared" si="1"/>
        <v>0</v>
      </c>
    </row>
    <row r="33" spans="2:11">
      <c r="B33" s="18"/>
      <c r="C33" s="13" t="s">
        <v>73</v>
      </c>
      <c r="D33" s="13" t="s">
        <v>80</v>
      </c>
      <c r="E33" s="14" t="s">
        <v>81</v>
      </c>
      <c r="F33" s="15" t="s">
        <v>14</v>
      </c>
      <c r="G33" s="16">
        <v>4.68</v>
      </c>
      <c r="H33" s="17"/>
      <c r="I33" s="1"/>
      <c r="J33" s="16">
        <f t="shared" si="0"/>
        <v>0</v>
      </c>
      <c r="K33" s="16">
        <f t="shared" si="1"/>
        <v>0</v>
      </c>
    </row>
    <row r="34" spans="2:11">
      <c r="B34" s="18"/>
      <c r="C34" s="13" t="s">
        <v>73</v>
      </c>
      <c r="D34" s="13" t="s">
        <v>82</v>
      </c>
      <c r="E34" s="14" t="s">
        <v>83</v>
      </c>
      <c r="F34" s="15" t="s">
        <v>14</v>
      </c>
      <c r="G34" s="16">
        <v>27.5</v>
      </c>
      <c r="H34" s="17"/>
      <c r="I34" s="1"/>
      <c r="J34" s="16">
        <f t="shared" si="0"/>
        <v>0</v>
      </c>
      <c r="K34" s="16">
        <f t="shared" si="1"/>
        <v>0</v>
      </c>
    </row>
    <row r="35" spans="2:11">
      <c r="B35" s="18"/>
      <c r="C35" s="13" t="s">
        <v>73</v>
      </c>
      <c r="D35" s="13" t="s">
        <v>84</v>
      </c>
      <c r="E35" s="14" t="s">
        <v>85</v>
      </c>
      <c r="F35" s="15" t="s">
        <v>14</v>
      </c>
      <c r="G35" s="16">
        <v>480.04</v>
      </c>
      <c r="H35" s="17"/>
      <c r="I35" s="1"/>
      <c r="J35" s="16">
        <f t="shared" si="0"/>
        <v>0</v>
      </c>
      <c r="K35" s="16">
        <f t="shared" si="1"/>
        <v>0</v>
      </c>
    </row>
    <row r="36" spans="2:11">
      <c r="B36" s="18"/>
      <c r="C36" s="13" t="s">
        <v>73</v>
      </c>
      <c r="D36" s="13" t="s">
        <v>86</v>
      </c>
      <c r="E36" s="14" t="s">
        <v>87</v>
      </c>
      <c r="F36" s="15" t="s">
        <v>14</v>
      </c>
      <c r="G36" s="16">
        <v>69</v>
      </c>
      <c r="H36" s="17"/>
      <c r="I36" s="1"/>
      <c r="J36" s="16">
        <f t="shared" ref="J36:J67" si="2">ROUNDDOWN(I36*0.2,2)</f>
        <v>0</v>
      </c>
      <c r="K36" s="16">
        <f t="shared" ref="K36:K67" si="3">I36+J36</f>
        <v>0</v>
      </c>
    </row>
    <row r="37" spans="2:11">
      <c r="B37" s="18"/>
      <c r="C37" s="13" t="s">
        <v>73</v>
      </c>
      <c r="D37" s="13" t="s">
        <v>70</v>
      </c>
      <c r="E37" s="14" t="s">
        <v>71</v>
      </c>
      <c r="F37" s="15" t="s">
        <v>14</v>
      </c>
      <c r="G37" s="16">
        <v>1280.48</v>
      </c>
      <c r="H37" s="17"/>
      <c r="I37" s="1"/>
      <c r="J37" s="16">
        <f t="shared" si="2"/>
        <v>0</v>
      </c>
      <c r="K37" s="16">
        <f t="shared" si="3"/>
        <v>0</v>
      </c>
    </row>
    <row r="38" spans="2:11">
      <c r="B38" s="18"/>
      <c r="C38" s="13" t="s">
        <v>73</v>
      </c>
      <c r="D38" s="13" t="s">
        <v>88</v>
      </c>
      <c r="E38" s="14" t="s">
        <v>89</v>
      </c>
      <c r="F38" s="15" t="s">
        <v>17</v>
      </c>
      <c r="G38" s="16">
        <v>1</v>
      </c>
      <c r="H38" s="17"/>
      <c r="I38" s="1"/>
      <c r="J38" s="16">
        <f t="shared" si="2"/>
        <v>0</v>
      </c>
      <c r="K38" s="16">
        <f t="shared" si="3"/>
        <v>0</v>
      </c>
    </row>
    <row r="39" spans="2:11">
      <c r="B39" s="12" t="s">
        <v>90</v>
      </c>
      <c r="C39" s="13" t="s">
        <v>91</v>
      </c>
      <c r="D39" s="13" t="s">
        <v>92</v>
      </c>
      <c r="E39" s="14" t="s">
        <v>93</v>
      </c>
      <c r="F39" s="15" t="s">
        <v>14</v>
      </c>
      <c r="G39" s="16">
        <v>69</v>
      </c>
      <c r="H39" s="17"/>
      <c r="I39" s="1"/>
      <c r="J39" s="16">
        <f t="shared" si="2"/>
        <v>0</v>
      </c>
      <c r="K39" s="16">
        <f t="shared" si="3"/>
        <v>0</v>
      </c>
    </row>
    <row r="40" spans="2:11">
      <c r="B40" s="18"/>
      <c r="C40" s="13" t="s">
        <v>91</v>
      </c>
      <c r="D40" s="13" t="s">
        <v>94</v>
      </c>
      <c r="E40" s="14" t="s">
        <v>95</v>
      </c>
      <c r="F40" s="15" t="s">
        <v>14</v>
      </c>
      <c r="G40" s="16">
        <v>69</v>
      </c>
      <c r="H40" s="17"/>
      <c r="I40" s="1"/>
      <c r="J40" s="16">
        <f t="shared" si="2"/>
        <v>0</v>
      </c>
      <c r="K40" s="16">
        <f t="shared" si="3"/>
        <v>0</v>
      </c>
    </row>
    <row r="41" spans="2:11">
      <c r="B41" s="18"/>
      <c r="C41" s="13" t="s">
        <v>91</v>
      </c>
      <c r="D41" s="13" t="s">
        <v>96</v>
      </c>
      <c r="E41" s="14" t="s">
        <v>97</v>
      </c>
      <c r="F41" s="15" t="s">
        <v>32</v>
      </c>
      <c r="G41" s="16">
        <v>460</v>
      </c>
      <c r="H41" s="17"/>
      <c r="I41" s="1"/>
      <c r="J41" s="16">
        <f t="shared" si="2"/>
        <v>0</v>
      </c>
      <c r="K41" s="16">
        <f t="shared" si="3"/>
        <v>0</v>
      </c>
    </row>
    <row r="42" spans="2:11">
      <c r="B42" s="18"/>
      <c r="C42" s="13" t="s">
        <v>91</v>
      </c>
      <c r="D42" s="13" t="s">
        <v>98</v>
      </c>
      <c r="E42" s="14" t="s">
        <v>99</v>
      </c>
      <c r="F42" s="15" t="s">
        <v>32</v>
      </c>
      <c r="G42" s="16">
        <v>460</v>
      </c>
      <c r="H42" s="17"/>
      <c r="I42" s="1"/>
      <c r="J42" s="16">
        <f t="shared" si="2"/>
        <v>0</v>
      </c>
      <c r="K42" s="16">
        <f t="shared" si="3"/>
        <v>0</v>
      </c>
    </row>
    <row r="43" spans="2:11">
      <c r="B43" s="18"/>
      <c r="C43" s="13" t="s">
        <v>91</v>
      </c>
      <c r="D43" s="13" t="s">
        <v>100</v>
      </c>
      <c r="E43" s="14" t="s">
        <v>101</v>
      </c>
      <c r="F43" s="15" t="s">
        <v>32</v>
      </c>
      <c r="G43" s="16">
        <v>460</v>
      </c>
      <c r="H43" s="17"/>
      <c r="I43" s="1"/>
      <c r="J43" s="16">
        <f t="shared" si="2"/>
        <v>0</v>
      </c>
      <c r="K43" s="16">
        <f t="shared" si="3"/>
        <v>0</v>
      </c>
    </row>
    <row r="44" spans="2:11" ht="21">
      <c r="B44" s="12" t="s">
        <v>102</v>
      </c>
      <c r="C44" s="13" t="s">
        <v>103</v>
      </c>
      <c r="D44" s="13" t="s">
        <v>78</v>
      </c>
      <c r="E44" s="14" t="s">
        <v>79</v>
      </c>
      <c r="F44" s="15" t="s">
        <v>14</v>
      </c>
      <c r="G44" s="16">
        <v>278.39999999999998</v>
      </c>
      <c r="H44" s="17"/>
      <c r="I44" s="1"/>
      <c r="J44" s="16">
        <f t="shared" si="2"/>
        <v>0</v>
      </c>
      <c r="K44" s="16">
        <f t="shared" si="3"/>
        <v>0</v>
      </c>
    </row>
    <row r="45" spans="2:11">
      <c r="B45" s="18"/>
      <c r="C45" s="13" t="s">
        <v>103</v>
      </c>
      <c r="D45" s="13" t="s">
        <v>70</v>
      </c>
      <c r="E45" s="14" t="s">
        <v>104</v>
      </c>
      <c r="F45" s="15" t="s">
        <v>14</v>
      </c>
      <c r="G45" s="16">
        <v>278.39999999999998</v>
      </c>
      <c r="H45" s="17"/>
      <c r="I45" s="1"/>
      <c r="J45" s="16">
        <f t="shared" si="2"/>
        <v>0</v>
      </c>
      <c r="K45" s="16">
        <f t="shared" si="3"/>
        <v>0</v>
      </c>
    </row>
    <row r="46" spans="2:11">
      <c r="B46" s="12" t="s">
        <v>105</v>
      </c>
      <c r="C46" s="13" t="s">
        <v>106</v>
      </c>
      <c r="D46" s="13" t="s">
        <v>107</v>
      </c>
      <c r="E46" s="14" t="s">
        <v>108</v>
      </c>
      <c r="F46" s="15" t="s">
        <v>35</v>
      </c>
      <c r="G46" s="16">
        <v>54.76</v>
      </c>
      <c r="H46" s="17"/>
      <c r="I46" s="1"/>
      <c r="J46" s="16">
        <f t="shared" si="2"/>
        <v>0</v>
      </c>
      <c r="K46" s="16">
        <f t="shared" si="3"/>
        <v>0</v>
      </c>
    </row>
    <row r="47" spans="2:11">
      <c r="B47" s="12" t="s">
        <v>109</v>
      </c>
      <c r="C47" s="13" t="s">
        <v>110</v>
      </c>
      <c r="D47" s="13" t="s">
        <v>111</v>
      </c>
      <c r="E47" s="14" t="s">
        <v>112</v>
      </c>
      <c r="F47" s="15" t="s">
        <v>14</v>
      </c>
      <c r="G47" s="16">
        <v>0.49</v>
      </c>
      <c r="H47" s="17"/>
      <c r="I47" s="1"/>
      <c r="J47" s="16">
        <f t="shared" si="2"/>
        <v>0</v>
      </c>
      <c r="K47" s="16">
        <f t="shared" si="3"/>
        <v>0</v>
      </c>
    </row>
    <row r="48" spans="2:11">
      <c r="B48" s="18"/>
      <c r="C48" s="13" t="s">
        <v>110</v>
      </c>
      <c r="D48" s="13" t="s">
        <v>113</v>
      </c>
      <c r="E48" s="14" t="s">
        <v>114</v>
      </c>
      <c r="F48" s="15" t="s">
        <v>14</v>
      </c>
      <c r="G48" s="16">
        <v>38.409999999999997</v>
      </c>
      <c r="H48" s="17"/>
      <c r="I48" s="1"/>
      <c r="J48" s="16">
        <f t="shared" si="2"/>
        <v>0</v>
      </c>
      <c r="K48" s="16">
        <f t="shared" si="3"/>
        <v>0</v>
      </c>
    </row>
    <row r="49" spans="2:11">
      <c r="B49" s="18"/>
      <c r="C49" s="13" t="s">
        <v>110</v>
      </c>
      <c r="D49" s="13" t="s">
        <v>115</v>
      </c>
      <c r="E49" s="14" t="s">
        <v>116</v>
      </c>
      <c r="F49" s="15" t="s">
        <v>32</v>
      </c>
      <c r="G49" s="16">
        <v>66.44</v>
      </c>
      <c r="H49" s="17"/>
      <c r="I49" s="1"/>
      <c r="J49" s="16">
        <f t="shared" si="2"/>
        <v>0</v>
      </c>
      <c r="K49" s="16">
        <f t="shared" si="3"/>
        <v>0</v>
      </c>
    </row>
    <row r="50" spans="2:11">
      <c r="B50" s="18"/>
      <c r="C50" s="13" t="s">
        <v>110</v>
      </c>
      <c r="D50" s="13" t="s">
        <v>117</v>
      </c>
      <c r="E50" s="14" t="s">
        <v>118</v>
      </c>
      <c r="F50" s="15" t="s">
        <v>11</v>
      </c>
      <c r="G50" s="16">
        <v>4.95</v>
      </c>
      <c r="H50" s="17"/>
      <c r="I50" s="1"/>
      <c r="J50" s="16">
        <f t="shared" si="2"/>
        <v>0</v>
      </c>
      <c r="K50" s="16">
        <f t="shared" si="3"/>
        <v>0</v>
      </c>
    </row>
    <row r="51" spans="2:11">
      <c r="B51" s="18"/>
      <c r="C51" s="13" t="s">
        <v>110</v>
      </c>
      <c r="D51" s="13" t="s">
        <v>119</v>
      </c>
      <c r="E51" s="14" t="s">
        <v>120</v>
      </c>
      <c r="F51" s="15" t="s">
        <v>14</v>
      </c>
      <c r="G51" s="16">
        <v>63.9</v>
      </c>
      <c r="H51" s="17"/>
      <c r="I51" s="1"/>
      <c r="J51" s="16">
        <f t="shared" si="2"/>
        <v>0</v>
      </c>
      <c r="K51" s="16">
        <f t="shared" si="3"/>
        <v>0</v>
      </c>
    </row>
    <row r="52" spans="2:11">
      <c r="B52" s="18"/>
      <c r="C52" s="13" t="s">
        <v>110</v>
      </c>
      <c r="D52" s="13" t="s">
        <v>121</v>
      </c>
      <c r="E52" s="14" t="s">
        <v>122</v>
      </c>
      <c r="F52" s="15" t="s">
        <v>32</v>
      </c>
      <c r="G52" s="16">
        <v>107.03</v>
      </c>
      <c r="H52" s="17"/>
      <c r="I52" s="1"/>
      <c r="J52" s="16">
        <f t="shared" si="2"/>
        <v>0</v>
      </c>
      <c r="K52" s="16">
        <f t="shared" si="3"/>
        <v>0</v>
      </c>
    </row>
    <row r="53" spans="2:11">
      <c r="B53" s="18"/>
      <c r="C53" s="13" t="s">
        <v>110</v>
      </c>
      <c r="D53" s="13" t="s">
        <v>123</v>
      </c>
      <c r="E53" s="14" t="s">
        <v>124</v>
      </c>
      <c r="F53" s="15" t="s">
        <v>32</v>
      </c>
      <c r="G53" s="16">
        <v>84.92</v>
      </c>
      <c r="H53" s="17"/>
      <c r="I53" s="1"/>
      <c r="J53" s="16">
        <f t="shared" si="2"/>
        <v>0</v>
      </c>
      <c r="K53" s="16">
        <f t="shared" si="3"/>
        <v>0</v>
      </c>
    </row>
    <row r="54" spans="2:11">
      <c r="B54" s="18"/>
      <c r="C54" s="13" t="s">
        <v>110</v>
      </c>
      <c r="D54" s="13" t="s">
        <v>125</v>
      </c>
      <c r="E54" s="14" t="s">
        <v>126</v>
      </c>
      <c r="F54" s="15" t="s">
        <v>11</v>
      </c>
      <c r="G54" s="16">
        <v>14.49</v>
      </c>
      <c r="H54" s="17"/>
      <c r="I54" s="1"/>
      <c r="J54" s="16">
        <f t="shared" si="2"/>
        <v>0</v>
      </c>
      <c r="K54" s="16">
        <f t="shared" si="3"/>
        <v>0</v>
      </c>
    </row>
    <row r="55" spans="2:11" ht="21">
      <c r="B55" s="18"/>
      <c r="C55" s="13" t="s">
        <v>110</v>
      </c>
      <c r="D55" s="13" t="s">
        <v>127</v>
      </c>
      <c r="E55" s="14" t="s">
        <v>128</v>
      </c>
      <c r="F55" s="15" t="s">
        <v>14</v>
      </c>
      <c r="G55" s="16">
        <v>219.7</v>
      </c>
      <c r="H55" s="17"/>
      <c r="I55" s="1"/>
      <c r="J55" s="16">
        <f t="shared" si="2"/>
        <v>0</v>
      </c>
      <c r="K55" s="16">
        <f t="shared" si="3"/>
        <v>0</v>
      </c>
    </row>
    <row r="56" spans="2:11" ht="21">
      <c r="B56" s="18"/>
      <c r="C56" s="13" t="s">
        <v>110</v>
      </c>
      <c r="D56" s="13" t="s">
        <v>129</v>
      </c>
      <c r="E56" s="14" t="s">
        <v>130</v>
      </c>
      <c r="F56" s="15" t="s">
        <v>32</v>
      </c>
      <c r="G56" s="16">
        <v>33.61</v>
      </c>
      <c r="H56" s="17"/>
      <c r="I56" s="1"/>
      <c r="J56" s="16">
        <f t="shared" si="2"/>
        <v>0</v>
      </c>
      <c r="K56" s="16">
        <f t="shared" si="3"/>
        <v>0</v>
      </c>
    </row>
    <row r="57" spans="2:11" ht="21">
      <c r="B57" s="18"/>
      <c r="C57" s="13" t="s">
        <v>110</v>
      </c>
      <c r="D57" s="13" t="s">
        <v>131</v>
      </c>
      <c r="E57" s="14" t="s">
        <v>132</v>
      </c>
      <c r="F57" s="15" t="s">
        <v>11</v>
      </c>
      <c r="G57" s="16">
        <v>21.4</v>
      </c>
      <c r="H57" s="17"/>
      <c r="I57" s="1"/>
      <c r="J57" s="16">
        <f t="shared" si="2"/>
        <v>0</v>
      </c>
      <c r="K57" s="16">
        <f t="shared" si="3"/>
        <v>0</v>
      </c>
    </row>
    <row r="58" spans="2:11">
      <c r="B58" s="18"/>
      <c r="C58" s="13" t="s">
        <v>110</v>
      </c>
      <c r="D58" s="13" t="s">
        <v>133</v>
      </c>
      <c r="E58" s="14" t="s">
        <v>134</v>
      </c>
      <c r="F58" s="15" t="s">
        <v>14</v>
      </c>
      <c r="G58" s="16">
        <v>10.24</v>
      </c>
      <c r="H58" s="17"/>
      <c r="I58" s="1"/>
      <c r="J58" s="16">
        <f t="shared" si="2"/>
        <v>0</v>
      </c>
      <c r="K58" s="16">
        <f t="shared" si="3"/>
        <v>0</v>
      </c>
    </row>
    <row r="59" spans="2:11">
      <c r="B59" s="18"/>
      <c r="C59" s="13" t="s">
        <v>110</v>
      </c>
      <c r="D59" s="13" t="s">
        <v>135</v>
      </c>
      <c r="E59" s="14" t="s">
        <v>136</v>
      </c>
      <c r="F59" s="15" t="s">
        <v>14</v>
      </c>
      <c r="G59" s="16">
        <v>88.93</v>
      </c>
      <c r="H59" s="17"/>
      <c r="I59" s="1"/>
      <c r="J59" s="16">
        <f t="shared" si="2"/>
        <v>0</v>
      </c>
      <c r="K59" s="16">
        <f t="shared" si="3"/>
        <v>0</v>
      </c>
    </row>
    <row r="60" spans="2:11">
      <c r="B60" s="18"/>
      <c r="C60" s="13" t="s">
        <v>110</v>
      </c>
      <c r="D60" s="13" t="s">
        <v>137</v>
      </c>
      <c r="E60" s="14" t="s">
        <v>138</v>
      </c>
      <c r="F60" s="15" t="s">
        <v>14</v>
      </c>
      <c r="G60" s="16">
        <v>186.61</v>
      </c>
      <c r="H60" s="17"/>
      <c r="I60" s="1"/>
      <c r="J60" s="16">
        <f t="shared" si="2"/>
        <v>0</v>
      </c>
      <c r="K60" s="16">
        <f t="shared" si="3"/>
        <v>0</v>
      </c>
    </row>
    <row r="61" spans="2:11">
      <c r="B61" s="18"/>
      <c r="C61" s="13" t="s">
        <v>110</v>
      </c>
      <c r="D61" s="13" t="s">
        <v>139</v>
      </c>
      <c r="E61" s="14" t="s">
        <v>140</v>
      </c>
      <c r="F61" s="15" t="s">
        <v>32</v>
      </c>
      <c r="G61" s="16">
        <v>46.66</v>
      </c>
      <c r="H61" s="17"/>
      <c r="I61" s="1"/>
      <c r="J61" s="16">
        <f t="shared" si="2"/>
        <v>0</v>
      </c>
      <c r="K61" s="16">
        <f t="shared" si="3"/>
        <v>0</v>
      </c>
    </row>
    <row r="62" spans="2:11">
      <c r="B62" s="18"/>
      <c r="C62" s="13" t="s">
        <v>110</v>
      </c>
      <c r="D62" s="13" t="s">
        <v>141</v>
      </c>
      <c r="E62" s="14" t="s">
        <v>142</v>
      </c>
      <c r="F62" s="15" t="s">
        <v>11</v>
      </c>
      <c r="G62" s="19">
        <v>12.13</v>
      </c>
      <c r="H62" s="17"/>
      <c r="I62" s="1"/>
      <c r="J62" s="16">
        <f t="shared" si="2"/>
        <v>0</v>
      </c>
      <c r="K62" s="16">
        <f t="shared" si="3"/>
        <v>0</v>
      </c>
    </row>
    <row r="63" spans="2:11">
      <c r="B63" s="18"/>
      <c r="C63" s="13" t="s">
        <v>110</v>
      </c>
      <c r="D63" s="13" t="s">
        <v>143</v>
      </c>
      <c r="E63" s="14" t="s">
        <v>144</v>
      </c>
      <c r="F63" s="15" t="s">
        <v>14</v>
      </c>
      <c r="G63" s="16">
        <v>3.51</v>
      </c>
      <c r="H63" s="17"/>
      <c r="I63" s="1"/>
      <c r="J63" s="16">
        <f t="shared" si="2"/>
        <v>0</v>
      </c>
      <c r="K63" s="16">
        <f t="shared" si="3"/>
        <v>0</v>
      </c>
    </row>
    <row r="64" spans="2:11">
      <c r="B64" s="18"/>
      <c r="C64" s="13" t="s">
        <v>110</v>
      </c>
      <c r="D64" s="13" t="s">
        <v>145</v>
      </c>
      <c r="E64" s="14" t="s">
        <v>146</v>
      </c>
      <c r="F64" s="15" t="s">
        <v>14</v>
      </c>
      <c r="G64" s="16">
        <v>11.88</v>
      </c>
      <c r="H64" s="17"/>
      <c r="I64" s="1"/>
      <c r="J64" s="16">
        <f t="shared" si="2"/>
        <v>0</v>
      </c>
      <c r="K64" s="16">
        <f t="shared" si="3"/>
        <v>0</v>
      </c>
    </row>
    <row r="65" spans="2:11">
      <c r="B65" s="18"/>
      <c r="C65" s="13" t="s">
        <v>110</v>
      </c>
      <c r="D65" s="13" t="s">
        <v>147</v>
      </c>
      <c r="E65" s="14" t="s">
        <v>148</v>
      </c>
      <c r="F65" s="15" t="s">
        <v>49</v>
      </c>
      <c r="G65" s="16">
        <v>2</v>
      </c>
      <c r="H65" s="17"/>
      <c r="I65" s="1"/>
      <c r="J65" s="16">
        <f t="shared" si="2"/>
        <v>0</v>
      </c>
      <c r="K65" s="16">
        <f t="shared" si="3"/>
        <v>0</v>
      </c>
    </row>
    <row r="66" spans="2:11">
      <c r="B66" s="18"/>
      <c r="C66" s="13" t="s">
        <v>110</v>
      </c>
      <c r="D66" s="13" t="s">
        <v>149</v>
      </c>
      <c r="E66" s="14" t="s">
        <v>150</v>
      </c>
      <c r="F66" s="15" t="s">
        <v>49</v>
      </c>
      <c r="G66" s="16">
        <v>120</v>
      </c>
      <c r="H66" s="17"/>
      <c r="I66" s="1"/>
      <c r="J66" s="16">
        <f t="shared" si="2"/>
        <v>0</v>
      </c>
      <c r="K66" s="16">
        <f t="shared" si="3"/>
        <v>0</v>
      </c>
    </row>
    <row r="67" spans="2:11" ht="21">
      <c r="B67" s="18"/>
      <c r="C67" s="13" t="s">
        <v>110</v>
      </c>
      <c r="D67" s="13" t="s">
        <v>151</v>
      </c>
      <c r="E67" s="14" t="s">
        <v>152</v>
      </c>
      <c r="F67" s="15" t="s">
        <v>14</v>
      </c>
      <c r="G67" s="16">
        <v>377.6</v>
      </c>
      <c r="H67" s="17"/>
      <c r="I67" s="1"/>
      <c r="J67" s="16">
        <f t="shared" si="2"/>
        <v>0</v>
      </c>
      <c r="K67" s="16">
        <f t="shared" si="3"/>
        <v>0</v>
      </c>
    </row>
    <row r="68" spans="2:11">
      <c r="B68" s="18"/>
      <c r="C68" s="13" t="s">
        <v>110</v>
      </c>
      <c r="D68" s="13" t="s">
        <v>153</v>
      </c>
      <c r="E68" s="14" t="s">
        <v>154</v>
      </c>
      <c r="F68" s="15" t="s">
        <v>14</v>
      </c>
      <c r="G68" s="16">
        <v>10.45</v>
      </c>
      <c r="H68" s="17"/>
      <c r="I68" s="1"/>
      <c r="J68" s="16">
        <f t="shared" ref="J68:J99" si="4">ROUNDDOWN(I68*0.2,2)</f>
        <v>0</v>
      </c>
      <c r="K68" s="16">
        <f t="shared" ref="K68:K99" si="5">I68+J68</f>
        <v>0</v>
      </c>
    </row>
    <row r="69" spans="2:11">
      <c r="B69" s="18"/>
      <c r="C69" s="13" t="s">
        <v>110</v>
      </c>
      <c r="D69" s="13" t="s">
        <v>155</v>
      </c>
      <c r="E69" s="14" t="s">
        <v>156</v>
      </c>
      <c r="F69" s="15" t="s">
        <v>32</v>
      </c>
      <c r="G69" s="19">
        <v>282.98</v>
      </c>
      <c r="H69" s="17"/>
      <c r="I69" s="1"/>
      <c r="J69" s="16">
        <f t="shared" si="4"/>
        <v>0</v>
      </c>
      <c r="K69" s="16">
        <f t="shared" si="5"/>
        <v>0</v>
      </c>
    </row>
    <row r="70" spans="2:11">
      <c r="B70" s="18"/>
      <c r="C70" s="13" t="s">
        <v>110</v>
      </c>
      <c r="D70" s="13" t="s">
        <v>157</v>
      </c>
      <c r="E70" s="14" t="s">
        <v>158</v>
      </c>
      <c r="F70" s="15" t="s">
        <v>35</v>
      </c>
      <c r="G70" s="16">
        <v>273</v>
      </c>
      <c r="H70" s="17"/>
      <c r="I70" s="1"/>
      <c r="J70" s="16">
        <f t="shared" si="4"/>
        <v>0</v>
      </c>
      <c r="K70" s="16">
        <f t="shared" si="5"/>
        <v>0</v>
      </c>
    </row>
    <row r="71" spans="2:11">
      <c r="B71" s="18"/>
      <c r="C71" s="13" t="s">
        <v>110</v>
      </c>
      <c r="D71" s="13" t="s">
        <v>159</v>
      </c>
      <c r="E71" s="14" t="s">
        <v>160</v>
      </c>
      <c r="F71" s="15" t="s">
        <v>35</v>
      </c>
      <c r="G71" s="16">
        <v>70</v>
      </c>
      <c r="H71" s="17"/>
      <c r="I71" s="1"/>
      <c r="J71" s="16">
        <f t="shared" si="4"/>
        <v>0</v>
      </c>
      <c r="K71" s="16">
        <f t="shared" si="5"/>
        <v>0</v>
      </c>
    </row>
    <row r="72" spans="2:11">
      <c r="B72" s="18"/>
      <c r="C72" s="13" t="s">
        <v>110</v>
      </c>
      <c r="D72" s="13" t="s">
        <v>161</v>
      </c>
      <c r="E72" s="14" t="s">
        <v>162</v>
      </c>
      <c r="F72" s="15" t="s">
        <v>49</v>
      </c>
      <c r="G72" s="16">
        <v>40</v>
      </c>
      <c r="H72" s="17"/>
      <c r="I72" s="1"/>
      <c r="J72" s="16">
        <f t="shared" si="4"/>
        <v>0</v>
      </c>
      <c r="K72" s="16">
        <f t="shared" si="5"/>
        <v>0</v>
      </c>
    </row>
    <row r="73" spans="2:11">
      <c r="B73" s="18"/>
      <c r="C73" s="13" t="s">
        <v>110</v>
      </c>
      <c r="D73" s="13" t="s">
        <v>163</v>
      </c>
      <c r="E73" s="14" t="s">
        <v>164</v>
      </c>
      <c r="F73" s="15" t="s">
        <v>35</v>
      </c>
      <c r="G73" s="16">
        <v>230.4</v>
      </c>
      <c r="H73" s="17"/>
      <c r="I73" s="1"/>
      <c r="J73" s="16">
        <f t="shared" si="4"/>
        <v>0</v>
      </c>
      <c r="K73" s="16">
        <f t="shared" si="5"/>
        <v>0</v>
      </c>
    </row>
    <row r="74" spans="2:11">
      <c r="B74" s="18"/>
      <c r="C74" s="13" t="s">
        <v>110</v>
      </c>
      <c r="D74" s="13" t="s">
        <v>165</v>
      </c>
      <c r="E74" s="14" t="s">
        <v>166</v>
      </c>
      <c r="F74" s="15" t="s">
        <v>32</v>
      </c>
      <c r="G74" s="16">
        <v>27.85</v>
      </c>
      <c r="H74" s="17"/>
      <c r="I74" s="1"/>
      <c r="J74" s="16">
        <f t="shared" si="4"/>
        <v>0</v>
      </c>
      <c r="K74" s="16">
        <f t="shared" si="5"/>
        <v>0</v>
      </c>
    </row>
    <row r="75" spans="2:11">
      <c r="B75" s="18"/>
      <c r="C75" s="13" t="s">
        <v>110</v>
      </c>
      <c r="D75" s="13" t="s">
        <v>167</v>
      </c>
      <c r="E75" s="14" t="s">
        <v>168</v>
      </c>
      <c r="F75" s="15" t="s">
        <v>35</v>
      </c>
      <c r="G75" s="16">
        <v>1353.63</v>
      </c>
      <c r="H75" s="17"/>
      <c r="I75" s="1"/>
      <c r="J75" s="16">
        <f t="shared" si="4"/>
        <v>0</v>
      </c>
      <c r="K75" s="16">
        <f t="shared" si="5"/>
        <v>0</v>
      </c>
    </row>
    <row r="76" spans="2:11">
      <c r="B76" s="18"/>
      <c r="C76" s="13" t="s">
        <v>110</v>
      </c>
      <c r="D76" s="13" t="s">
        <v>169</v>
      </c>
      <c r="E76" s="14" t="s">
        <v>170</v>
      </c>
      <c r="F76" s="15" t="s">
        <v>35</v>
      </c>
      <c r="G76" s="20">
        <v>58.56</v>
      </c>
      <c r="H76" s="17"/>
      <c r="I76" s="1"/>
      <c r="J76" s="16">
        <f t="shared" si="4"/>
        <v>0</v>
      </c>
      <c r="K76" s="16">
        <f t="shared" si="5"/>
        <v>0</v>
      </c>
    </row>
    <row r="77" spans="2:11">
      <c r="B77" s="18"/>
      <c r="C77" s="13" t="s">
        <v>110</v>
      </c>
      <c r="D77" s="13" t="s">
        <v>171</v>
      </c>
      <c r="E77" s="14" t="s">
        <v>172</v>
      </c>
      <c r="F77" s="15" t="s">
        <v>17</v>
      </c>
      <c r="G77" s="16">
        <v>1</v>
      </c>
      <c r="H77" s="17"/>
      <c r="I77" s="1"/>
      <c r="J77" s="16">
        <f t="shared" si="4"/>
        <v>0</v>
      </c>
      <c r="K77" s="16">
        <f t="shared" si="5"/>
        <v>0</v>
      </c>
    </row>
    <row r="78" spans="2:11">
      <c r="B78" s="18"/>
      <c r="C78" s="13" t="s">
        <v>110</v>
      </c>
      <c r="D78" s="13" t="s">
        <v>173</v>
      </c>
      <c r="E78" s="14" t="s">
        <v>174</v>
      </c>
      <c r="F78" s="15" t="s">
        <v>49</v>
      </c>
      <c r="G78" s="16">
        <v>64</v>
      </c>
      <c r="H78" s="17"/>
      <c r="I78" s="1"/>
      <c r="J78" s="16">
        <f t="shared" si="4"/>
        <v>0</v>
      </c>
      <c r="K78" s="16">
        <f t="shared" si="5"/>
        <v>0</v>
      </c>
    </row>
    <row r="79" spans="2:11">
      <c r="B79" s="18"/>
      <c r="C79" s="13" t="s">
        <v>110</v>
      </c>
      <c r="D79" s="13" t="s">
        <v>175</v>
      </c>
      <c r="E79" s="14" t="s">
        <v>176</v>
      </c>
      <c r="F79" s="15" t="s">
        <v>17</v>
      </c>
      <c r="G79" s="16">
        <v>1</v>
      </c>
      <c r="H79" s="17"/>
      <c r="I79" s="1"/>
      <c r="J79" s="16">
        <f t="shared" si="4"/>
        <v>0</v>
      </c>
      <c r="K79" s="16">
        <f t="shared" si="5"/>
        <v>0</v>
      </c>
    </row>
    <row r="80" spans="2:11" ht="21">
      <c r="B80" s="12" t="s">
        <v>177</v>
      </c>
      <c r="C80" s="13" t="s">
        <v>178</v>
      </c>
      <c r="D80" s="13" t="s">
        <v>179</v>
      </c>
      <c r="E80" s="14" t="s">
        <v>180</v>
      </c>
      <c r="F80" s="15" t="s">
        <v>14</v>
      </c>
      <c r="G80" s="16">
        <v>96</v>
      </c>
      <c r="H80" s="17"/>
      <c r="I80" s="1"/>
      <c r="J80" s="16">
        <f t="shared" si="4"/>
        <v>0</v>
      </c>
      <c r="K80" s="16">
        <f t="shared" si="5"/>
        <v>0</v>
      </c>
    </row>
    <row r="81" spans="2:11" ht="21">
      <c r="B81" s="18"/>
      <c r="C81" s="13" t="s">
        <v>178</v>
      </c>
      <c r="D81" s="13" t="s">
        <v>181</v>
      </c>
      <c r="E81" s="14" t="s">
        <v>182</v>
      </c>
      <c r="F81" s="15" t="s">
        <v>14</v>
      </c>
      <c r="G81" s="16">
        <v>75.599999999999994</v>
      </c>
      <c r="H81" s="17"/>
      <c r="I81" s="1"/>
      <c r="J81" s="16">
        <f t="shared" si="4"/>
        <v>0</v>
      </c>
      <c r="K81" s="16">
        <f t="shared" si="5"/>
        <v>0</v>
      </c>
    </row>
    <row r="82" spans="2:11" ht="31.2">
      <c r="B82" s="12" t="s">
        <v>183</v>
      </c>
      <c r="C82" s="13" t="s">
        <v>184</v>
      </c>
      <c r="D82" s="13" t="s">
        <v>167</v>
      </c>
      <c r="E82" s="14" t="s">
        <v>168</v>
      </c>
      <c r="F82" s="15" t="s">
        <v>35</v>
      </c>
      <c r="G82" s="16">
        <v>120</v>
      </c>
      <c r="H82" s="17"/>
      <c r="I82" s="1"/>
      <c r="J82" s="16">
        <f t="shared" si="4"/>
        <v>0</v>
      </c>
      <c r="K82" s="16">
        <f t="shared" si="5"/>
        <v>0</v>
      </c>
    </row>
    <row r="83" spans="2:11" ht="21">
      <c r="B83" s="18"/>
      <c r="C83" s="13" t="s">
        <v>184</v>
      </c>
      <c r="D83" s="13" t="s">
        <v>185</v>
      </c>
      <c r="E83" s="14" t="s">
        <v>186</v>
      </c>
      <c r="F83" s="15" t="s">
        <v>14</v>
      </c>
      <c r="G83" s="16">
        <v>105</v>
      </c>
      <c r="H83" s="17"/>
      <c r="I83" s="1"/>
      <c r="J83" s="16">
        <f t="shared" si="4"/>
        <v>0</v>
      </c>
      <c r="K83" s="16">
        <f t="shared" si="5"/>
        <v>0</v>
      </c>
    </row>
    <row r="84" spans="2:11">
      <c r="B84" s="18"/>
      <c r="C84" s="13" t="s">
        <v>184</v>
      </c>
      <c r="D84" s="13" t="s">
        <v>187</v>
      </c>
      <c r="E84" s="14" t="s">
        <v>188</v>
      </c>
      <c r="F84" s="15" t="s">
        <v>35</v>
      </c>
      <c r="G84" s="16">
        <v>332</v>
      </c>
      <c r="H84" s="17"/>
      <c r="I84" s="1"/>
      <c r="J84" s="16">
        <f t="shared" si="4"/>
        <v>0</v>
      </c>
      <c r="K84" s="16">
        <f t="shared" si="5"/>
        <v>0</v>
      </c>
    </row>
    <row r="85" spans="2:11">
      <c r="B85" s="18"/>
      <c r="C85" s="13" t="s">
        <v>184</v>
      </c>
      <c r="D85" s="13" t="s">
        <v>189</v>
      </c>
      <c r="E85" s="14" t="s">
        <v>190</v>
      </c>
      <c r="F85" s="15" t="s">
        <v>35</v>
      </c>
      <c r="G85" s="16">
        <v>120</v>
      </c>
      <c r="H85" s="17"/>
      <c r="I85" s="1"/>
      <c r="J85" s="16">
        <f t="shared" si="4"/>
        <v>0</v>
      </c>
      <c r="K85" s="16">
        <f t="shared" si="5"/>
        <v>0</v>
      </c>
    </row>
    <row r="86" spans="2:11">
      <c r="B86" s="18"/>
      <c r="C86" s="13" t="s">
        <v>184</v>
      </c>
      <c r="D86" s="13" t="s">
        <v>191</v>
      </c>
      <c r="E86" s="14" t="s">
        <v>192</v>
      </c>
      <c r="F86" s="15" t="s">
        <v>35</v>
      </c>
      <c r="G86" s="16">
        <v>120</v>
      </c>
      <c r="H86" s="17"/>
      <c r="I86" s="1"/>
      <c r="J86" s="16">
        <f t="shared" si="4"/>
        <v>0</v>
      </c>
      <c r="K86" s="16">
        <f t="shared" si="5"/>
        <v>0</v>
      </c>
    </row>
    <row r="87" spans="2:11" ht="21">
      <c r="B87" s="12" t="s">
        <v>193</v>
      </c>
      <c r="C87" s="13" t="s">
        <v>194</v>
      </c>
      <c r="D87" s="13" t="s">
        <v>195</v>
      </c>
      <c r="E87" s="14" t="s">
        <v>196</v>
      </c>
      <c r="F87" s="15" t="s">
        <v>35</v>
      </c>
      <c r="G87" s="16">
        <v>16.2</v>
      </c>
      <c r="H87" s="17"/>
      <c r="I87" s="1"/>
      <c r="J87" s="16">
        <f t="shared" si="4"/>
        <v>0</v>
      </c>
      <c r="K87" s="16">
        <f t="shared" si="5"/>
        <v>0</v>
      </c>
    </row>
    <row r="88" spans="2:11" ht="21">
      <c r="B88" s="12" t="s">
        <v>197</v>
      </c>
      <c r="C88" s="13" t="s">
        <v>198</v>
      </c>
      <c r="D88" s="13" t="s">
        <v>199</v>
      </c>
      <c r="E88" s="14" t="s">
        <v>200</v>
      </c>
      <c r="F88" s="15" t="s">
        <v>32</v>
      </c>
      <c r="G88" s="16">
        <v>9315.4</v>
      </c>
      <c r="H88" s="17"/>
      <c r="I88" s="1"/>
      <c r="J88" s="16">
        <f t="shared" si="4"/>
        <v>0</v>
      </c>
      <c r="K88" s="16">
        <f t="shared" si="5"/>
        <v>0</v>
      </c>
    </row>
    <row r="89" spans="2:11">
      <c r="B89" s="18"/>
      <c r="C89" s="13" t="s">
        <v>198</v>
      </c>
      <c r="D89" s="13" t="s">
        <v>201</v>
      </c>
      <c r="E89" s="14" t="s">
        <v>202</v>
      </c>
      <c r="F89" s="15" t="s">
        <v>14</v>
      </c>
      <c r="G89" s="16">
        <v>109.8</v>
      </c>
      <c r="H89" s="17"/>
      <c r="I89" s="1"/>
      <c r="J89" s="16">
        <f t="shared" si="4"/>
        <v>0</v>
      </c>
      <c r="K89" s="16">
        <f t="shared" si="5"/>
        <v>0</v>
      </c>
    </row>
    <row r="90" spans="2:11" ht="21">
      <c r="B90" s="18"/>
      <c r="C90" s="13" t="s">
        <v>198</v>
      </c>
      <c r="D90" s="13" t="s">
        <v>203</v>
      </c>
      <c r="E90" s="14" t="s">
        <v>204</v>
      </c>
      <c r="F90" s="15" t="s">
        <v>14</v>
      </c>
      <c r="G90" s="16">
        <v>260.33</v>
      </c>
      <c r="H90" s="17"/>
      <c r="I90" s="1"/>
      <c r="J90" s="16">
        <f t="shared" si="4"/>
        <v>0</v>
      </c>
      <c r="K90" s="16">
        <f t="shared" si="5"/>
        <v>0</v>
      </c>
    </row>
    <row r="91" spans="2:11" ht="21">
      <c r="B91" s="18"/>
      <c r="C91" s="13" t="s">
        <v>198</v>
      </c>
      <c r="D91" s="13" t="s">
        <v>205</v>
      </c>
      <c r="E91" s="14" t="s">
        <v>206</v>
      </c>
      <c r="F91" s="15" t="s">
        <v>14</v>
      </c>
      <c r="G91" s="16">
        <v>0.67</v>
      </c>
      <c r="H91" s="17"/>
      <c r="I91" s="1"/>
      <c r="J91" s="16">
        <f t="shared" si="4"/>
        <v>0</v>
      </c>
      <c r="K91" s="16">
        <f t="shared" si="5"/>
        <v>0</v>
      </c>
    </row>
    <row r="92" spans="2:11">
      <c r="B92" s="18"/>
      <c r="C92" s="13" t="s">
        <v>198</v>
      </c>
      <c r="D92" s="13" t="s">
        <v>207</v>
      </c>
      <c r="E92" s="14" t="s">
        <v>208</v>
      </c>
      <c r="F92" s="15" t="s">
        <v>14</v>
      </c>
      <c r="G92" s="16">
        <v>80.650000000000006</v>
      </c>
      <c r="H92" s="17"/>
      <c r="I92" s="1"/>
      <c r="J92" s="16">
        <f t="shared" si="4"/>
        <v>0</v>
      </c>
      <c r="K92" s="16">
        <f t="shared" si="5"/>
        <v>0</v>
      </c>
    </row>
    <row r="93" spans="2:11">
      <c r="B93" s="18"/>
      <c r="C93" s="13" t="s">
        <v>198</v>
      </c>
      <c r="D93" s="13" t="s">
        <v>187</v>
      </c>
      <c r="E93" s="14" t="s">
        <v>188</v>
      </c>
      <c r="F93" s="15" t="s">
        <v>35</v>
      </c>
      <c r="G93" s="16">
        <v>541.4</v>
      </c>
      <c r="H93" s="17"/>
      <c r="I93" s="1"/>
      <c r="J93" s="16">
        <f t="shared" si="4"/>
        <v>0</v>
      </c>
      <c r="K93" s="16">
        <f t="shared" si="5"/>
        <v>0</v>
      </c>
    </row>
    <row r="94" spans="2:11">
      <c r="B94" s="18"/>
      <c r="C94" s="13" t="s">
        <v>198</v>
      </c>
      <c r="D94" s="13" t="s">
        <v>209</v>
      </c>
      <c r="E94" s="14" t="s">
        <v>210</v>
      </c>
      <c r="F94" s="15" t="s">
        <v>35</v>
      </c>
      <c r="G94" s="16">
        <v>112</v>
      </c>
      <c r="H94" s="17"/>
      <c r="I94" s="1"/>
      <c r="J94" s="16">
        <f t="shared" si="4"/>
        <v>0</v>
      </c>
      <c r="K94" s="16">
        <f t="shared" si="5"/>
        <v>0</v>
      </c>
    </row>
    <row r="95" spans="2:11">
      <c r="B95" s="18"/>
      <c r="C95" s="13" t="s">
        <v>198</v>
      </c>
      <c r="D95" s="13" t="s">
        <v>211</v>
      </c>
      <c r="E95" s="14" t="s">
        <v>212</v>
      </c>
      <c r="F95" s="15" t="s">
        <v>32</v>
      </c>
      <c r="G95" s="16">
        <v>136</v>
      </c>
      <c r="H95" s="17"/>
      <c r="I95" s="1"/>
      <c r="J95" s="16">
        <f t="shared" si="4"/>
        <v>0</v>
      </c>
      <c r="K95" s="16">
        <f t="shared" si="5"/>
        <v>0</v>
      </c>
    </row>
    <row r="96" spans="2:11">
      <c r="B96" s="18"/>
      <c r="C96" s="13" t="s">
        <v>198</v>
      </c>
      <c r="D96" s="13" t="s">
        <v>213</v>
      </c>
      <c r="E96" s="14" t="s">
        <v>158</v>
      </c>
      <c r="F96" s="15" t="s">
        <v>35</v>
      </c>
      <c r="G96" s="16">
        <v>38</v>
      </c>
      <c r="H96" s="17"/>
      <c r="I96" s="1"/>
      <c r="J96" s="16">
        <f t="shared" si="4"/>
        <v>0</v>
      </c>
      <c r="K96" s="16">
        <f t="shared" si="5"/>
        <v>0</v>
      </c>
    </row>
    <row r="97" spans="2:11" ht="21">
      <c r="B97" s="18"/>
      <c r="C97" s="13" t="s">
        <v>198</v>
      </c>
      <c r="D97" s="13" t="s">
        <v>214</v>
      </c>
      <c r="E97" s="14" t="s">
        <v>215</v>
      </c>
      <c r="F97" s="15" t="s">
        <v>49</v>
      </c>
      <c r="G97" s="16">
        <v>2</v>
      </c>
      <c r="H97" s="17"/>
      <c r="I97" s="1"/>
      <c r="J97" s="16">
        <f t="shared" si="4"/>
        <v>0</v>
      </c>
      <c r="K97" s="16">
        <f t="shared" si="5"/>
        <v>0</v>
      </c>
    </row>
    <row r="98" spans="2:11">
      <c r="B98" s="18"/>
      <c r="C98" s="13" t="s">
        <v>198</v>
      </c>
      <c r="D98" s="13" t="s">
        <v>216</v>
      </c>
      <c r="E98" s="14" t="s">
        <v>217</v>
      </c>
      <c r="F98" s="15" t="s">
        <v>35</v>
      </c>
      <c r="G98" s="16">
        <v>130.30000000000001</v>
      </c>
      <c r="H98" s="17"/>
      <c r="I98" s="1"/>
      <c r="J98" s="16">
        <f t="shared" si="4"/>
        <v>0</v>
      </c>
      <c r="K98" s="16">
        <f t="shared" si="5"/>
        <v>0</v>
      </c>
    </row>
    <row r="99" spans="2:11">
      <c r="B99" s="18"/>
      <c r="C99" s="13" t="s">
        <v>198</v>
      </c>
      <c r="D99" s="13" t="s">
        <v>218</v>
      </c>
      <c r="E99" s="14" t="s">
        <v>219</v>
      </c>
      <c r="F99" s="15" t="s">
        <v>35</v>
      </c>
      <c r="G99" s="16">
        <v>26</v>
      </c>
      <c r="H99" s="17"/>
      <c r="I99" s="1"/>
      <c r="J99" s="16">
        <f t="shared" si="4"/>
        <v>0</v>
      </c>
      <c r="K99" s="16">
        <f t="shared" si="5"/>
        <v>0</v>
      </c>
    </row>
    <row r="100" spans="2:11" ht="21">
      <c r="B100" s="12" t="s">
        <v>220</v>
      </c>
      <c r="C100" s="13" t="s">
        <v>221</v>
      </c>
      <c r="D100" s="13" t="s">
        <v>179</v>
      </c>
      <c r="E100" s="14" t="s">
        <v>180</v>
      </c>
      <c r="F100" s="15" t="s">
        <v>14</v>
      </c>
      <c r="G100" s="16">
        <v>55.08</v>
      </c>
      <c r="H100" s="17"/>
      <c r="I100" s="1"/>
      <c r="J100" s="16">
        <f t="shared" ref="J100:J113" si="6">ROUNDDOWN(I100*0.2,2)</f>
        <v>0</v>
      </c>
      <c r="K100" s="16">
        <f t="shared" ref="K100:K113" si="7">I100+J100</f>
        <v>0</v>
      </c>
    </row>
    <row r="101" spans="2:11">
      <c r="B101" s="18"/>
      <c r="C101" s="13" t="s">
        <v>221</v>
      </c>
      <c r="D101" s="13" t="s">
        <v>222</v>
      </c>
      <c r="E101" s="14" t="s">
        <v>223</v>
      </c>
      <c r="F101" s="15" t="s">
        <v>14</v>
      </c>
      <c r="G101" s="16">
        <v>322</v>
      </c>
      <c r="H101" s="17"/>
      <c r="I101" s="1"/>
      <c r="J101" s="16">
        <f t="shared" si="6"/>
        <v>0</v>
      </c>
      <c r="K101" s="16">
        <f t="shared" si="7"/>
        <v>0</v>
      </c>
    </row>
    <row r="102" spans="2:11">
      <c r="B102" s="18"/>
      <c r="C102" s="13" t="s">
        <v>221</v>
      </c>
      <c r="D102" s="13" t="s">
        <v>224</v>
      </c>
      <c r="E102" s="14" t="s">
        <v>225</v>
      </c>
      <c r="F102" s="15" t="s">
        <v>14</v>
      </c>
      <c r="G102" s="16">
        <v>12.3</v>
      </c>
      <c r="H102" s="17"/>
      <c r="I102" s="1"/>
      <c r="J102" s="16">
        <f t="shared" si="6"/>
        <v>0</v>
      </c>
      <c r="K102" s="16">
        <f t="shared" si="7"/>
        <v>0</v>
      </c>
    </row>
    <row r="103" spans="2:11" ht="21">
      <c r="B103" s="18"/>
      <c r="C103" s="13" t="s">
        <v>221</v>
      </c>
      <c r="D103" s="13" t="s">
        <v>181</v>
      </c>
      <c r="E103" s="14" t="s">
        <v>182</v>
      </c>
      <c r="F103" s="15" t="s">
        <v>14</v>
      </c>
      <c r="G103" s="16">
        <v>82.62</v>
      </c>
      <c r="H103" s="17"/>
      <c r="I103" s="1"/>
      <c r="J103" s="16">
        <f t="shared" si="6"/>
        <v>0</v>
      </c>
      <c r="K103" s="16">
        <f t="shared" si="7"/>
        <v>0</v>
      </c>
    </row>
    <row r="104" spans="2:11" ht="21">
      <c r="B104" s="18"/>
      <c r="C104" s="13" t="s">
        <v>221</v>
      </c>
      <c r="D104" s="13" t="s">
        <v>226</v>
      </c>
      <c r="E104" s="14" t="s">
        <v>227</v>
      </c>
      <c r="F104" s="15" t="s">
        <v>32</v>
      </c>
      <c r="G104" s="16">
        <v>459</v>
      </c>
      <c r="H104" s="17"/>
      <c r="I104" s="1"/>
      <c r="J104" s="16">
        <f t="shared" si="6"/>
        <v>0</v>
      </c>
      <c r="K104" s="16">
        <f t="shared" si="7"/>
        <v>0</v>
      </c>
    </row>
    <row r="105" spans="2:11">
      <c r="B105" s="12" t="s">
        <v>228</v>
      </c>
      <c r="C105" s="13" t="s">
        <v>229</v>
      </c>
      <c r="D105" s="13" t="s">
        <v>230</v>
      </c>
      <c r="E105" s="14" t="s">
        <v>231</v>
      </c>
      <c r="F105" s="15" t="s">
        <v>32</v>
      </c>
      <c r="G105" s="16">
        <v>1320.51</v>
      </c>
      <c r="H105" s="17"/>
      <c r="I105" s="1"/>
      <c r="J105" s="16">
        <f t="shared" si="6"/>
        <v>0</v>
      </c>
      <c r="K105" s="16">
        <f t="shared" si="7"/>
        <v>0</v>
      </c>
    </row>
    <row r="106" spans="2:11">
      <c r="B106" s="18"/>
      <c r="C106" s="13" t="s">
        <v>229</v>
      </c>
      <c r="D106" s="13" t="s">
        <v>232</v>
      </c>
      <c r="E106" s="14" t="s">
        <v>233</v>
      </c>
      <c r="F106" s="15" t="s">
        <v>32</v>
      </c>
      <c r="G106" s="16">
        <v>2247.9</v>
      </c>
      <c r="H106" s="17"/>
      <c r="I106" s="1"/>
      <c r="J106" s="16">
        <f t="shared" si="6"/>
        <v>0</v>
      </c>
      <c r="K106" s="16">
        <f t="shared" si="7"/>
        <v>0</v>
      </c>
    </row>
    <row r="107" spans="2:11" ht="21">
      <c r="B107" s="12" t="s">
        <v>234</v>
      </c>
      <c r="C107" s="13" t="s">
        <v>235</v>
      </c>
      <c r="D107" s="13" t="s">
        <v>236</v>
      </c>
      <c r="E107" s="14" t="s">
        <v>237</v>
      </c>
      <c r="F107" s="15" t="s">
        <v>14</v>
      </c>
      <c r="G107" s="16">
        <v>4.08</v>
      </c>
      <c r="H107" s="17"/>
      <c r="I107" s="1"/>
      <c r="J107" s="16">
        <f t="shared" si="6"/>
        <v>0</v>
      </c>
      <c r="K107" s="16">
        <f t="shared" si="7"/>
        <v>0</v>
      </c>
    </row>
    <row r="108" spans="2:11">
      <c r="B108" s="12" t="s">
        <v>238</v>
      </c>
      <c r="C108" s="13" t="s">
        <v>239</v>
      </c>
      <c r="D108" s="13" t="s">
        <v>240</v>
      </c>
      <c r="E108" s="14" t="s">
        <v>241</v>
      </c>
      <c r="F108" s="15" t="s">
        <v>32</v>
      </c>
      <c r="G108" s="16">
        <v>2038.58</v>
      </c>
      <c r="H108" s="17"/>
      <c r="I108" s="1"/>
      <c r="J108" s="16">
        <f t="shared" si="6"/>
        <v>0</v>
      </c>
      <c r="K108" s="16">
        <f t="shared" si="7"/>
        <v>0</v>
      </c>
    </row>
    <row r="109" spans="2:11">
      <c r="B109" s="18"/>
      <c r="C109" s="13" t="s">
        <v>239</v>
      </c>
      <c r="D109" s="13" t="s">
        <v>242</v>
      </c>
      <c r="E109" s="14" t="s">
        <v>243</v>
      </c>
      <c r="F109" s="15" t="s">
        <v>32</v>
      </c>
      <c r="G109" s="16">
        <v>2989.51</v>
      </c>
      <c r="H109" s="17"/>
      <c r="I109" s="1"/>
      <c r="J109" s="16">
        <f t="shared" si="6"/>
        <v>0</v>
      </c>
      <c r="K109" s="16">
        <f t="shared" si="7"/>
        <v>0</v>
      </c>
    </row>
    <row r="110" spans="2:11">
      <c r="B110" s="18"/>
      <c r="C110" s="13" t="s">
        <v>239</v>
      </c>
      <c r="D110" s="13" t="s">
        <v>244</v>
      </c>
      <c r="E110" s="14" t="s">
        <v>245</v>
      </c>
      <c r="F110" s="15" t="s">
        <v>32</v>
      </c>
      <c r="G110" s="16">
        <v>950.93</v>
      </c>
      <c r="H110" s="17"/>
      <c r="I110" s="1"/>
      <c r="J110" s="16">
        <f t="shared" si="6"/>
        <v>0</v>
      </c>
      <c r="K110" s="16">
        <f t="shared" si="7"/>
        <v>0</v>
      </c>
    </row>
    <row r="111" spans="2:11" ht="21">
      <c r="B111" s="12" t="s">
        <v>246</v>
      </c>
      <c r="C111" s="13" t="s">
        <v>247</v>
      </c>
      <c r="D111" s="13" t="s">
        <v>248</v>
      </c>
      <c r="E111" s="14" t="s">
        <v>249</v>
      </c>
      <c r="F111" s="15" t="s">
        <v>32</v>
      </c>
      <c r="G111" s="16">
        <v>2037.89</v>
      </c>
      <c r="H111" s="17"/>
      <c r="I111" s="1"/>
      <c r="J111" s="16">
        <f t="shared" si="6"/>
        <v>0</v>
      </c>
      <c r="K111" s="16">
        <f t="shared" si="7"/>
        <v>0</v>
      </c>
    </row>
    <row r="112" spans="2:11">
      <c r="B112" s="18"/>
      <c r="C112" s="13" t="s">
        <v>247</v>
      </c>
      <c r="D112" s="13" t="s">
        <v>250</v>
      </c>
      <c r="E112" s="14" t="s">
        <v>251</v>
      </c>
      <c r="F112" s="15" t="s">
        <v>32</v>
      </c>
      <c r="G112" s="16">
        <v>2989.51</v>
      </c>
      <c r="H112" s="17"/>
      <c r="I112" s="1"/>
      <c r="J112" s="16">
        <f t="shared" si="6"/>
        <v>0</v>
      </c>
      <c r="K112" s="16">
        <f t="shared" si="7"/>
        <v>0</v>
      </c>
    </row>
    <row r="113" spans="2:11" ht="31.2">
      <c r="B113" s="14" t="s">
        <v>252</v>
      </c>
      <c r="C113" s="13" t="s">
        <v>253</v>
      </c>
      <c r="D113" s="13" t="s">
        <v>254</v>
      </c>
      <c r="E113" s="14" t="s">
        <v>255</v>
      </c>
      <c r="F113" s="15" t="s">
        <v>17</v>
      </c>
      <c r="G113" s="16">
        <v>1</v>
      </c>
      <c r="H113" s="17"/>
      <c r="I113" s="1"/>
      <c r="J113" s="16">
        <f t="shared" si="6"/>
        <v>0</v>
      </c>
      <c r="K113" s="16">
        <f t="shared" si="7"/>
        <v>0</v>
      </c>
    </row>
    <row r="120" spans="2:11">
      <c r="F120" s="40"/>
      <c r="G120" s="40"/>
      <c r="H120" s="40"/>
      <c r="I120" s="40"/>
    </row>
    <row r="121" spans="2:11">
      <c r="F121" s="40"/>
      <c r="G121" s="40"/>
      <c r="H121" s="40"/>
      <c r="I121" s="40"/>
    </row>
    <row r="122" spans="2:11">
      <c r="F122" s="41"/>
      <c r="G122" s="41"/>
      <c r="H122" s="41"/>
      <c r="I122" s="41"/>
    </row>
    <row r="125" spans="2:11">
      <c r="B125" s="35" t="s">
        <v>392</v>
      </c>
      <c r="C125" s="35"/>
      <c r="D125" s="21"/>
      <c r="E125" s="22"/>
      <c r="F125" s="36"/>
      <c r="G125" s="36"/>
      <c r="H125" s="36"/>
      <c r="I125" s="36"/>
    </row>
    <row r="126" spans="2:11">
      <c r="B126" s="21"/>
      <c r="C126" s="21"/>
      <c r="D126" s="21"/>
      <c r="E126" s="23"/>
      <c r="F126" s="37" t="s">
        <v>391</v>
      </c>
      <c r="G126" s="37"/>
      <c r="H126" s="37"/>
      <c r="I126" s="37"/>
    </row>
    <row r="127" spans="2:11" ht="33" customHeight="1">
      <c r="B127" s="21"/>
      <c r="C127" s="21"/>
      <c r="D127" s="21"/>
      <c r="E127" s="24"/>
      <c r="F127" s="38" t="s">
        <v>389</v>
      </c>
      <c r="G127" s="38"/>
      <c r="H127" s="38"/>
      <c r="I127" s="38"/>
    </row>
  </sheetData>
  <sheetProtection algorithmName="SHA-512" hashValue="WhfWmStRnrPnmUiWUA/4v77Ye3Y5go2gI0UdvRCf34/4P+ShnDyChFb07lhypWmOsnsxCj8ZJOrEl68jUUbGUg==" saltValue="oBEUb8e58cnSwxayvDw/QQ==" spinCount="100000" sheet="1" objects="1" scenarios="1"/>
  <mergeCells count="8">
    <mergeCell ref="F126:I126"/>
    <mergeCell ref="F127:I127"/>
    <mergeCell ref="C3:D3"/>
    <mergeCell ref="B125:C125"/>
    <mergeCell ref="F120:I120"/>
    <mergeCell ref="F121:I121"/>
    <mergeCell ref="F122:I122"/>
    <mergeCell ref="F125:I125"/>
  </mergeCells>
  <pageMargins left="0.41666666666666669" right="0.41666666666666669" top="0.41666666666666669" bottom="0.625" header="0.27777777777777779" footer="0.27777777777777779"/>
  <pageSetup paperSize="9" scale="94" fitToHeight="0" orientation="landscape" r:id="rId1"/>
  <headerFooter>
    <oddHeader>&amp;LNázov stavby: Oprava diaľničného mosta ev. č. D1-096 Horná Streda&amp;RSúpis prác
Príloha č.1 k časti B.2 (zároveň aj ako príloha č. 2 k Zmluve)</oddHeader>
    <oddFooter>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136"/>
  <sheetViews>
    <sheetView showGridLines="0" tabSelected="1" topLeftCell="B1" zoomScaleNormal="100" workbookViewId="0">
      <selection activeCell="E129" sqref="E129"/>
    </sheetView>
  </sheetViews>
  <sheetFormatPr defaultRowHeight="13.8"/>
  <cols>
    <col min="1" max="1" width="2.296875" style="10" customWidth="1"/>
    <col min="2" max="2" width="30.69921875" style="10" customWidth="1"/>
    <col min="3" max="3" width="7.296875" style="10" bestFit="1" customWidth="1"/>
    <col min="4" max="4" width="7" style="10" bestFit="1" customWidth="1"/>
    <col min="5" max="5" width="50.69921875" style="10" customWidth="1"/>
    <col min="6" max="6" width="3.59765625" style="10" bestFit="1" customWidth="1"/>
    <col min="7" max="7" width="7.8984375" style="10" bestFit="1" customWidth="1"/>
    <col min="8" max="11" width="17.296875" style="10" customWidth="1"/>
    <col min="12" max="12" width="8.8984375" style="10" hidden="1" customWidth="1"/>
    <col min="13" max="16384" width="8.796875" style="10"/>
  </cols>
  <sheetData>
    <row r="3" spans="2:12" ht="28.2" customHeight="1">
      <c r="B3" s="9" t="s">
        <v>256</v>
      </c>
      <c r="C3" s="39" t="s">
        <v>1</v>
      </c>
      <c r="D3" s="39"/>
      <c r="E3" s="9" t="s">
        <v>2</v>
      </c>
      <c r="F3" s="9" t="s">
        <v>3</v>
      </c>
      <c r="G3" s="9" t="s">
        <v>4</v>
      </c>
      <c r="H3" s="25" t="s">
        <v>394</v>
      </c>
      <c r="I3" s="11" t="s">
        <v>393</v>
      </c>
      <c r="J3" s="11" t="s">
        <v>5</v>
      </c>
      <c r="K3" s="11" t="s">
        <v>380</v>
      </c>
    </row>
    <row r="4" spans="2:12" ht="21">
      <c r="B4" s="12" t="s">
        <v>258</v>
      </c>
      <c r="C4" s="13" t="s">
        <v>8</v>
      </c>
      <c r="D4" s="13" t="s">
        <v>259</v>
      </c>
      <c r="E4" s="14" t="s">
        <v>10</v>
      </c>
      <c r="F4" s="15" t="s">
        <v>260</v>
      </c>
      <c r="G4" s="16">
        <v>4378.72</v>
      </c>
      <c r="H4" s="16">
        <f>'Súpis prác'!I4</f>
        <v>0</v>
      </c>
      <c r="I4" s="16">
        <f>ROUND(G4*H4,2)</f>
        <v>0</v>
      </c>
      <c r="J4" s="16">
        <f>ROUNDDOWN(I4*0.2,2)</f>
        <v>0</v>
      </c>
      <c r="K4" s="16">
        <f>I4+J4</f>
        <v>0</v>
      </c>
      <c r="L4" s="10">
        <v>1</v>
      </c>
    </row>
    <row r="5" spans="2:12">
      <c r="B5" s="18"/>
      <c r="C5" s="13" t="s">
        <v>8</v>
      </c>
      <c r="D5" s="13" t="s">
        <v>261</v>
      </c>
      <c r="E5" s="14" t="s">
        <v>13</v>
      </c>
      <c r="F5" s="15" t="s">
        <v>262</v>
      </c>
      <c r="G5" s="16">
        <v>802.04</v>
      </c>
      <c r="H5" s="16">
        <f>'Súpis prác'!I5</f>
        <v>0</v>
      </c>
      <c r="I5" s="16">
        <f t="shared" ref="I5:I68" si="0">ROUND(G5*H5,2)</f>
        <v>0</v>
      </c>
      <c r="J5" s="16">
        <f>ROUNDDOWN(I5*0.2,2)</f>
        <v>0</v>
      </c>
      <c r="K5" s="16">
        <f t="shared" ref="K5:K7" si="1">I5+J5</f>
        <v>0</v>
      </c>
      <c r="L5" s="10">
        <v>1</v>
      </c>
    </row>
    <row r="6" spans="2:12" ht="21">
      <c r="B6" s="18"/>
      <c r="C6" s="13" t="s">
        <v>8</v>
      </c>
      <c r="D6" s="13" t="s">
        <v>263</v>
      </c>
      <c r="E6" s="14" t="s">
        <v>16</v>
      </c>
      <c r="F6" s="15" t="s">
        <v>264</v>
      </c>
      <c r="G6" s="16">
        <v>1</v>
      </c>
      <c r="H6" s="16">
        <f>'Súpis prác'!I6</f>
        <v>0</v>
      </c>
      <c r="I6" s="16">
        <f t="shared" si="0"/>
        <v>0</v>
      </c>
      <c r="J6" s="16">
        <f>ROUNDDOWN(I6*0.2,2)</f>
        <v>0</v>
      </c>
      <c r="K6" s="16">
        <f t="shared" si="1"/>
        <v>0</v>
      </c>
      <c r="L6" s="10">
        <v>1</v>
      </c>
    </row>
    <row r="7" spans="2:12" ht="21">
      <c r="B7" s="26"/>
      <c r="C7" s="13" t="s">
        <v>8</v>
      </c>
      <c r="D7" s="13" t="s">
        <v>265</v>
      </c>
      <c r="E7" s="14" t="s">
        <v>19</v>
      </c>
      <c r="F7" s="15" t="s">
        <v>264</v>
      </c>
      <c r="G7" s="16">
        <v>1</v>
      </c>
      <c r="H7" s="16">
        <f>'Súpis prác'!I7</f>
        <v>0</v>
      </c>
      <c r="I7" s="16">
        <f t="shared" si="0"/>
        <v>0</v>
      </c>
      <c r="J7" s="16">
        <f>ROUNDDOWN(I7*0.2,2)</f>
        <v>0</v>
      </c>
      <c r="K7" s="16">
        <f t="shared" si="1"/>
        <v>0</v>
      </c>
      <c r="L7" s="10">
        <v>1</v>
      </c>
    </row>
    <row r="8" spans="2:12">
      <c r="B8" s="42" t="s">
        <v>266</v>
      </c>
      <c r="C8" s="43"/>
      <c r="D8" s="43"/>
      <c r="E8" s="43"/>
      <c r="F8" s="43"/>
      <c r="G8" s="44"/>
      <c r="H8" s="45"/>
      <c r="I8" s="27">
        <f>SUMIF(L4:L7,1,I4:I7)</f>
        <v>0</v>
      </c>
      <c r="J8" s="27">
        <f>SUMIF(L4:L7,1,J4:J7)</f>
        <v>0</v>
      </c>
      <c r="K8" s="27">
        <f>SUMIF(L4:L7,1,K4:K7)</f>
        <v>0</v>
      </c>
      <c r="L8" s="10">
        <v>3</v>
      </c>
    </row>
    <row r="9" spans="2:12">
      <c r="B9" s="12" t="s">
        <v>267</v>
      </c>
      <c r="C9" s="13" t="s">
        <v>21</v>
      </c>
      <c r="D9" s="13" t="s">
        <v>268</v>
      </c>
      <c r="E9" s="14" t="s">
        <v>34</v>
      </c>
      <c r="F9" s="15" t="s">
        <v>269</v>
      </c>
      <c r="G9" s="16">
        <v>120</v>
      </c>
      <c r="H9" s="16">
        <f>'Súpis prác'!I13</f>
        <v>0</v>
      </c>
      <c r="I9" s="16">
        <f t="shared" si="0"/>
        <v>0</v>
      </c>
      <c r="J9" s="16">
        <f t="shared" ref="J9:J22" si="2">ROUNDDOWN(I9*0.2,2)</f>
        <v>0</v>
      </c>
      <c r="K9" s="16">
        <f>I9+J9</f>
        <v>0</v>
      </c>
      <c r="L9" s="10">
        <v>1</v>
      </c>
    </row>
    <row r="10" spans="2:12">
      <c r="B10" s="18"/>
      <c r="C10" s="13" t="s">
        <v>21</v>
      </c>
      <c r="D10" s="13" t="s">
        <v>270</v>
      </c>
      <c r="E10" s="14" t="s">
        <v>42</v>
      </c>
      <c r="F10" s="15" t="s">
        <v>271</v>
      </c>
      <c r="G10" s="16">
        <v>420</v>
      </c>
      <c r="H10" s="16">
        <f>'Súpis prác'!I16</f>
        <v>0</v>
      </c>
      <c r="I10" s="16">
        <f t="shared" si="0"/>
        <v>0</v>
      </c>
      <c r="J10" s="16">
        <f t="shared" si="2"/>
        <v>0</v>
      </c>
      <c r="K10" s="16">
        <f t="shared" ref="K10:K73" si="3">I10+J10</f>
        <v>0</v>
      </c>
      <c r="L10" s="10">
        <v>1</v>
      </c>
    </row>
    <row r="11" spans="2:12" ht="21">
      <c r="B11" s="18"/>
      <c r="C11" s="13" t="s">
        <v>21</v>
      </c>
      <c r="D11" s="13" t="s">
        <v>272</v>
      </c>
      <c r="E11" s="14" t="s">
        <v>46</v>
      </c>
      <c r="F11" s="15" t="s">
        <v>269</v>
      </c>
      <c r="G11" s="16">
        <v>120</v>
      </c>
      <c r="H11" s="16">
        <f>'Súpis prác'!I18</f>
        <v>0</v>
      </c>
      <c r="I11" s="16">
        <f t="shared" si="0"/>
        <v>0</v>
      </c>
      <c r="J11" s="16">
        <f t="shared" si="2"/>
        <v>0</v>
      </c>
      <c r="K11" s="16">
        <f t="shared" si="3"/>
        <v>0</v>
      </c>
      <c r="L11" s="10">
        <v>1</v>
      </c>
    </row>
    <row r="12" spans="2:12">
      <c r="B12" s="18"/>
      <c r="C12" s="13" t="s">
        <v>21</v>
      </c>
      <c r="D12" s="13" t="s">
        <v>273</v>
      </c>
      <c r="E12" s="14" t="s">
        <v>51</v>
      </c>
      <c r="F12" s="15" t="s">
        <v>260</v>
      </c>
      <c r="G12" s="16">
        <v>179.4</v>
      </c>
      <c r="H12" s="16">
        <f>'Súpis prác'!I20</f>
        <v>0</v>
      </c>
      <c r="I12" s="16">
        <f t="shared" si="0"/>
        <v>0</v>
      </c>
      <c r="J12" s="16">
        <f t="shared" si="2"/>
        <v>0</v>
      </c>
      <c r="K12" s="16">
        <f t="shared" si="3"/>
        <v>0</v>
      </c>
      <c r="L12" s="10">
        <v>1</v>
      </c>
    </row>
    <row r="13" spans="2:12">
      <c r="B13" s="18"/>
      <c r="C13" s="13" t="s">
        <v>21</v>
      </c>
      <c r="D13" s="13" t="s">
        <v>274</v>
      </c>
      <c r="E13" s="14" t="s">
        <v>59</v>
      </c>
      <c r="F13" s="15" t="s">
        <v>269</v>
      </c>
      <c r="G13" s="16">
        <v>128</v>
      </c>
      <c r="H13" s="16">
        <f>'Súpis prác'!I24</f>
        <v>0</v>
      </c>
      <c r="I13" s="16">
        <f t="shared" si="0"/>
        <v>0</v>
      </c>
      <c r="J13" s="16">
        <f t="shared" si="2"/>
        <v>0</v>
      </c>
      <c r="K13" s="16">
        <f t="shared" si="3"/>
        <v>0</v>
      </c>
      <c r="L13" s="10">
        <v>1</v>
      </c>
    </row>
    <row r="14" spans="2:12">
      <c r="B14" s="18"/>
      <c r="C14" s="13" t="s">
        <v>103</v>
      </c>
      <c r="D14" s="13" t="s">
        <v>275</v>
      </c>
      <c r="E14" s="14" t="s">
        <v>79</v>
      </c>
      <c r="F14" s="15" t="s">
        <v>262</v>
      </c>
      <c r="G14" s="16">
        <v>278.39999999999998</v>
      </c>
      <c r="H14" s="16">
        <f>'Súpis prác'!I44</f>
        <v>0</v>
      </c>
      <c r="I14" s="16">
        <f t="shared" si="0"/>
        <v>0</v>
      </c>
      <c r="J14" s="16">
        <f t="shared" si="2"/>
        <v>0</v>
      </c>
      <c r="K14" s="16">
        <f t="shared" si="3"/>
        <v>0</v>
      </c>
      <c r="L14" s="10">
        <v>1</v>
      </c>
    </row>
    <row r="15" spans="2:12">
      <c r="B15" s="18"/>
      <c r="C15" s="13" t="s">
        <v>103</v>
      </c>
      <c r="D15" s="13" t="s">
        <v>276</v>
      </c>
      <c r="E15" s="14" t="s">
        <v>104</v>
      </c>
      <c r="F15" s="15" t="s">
        <v>262</v>
      </c>
      <c r="G15" s="16">
        <v>278.39999999999998</v>
      </c>
      <c r="H15" s="16">
        <f>'Súpis prác'!I45</f>
        <v>0</v>
      </c>
      <c r="I15" s="16">
        <f t="shared" si="0"/>
        <v>0</v>
      </c>
      <c r="J15" s="16">
        <f t="shared" si="2"/>
        <v>0</v>
      </c>
      <c r="K15" s="16">
        <f t="shared" si="3"/>
        <v>0</v>
      </c>
      <c r="L15" s="10">
        <v>1</v>
      </c>
    </row>
    <row r="16" spans="2:12">
      <c r="B16" s="18"/>
      <c r="C16" s="13" t="s">
        <v>178</v>
      </c>
      <c r="D16" s="13" t="s">
        <v>277</v>
      </c>
      <c r="E16" s="14" t="s">
        <v>180</v>
      </c>
      <c r="F16" s="15" t="s">
        <v>262</v>
      </c>
      <c r="G16" s="16">
        <v>96</v>
      </c>
      <c r="H16" s="16">
        <f>'Súpis prác'!I80</f>
        <v>0</v>
      </c>
      <c r="I16" s="16">
        <f t="shared" si="0"/>
        <v>0</v>
      </c>
      <c r="J16" s="16">
        <f t="shared" si="2"/>
        <v>0</v>
      </c>
      <c r="K16" s="16">
        <f t="shared" si="3"/>
        <v>0</v>
      </c>
      <c r="L16" s="10">
        <v>1</v>
      </c>
    </row>
    <row r="17" spans="2:12" ht="21">
      <c r="B17" s="18"/>
      <c r="C17" s="13" t="s">
        <v>178</v>
      </c>
      <c r="D17" s="13" t="s">
        <v>278</v>
      </c>
      <c r="E17" s="14" t="s">
        <v>182</v>
      </c>
      <c r="F17" s="15" t="s">
        <v>262</v>
      </c>
      <c r="G17" s="16">
        <v>75.599999999999994</v>
      </c>
      <c r="H17" s="16">
        <f>'Súpis prác'!I81</f>
        <v>0</v>
      </c>
      <c r="I17" s="16">
        <f t="shared" si="0"/>
        <v>0</v>
      </c>
      <c r="J17" s="16">
        <f t="shared" si="2"/>
        <v>0</v>
      </c>
      <c r="K17" s="16">
        <f t="shared" si="3"/>
        <v>0</v>
      </c>
      <c r="L17" s="10">
        <v>1</v>
      </c>
    </row>
    <row r="18" spans="2:12">
      <c r="B18" s="18"/>
      <c r="C18" s="13" t="s">
        <v>184</v>
      </c>
      <c r="D18" s="13" t="s">
        <v>279</v>
      </c>
      <c r="E18" s="14" t="s">
        <v>168</v>
      </c>
      <c r="F18" s="15" t="s">
        <v>269</v>
      </c>
      <c r="G18" s="16">
        <v>120</v>
      </c>
      <c r="H18" s="16">
        <f>'Súpis prác'!I82</f>
        <v>0</v>
      </c>
      <c r="I18" s="16">
        <f t="shared" si="0"/>
        <v>0</v>
      </c>
      <c r="J18" s="16">
        <f t="shared" si="2"/>
        <v>0</v>
      </c>
      <c r="K18" s="16">
        <f t="shared" si="3"/>
        <v>0</v>
      </c>
      <c r="L18" s="10">
        <v>1</v>
      </c>
    </row>
    <row r="19" spans="2:12" ht="21">
      <c r="B19" s="18"/>
      <c r="C19" s="13" t="s">
        <v>184</v>
      </c>
      <c r="D19" s="13" t="s">
        <v>280</v>
      </c>
      <c r="E19" s="14" t="s">
        <v>186</v>
      </c>
      <c r="F19" s="15" t="s">
        <v>262</v>
      </c>
      <c r="G19" s="16">
        <v>105</v>
      </c>
      <c r="H19" s="16">
        <f>'Súpis prác'!I83</f>
        <v>0</v>
      </c>
      <c r="I19" s="16">
        <f t="shared" si="0"/>
        <v>0</v>
      </c>
      <c r="J19" s="16">
        <f t="shared" si="2"/>
        <v>0</v>
      </c>
      <c r="K19" s="16">
        <f t="shared" si="3"/>
        <v>0</v>
      </c>
      <c r="L19" s="10">
        <v>1</v>
      </c>
    </row>
    <row r="20" spans="2:12">
      <c r="B20" s="18"/>
      <c r="C20" s="13" t="s">
        <v>184</v>
      </c>
      <c r="D20" s="13" t="s">
        <v>281</v>
      </c>
      <c r="E20" s="14" t="s">
        <v>188</v>
      </c>
      <c r="F20" s="15" t="s">
        <v>269</v>
      </c>
      <c r="G20" s="16">
        <v>332</v>
      </c>
      <c r="H20" s="16">
        <f>'Súpis prác'!I84</f>
        <v>0</v>
      </c>
      <c r="I20" s="16">
        <f t="shared" si="0"/>
        <v>0</v>
      </c>
      <c r="J20" s="16">
        <f t="shared" si="2"/>
        <v>0</v>
      </c>
      <c r="K20" s="16">
        <f t="shared" si="3"/>
        <v>0</v>
      </c>
      <c r="L20" s="10">
        <v>1</v>
      </c>
    </row>
    <row r="21" spans="2:12">
      <c r="B21" s="18"/>
      <c r="C21" s="13" t="s">
        <v>184</v>
      </c>
      <c r="D21" s="13" t="s">
        <v>282</v>
      </c>
      <c r="E21" s="14" t="s">
        <v>190</v>
      </c>
      <c r="F21" s="15" t="s">
        <v>269</v>
      </c>
      <c r="G21" s="16">
        <v>120</v>
      </c>
      <c r="H21" s="16">
        <f>'Súpis prác'!I85</f>
        <v>0</v>
      </c>
      <c r="I21" s="16">
        <f t="shared" si="0"/>
        <v>0</v>
      </c>
      <c r="J21" s="16">
        <f t="shared" si="2"/>
        <v>0</v>
      </c>
      <c r="K21" s="16">
        <f t="shared" si="3"/>
        <v>0</v>
      </c>
      <c r="L21" s="10">
        <v>1</v>
      </c>
    </row>
    <row r="22" spans="2:12">
      <c r="B22" s="26"/>
      <c r="C22" s="13" t="s">
        <v>184</v>
      </c>
      <c r="D22" s="13" t="s">
        <v>283</v>
      </c>
      <c r="E22" s="14" t="s">
        <v>192</v>
      </c>
      <c r="F22" s="15" t="s">
        <v>269</v>
      </c>
      <c r="G22" s="16">
        <v>120</v>
      </c>
      <c r="H22" s="16">
        <f>'Súpis prác'!I86</f>
        <v>0</v>
      </c>
      <c r="I22" s="16">
        <f t="shared" si="0"/>
        <v>0</v>
      </c>
      <c r="J22" s="16">
        <f t="shared" si="2"/>
        <v>0</v>
      </c>
      <c r="K22" s="16">
        <f t="shared" si="3"/>
        <v>0</v>
      </c>
      <c r="L22" s="10">
        <v>1</v>
      </c>
    </row>
    <row r="23" spans="2:12">
      <c r="B23" s="42" t="s">
        <v>284</v>
      </c>
      <c r="C23" s="43"/>
      <c r="D23" s="43"/>
      <c r="E23" s="43"/>
      <c r="F23" s="43"/>
      <c r="G23" s="44"/>
      <c r="H23" s="45"/>
      <c r="I23" s="27">
        <f>SUMIF(L9:L22,1,I9:I22)</f>
        <v>0</v>
      </c>
      <c r="J23" s="27">
        <f>SUMIF(L9:L22,1,J9:J22)</f>
        <v>0</v>
      </c>
      <c r="K23" s="27">
        <f>SUMIF(L9:L22,1,K9:K22)</f>
        <v>0</v>
      </c>
      <c r="L23" s="10">
        <v>3</v>
      </c>
    </row>
    <row r="24" spans="2:12">
      <c r="B24" s="12" t="s">
        <v>285</v>
      </c>
      <c r="C24" s="13" t="s">
        <v>21</v>
      </c>
      <c r="D24" s="13" t="s">
        <v>286</v>
      </c>
      <c r="E24" s="14" t="s">
        <v>23</v>
      </c>
      <c r="F24" s="15" t="s">
        <v>264</v>
      </c>
      <c r="G24" s="16">
        <v>2</v>
      </c>
      <c r="H24" s="16">
        <f>'Súpis prác'!I8</f>
        <v>0</v>
      </c>
      <c r="I24" s="16">
        <f t="shared" si="0"/>
        <v>0</v>
      </c>
      <c r="J24" s="16">
        <f t="shared" ref="J24:J55" si="4">ROUNDDOWN(I24*0.2,2)</f>
        <v>0</v>
      </c>
      <c r="K24" s="16">
        <f t="shared" si="3"/>
        <v>0</v>
      </c>
      <c r="L24" s="10">
        <v>1</v>
      </c>
    </row>
    <row r="25" spans="2:12">
      <c r="B25" s="18"/>
      <c r="C25" s="13" t="s">
        <v>21</v>
      </c>
      <c r="D25" s="13" t="s">
        <v>287</v>
      </c>
      <c r="E25" s="14" t="s">
        <v>25</v>
      </c>
      <c r="F25" s="15" t="s">
        <v>262</v>
      </c>
      <c r="G25" s="16">
        <v>144.6</v>
      </c>
      <c r="H25" s="16">
        <f>'Súpis prác'!I9</f>
        <v>0</v>
      </c>
      <c r="I25" s="16">
        <f t="shared" si="0"/>
        <v>0</v>
      </c>
      <c r="J25" s="16">
        <f t="shared" si="4"/>
        <v>0</v>
      </c>
      <c r="K25" s="16">
        <f t="shared" si="3"/>
        <v>0</v>
      </c>
      <c r="L25" s="10">
        <v>1</v>
      </c>
    </row>
    <row r="26" spans="2:12" ht="21">
      <c r="B26" s="18"/>
      <c r="C26" s="13" t="s">
        <v>21</v>
      </c>
      <c r="D26" s="13" t="s">
        <v>288</v>
      </c>
      <c r="E26" s="14" t="s">
        <v>27</v>
      </c>
      <c r="F26" s="15" t="s">
        <v>262</v>
      </c>
      <c r="G26" s="16">
        <v>109.22</v>
      </c>
      <c r="H26" s="16">
        <f>'Súpis prác'!I10</f>
        <v>0</v>
      </c>
      <c r="I26" s="16">
        <f t="shared" si="0"/>
        <v>0</v>
      </c>
      <c r="J26" s="16">
        <f t="shared" si="4"/>
        <v>0</v>
      </c>
      <c r="K26" s="16">
        <f t="shared" si="3"/>
        <v>0</v>
      </c>
      <c r="L26" s="10">
        <v>1</v>
      </c>
    </row>
    <row r="27" spans="2:12">
      <c r="B27" s="18"/>
      <c r="C27" s="13" t="s">
        <v>21</v>
      </c>
      <c r="D27" s="13" t="s">
        <v>289</v>
      </c>
      <c r="E27" s="14" t="s">
        <v>29</v>
      </c>
      <c r="F27" s="15" t="s">
        <v>262</v>
      </c>
      <c r="G27" s="16">
        <v>149.62</v>
      </c>
      <c r="H27" s="16">
        <f>'Súpis prác'!I11</f>
        <v>0</v>
      </c>
      <c r="I27" s="16">
        <f t="shared" si="0"/>
        <v>0</v>
      </c>
      <c r="J27" s="16">
        <f t="shared" si="4"/>
        <v>0</v>
      </c>
      <c r="K27" s="16">
        <f t="shared" si="3"/>
        <v>0</v>
      </c>
      <c r="L27" s="10">
        <v>1</v>
      </c>
    </row>
    <row r="28" spans="2:12">
      <c r="B28" s="18"/>
      <c r="C28" s="13" t="s">
        <v>21</v>
      </c>
      <c r="D28" s="13" t="s">
        <v>290</v>
      </c>
      <c r="E28" s="14" t="s">
        <v>31</v>
      </c>
      <c r="F28" s="15" t="s">
        <v>271</v>
      </c>
      <c r="G28" s="16">
        <v>2037.89</v>
      </c>
      <c r="H28" s="16">
        <f>'Súpis prác'!I12</f>
        <v>0</v>
      </c>
      <c r="I28" s="16">
        <f t="shared" si="0"/>
        <v>0</v>
      </c>
      <c r="J28" s="16">
        <f t="shared" si="4"/>
        <v>0</v>
      </c>
      <c r="K28" s="16">
        <f t="shared" si="3"/>
        <v>0</v>
      </c>
      <c r="L28" s="10">
        <v>1</v>
      </c>
    </row>
    <row r="29" spans="2:12">
      <c r="B29" s="18"/>
      <c r="C29" s="13" t="s">
        <v>21</v>
      </c>
      <c r="D29" s="13" t="s">
        <v>268</v>
      </c>
      <c r="E29" s="14" t="s">
        <v>291</v>
      </c>
      <c r="F29" s="15" t="s">
        <v>269</v>
      </c>
      <c r="G29" s="16">
        <v>63</v>
      </c>
      <c r="H29" s="16">
        <f>'Súpis prác'!I13</f>
        <v>0</v>
      </c>
      <c r="I29" s="16">
        <f t="shared" si="0"/>
        <v>0</v>
      </c>
      <c r="J29" s="16">
        <f t="shared" si="4"/>
        <v>0</v>
      </c>
      <c r="K29" s="16">
        <f t="shared" si="3"/>
        <v>0</v>
      </c>
      <c r="L29" s="10">
        <v>1</v>
      </c>
    </row>
    <row r="30" spans="2:12">
      <c r="B30" s="18"/>
      <c r="C30" s="13" t="s">
        <v>21</v>
      </c>
      <c r="D30" s="13" t="s">
        <v>292</v>
      </c>
      <c r="E30" s="14" t="s">
        <v>37</v>
      </c>
      <c r="F30" s="15" t="s">
        <v>293</v>
      </c>
      <c r="G30" s="16">
        <v>6328</v>
      </c>
      <c r="H30" s="16">
        <f>'Súpis prác'!I14</f>
        <v>0</v>
      </c>
      <c r="I30" s="16">
        <f t="shared" si="0"/>
        <v>0</v>
      </c>
      <c r="J30" s="16">
        <f t="shared" si="4"/>
        <v>0</v>
      </c>
      <c r="K30" s="16">
        <f t="shared" si="3"/>
        <v>0</v>
      </c>
      <c r="L30" s="10">
        <v>1</v>
      </c>
    </row>
    <row r="31" spans="2:12">
      <c r="B31" s="18"/>
      <c r="C31" s="13" t="s">
        <v>21</v>
      </c>
      <c r="D31" s="13" t="s">
        <v>294</v>
      </c>
      <c r="E31" s="14" t="s">
        <v>40</v>
      </c>
      <c r="F31" s="15" t="s">
        <v>269</v>
      </c>
      <c r="G31" s="16">
        <v>126</v>
      </c>
      <c r="H31" s="16">
        <f>'Súpis prác'!I15</f>
        <v>0</v>
      </c>
      <c r="I31" s="16">
        <f t="shared" si="0"/>
        <v>0</v>
      </c>
      <c r="J31" s="16">
        <f t="shared" si="4"/>
        <v>0</v>
      </c>
      <c r="K31" s="16">
        <f t="shared" si="3"/>
        <v>0</v>
      </c>
      <c r="L31" s="10">
        <v>1</v>
      </c>
    </row>
    <row r="32" spans="2:12" ht="21">
      <c r="B32" s="18"/>
      <c r="C32" s="13" t="s">
        <v>21</v>
      </c>
      <c r="D32" s="13" t="s">
        <v>295</v>
      </c>
      <c r="E32" s="14" t="s">
        <v>44</v>
      </c>
      <c r="F32" s="15" t="s">
        <v>271</v>
      </c>
      <c r="G32" s="16">
        <v>82.62</v>
      </c>
      <c r="H32" s="16">
        <f>'Súpis prác'!I17</f>
        <v>0</v>
      </c>
      <c r="I32" s="16">
        <f t="shared" si="0"/>
        <v>0</v>
      </c>
      <c r="J32" s="16">
        <f t="shared" si="4"/>
        <v>0</v>
      </c>
      <c r="K32" s="16">
        <f t="shared" si="3"/>
        <v>0</v>
      </c>
      <c r="L32" s="10">
        <v>1</v>
      </c>
    </row>
    <row r="33" spans="2:12" ht="21">
      <c r="B33" s="18"/>
      <c r="C33" s="13" t="s">
        <v>21</v>
      </c>
      <c r="D33" s="13" t="s">
        <v>272</v>
      </c>
      <c r="E33" s="14" t="s">
        <v>296</v>
      </c>
      <c r="F33" s="15" t="s">
        <v>269</v>
      </c>
      <c r="G33" s="16">
        <v>382</v>
      </c>
      <c r="H33" s="16">
        <f>'Súpis prác'!I18</f>
        <v>0</v>
      </c>
      <c r="I33" s="16">
        <f t="shared" si="0"/>
        <v>0</v>
      </c>
      <c r="J33" s="16">
        <f t="shared" si="4"/>
        <v>0</v>
      </c>
      <c r="K33" s="16">
        <f t="shared" si="3"/>
        <v>0</v>
      </c>
      <c r="L33" s="10">
        <v>1</v>
      </c>
    </row>
    <row r="34" spans="2:12" ht="21">
      <c r="B34" s="18"/>
      <c r="C34" s="13" t="s">
        <v>21</v>
      </c>
      <c r="D34" s="13" t="s">
        <v>297</v>
      </c>
      <c r="E34" s="14" t="s">
        <v>48</v>
      </c>
      <c r="F34" s="15" t="s">
        <v>298</v>
      </c>
      <c r="G34" s="16">
        <v>2</v>
      </c>
      <c r="H34" s="16">
        <f>'Súpis prác'!I19</f>
        <v>0</v>
      </c>
      <c r="I34" s="16">
        <f t="shared" si="0"/>
        <v>0</v>
      </c>
      <c r="J34" s="16">
        <f t="shared" si="4"/>
        <v>0</v>
      </c>
      <c r="K34" s="16">
        <f t="shared" si="3"/>
        <v>0</v>
      </c>
      <c r="L34" s="10">
        <v>1</v>
      </c>
    </row>
    <row r="35" spans="2:12">
      <c r="B35" s="18"/>
      <c r="C35" s="13" t="s">
        <v>21</v>
      </c>
      <c r="D35" s="13" t="s">
        <v>273</v>
      </c>
      <c r="E35" s="14" t="s">
        <v>51</v>
      </c>
      <c r="F35" s="15" t="s">
        <v>260</v>
      </c>
      <c r="G35" s="16">
        <v>2196.3200000000002</v>
      </c>
      <c r="H35" s="16">
        <f>'Súpis prác'!I20</f>
        <v>0</v>
      </c>
      <c r="I35" s="16">
        <f t="shared" si="0"/>
        <v>0</v>
      </c>
      <c r="J35" s="16">
        <f t="shared" si="4"/>
        <v>0</v>
      </c>
      <c r="K35" s="16">
        <f t="shared" si="3"/>
        <v>0</v>
      </c>
      <c r="L35" s="10">
        <v>1</v>
      </c>
    </row>
    <row r="36" spans="2:12" ht="21">
      <c r="B36" s="18"/>
      <c r="C36" s="13" t="s">
        <v>21</v>
      </c>
      <c r="D36" s="13" t="s">
        <v>299</v>
      </c>
      <c r="E36" s="14" t="s">
        <v>53</v>
      </c>
      <c r="F36" s="15" t="s">
        <v>271</v>
      </c>
      <c r="G36" s="16">
        <v>75.239999999999995</v>
      </c>
      <c r="H36" s="16">
        <f>'Súpis prác'!I21</f>
        <v>0</v>
      </c>
      <c r="I36" s="16">
        <f t="shared" si="0"/>
        <v>0</v>
      </c>
      <c r="J36" s="16">
        <f t="shared" si="4"/>
        <v>0</v>
      </c>
      <c r="K36" s="16">
        <f t="shared" si="3"/>
        <v>0</v>
      </c>
      <c r="L36" s="10">
        <v>1</v>
      </c>
    </row>
    <row r="37" spans="2:12">
      <c r="B37" s="18"/>
      <c r="C37" s="13" t="s">
        <v>21</v>
      </c>
      <c r="D37" s="13" t="s">
        <v>300</v>
      </c>
      <c r="E37" s="14" t="s">
        <v>55</v>
      </c>
      <c r="F37" s="15" t="s">
        <v>271</v>
      </c>
      <c r="G37" s="16">
        <v>2037.89</v>
      </c>
      <c r="H37" s="16">
        <f>'Súpis prác'!I22</f>
        <v>0</v>
      </c>
      <c r="I37" s="16">
        <f t="shared" si="0"/>
        <v>0</v>
      </c>
      <c r="J37" s="16">
        <f t="shared" si="4"/>
        <v>0</v>
      </c>
      <c r="K37" s="16">
        <f t="shared" si="3"/>
        <v>0</v>
      </c>
      <c r="L37" s="10">
        <v>1</v>
      </c>
    </row>
    <row r="38" spans="2:12">
      <c r="B38" s="18"/>
      <c r="C38" s="13" t="s">
        <v>21</v>
      </c>
      <c r="D38" s="13" t="s">
        <v>301</v>
      </c>
      <c r="E38" s="14" t="s">
        <v>57</v>
      </c>
      <c r="F38" s="15" t="s">
        <v>271</v>
      </c>
      <c r="G38" s="16">
        <v>9812.08</v>
      </c>
      <c r="H38" s="16">
        <f>'Súpis prác'!I23</f>
        <v>0</v>
      </c>
      <c r="I38" s="16">
        <f t="shared" si="0"/>
        <v>0</v>
      </c>
      <c r="J38" s="16">
        <f t="shared" si="4"/>
        <v>0</v>
      </c>
      <c r="K38" s="16">
        <f t="shared" si="3"/>
        <v>0</v>
      </c>
      <c r="L38" s="10">
        <v>1</v>
      </c>
    </row>
    <row r="39" spans="2:12">
      <c r="B39" s="18"/>
      <c r="C39" s="13" t="s">
        <v>21</v>
      </c>
      <c r="D39" s="13" t="s">
        <v>274</v>
      </c>
      <c r="E39" s="14" t="s">
        <v>59</v>
      </c>
      <c r="F39" s="15" t="s">
        <v>269</v>
      </c>
      <c r="G39" s="16">
        <v>928.3</v>
      </c>
      <c r="H39" s="16">
        <f>'Súpis prác'!I24</f>
        <v>0</v>
      </c>
      <c r="I39" s="16">
        <f t="shared" si="0"/>
        <v>0</v>
      </c>
      <c r="J39" s="16">
        <f t="shared" si="4"/>
        <v>0</v>
      </c>
      <c r="K39" s="16">
        <f t="shared" si="3"/>
        <v>0</v>
      </c>
      <c r="L39" s="10">
        <v>1</v>
      </c>
    </row>
    <row r="40" spans="2:12">
      <c r="B40" s="18"/>
      <c r="C40" s="13" t="s">
        <v>21</v>
      </c>
      <c r="D40" s="13" t="s">
        <v>302</v>
      </c>
      <c r="E40" s="14" t="s">
        <v>61</v>
      </c>
      <c r="F40" s="15" t="s">
        <v>269</v>
      </c>
      <c r="G40" s="16">
        <v>146.4</v>
      </c>
      <c r="H40" s="16">
        <f>'Súpis prác'!I25</f>
        <v>0</v>
      </c>
      <c r="I40" s="16">
        <f t="shared" si="0"/>
        <v>0</v>
      </c>
      <c r="J40" s="16">
        <f t="shared" si="4"/>
        <v>0</v>
      </c>
      <c r="K40" s="16">
        <f t="shared" si="3"/>
        <v>0</v>
      </c>
      <c r="L40" s="10">
        <v>1</v>
      </c>
    </row>
    <row r="41" spans="2:12">
      <c r="B41" s="18"/>
      <c r="C41" s="13" t="s">
        <v>21</v>
      </c>
      <c r="D41" s="13" t="s">
        <v>303</v>
      </c>
      <c r="E41" s="14" t="s">
        <v>63</v>
      </c>
      <c r="F41" s="15" t="s">
        <v>271</v>
      </c>
      <c r="G41" s="19">
        <v>6300.4</v>
      </c>
      <c r="H41" s="16">
        <f>'Súpis prác'!I26</f>
        <v>0</v>
      </c>
      <c r="I41" s="16">
        <f t="shared" si="0"/>
        <v>0</v>
      </c>
      <c r="J41" s="16">
        <f t="shared" si="4"/>
        <v>0</v>
      </c>
      <c r="K41" s="16">
        <f t="shared" si="3"/>
        <v>0</v>
      </c>
      <c r="L41" s="10">
        <v>1</v>
      </c>
    </row>
    <row r="42" spans="2:12">
      <c r="B42" s="18"/>
      <c r="C42" s="13" t="s">
        <v>65</v>
      </c>
      <c r="D42" s="13" t="s">
        <v>304</v>
      </c>
      <c r="E42" s="14" t="s">
        <v>67</v>
      </c>
      <c r="F42" s="15" t="s">
        <v>271</v>
      </c>
      <c r="G42" s="16">
        <v>3323.5</v>
      </c>
      <c r="H42" s="16">
        <f>'Súpis prác'!I27</f>
        <v>0</v>
      </c>
      <c r="I42" s="16">
        <f t="shared" si="0"/>
        <v>0</v>
      </c>
      <c r="J42" s="16">
        <f t="shared" si="4"/>
        <v>0</v>
      </c>
      <c r="K42" s="16">
        <f t="shared" si="3"/>
        <v>0</v>
      </c>
      <c r="L42" s="10">
        <v>1</v>
      </c>
    </row>
    <row r="43" spans="2:12">
      <c r="B43" s="18"/>
      <c r="C43" s="13" t="s">
        <v>65</v>
      </c>
      <c r="D43" s="13" t="s">
        <v>305</v>
      </c>
      <c r="E43" s="14" t="s">
        <v>69</v>
      </c>
      <c r="F43" s="15" t="s">
        <v>271</v>
      </c>
      <c r="G43" s="16">
        <v>896</v>
      </c>
      <c r="H43" s="16">
        <f>'Súpis prác'!I28</f>
        <v>0</v>
      </c>
      <c r="I43" s="16">
        <f t="shared" si="0"/>
        <v>0</v>
      </c>
      <c r="J43" s="16">
        <f t="shared" si="4"/>
        <v>0</v>
      </c>
      <c r="K43" s="16">
        <f t="shared" si="3"/>
        <v>0</v>
      </c>
      <c r="L43" s="10">
        <v>1</v>
      </c>
    </row>
    <row r="44" spans="2:12">
      <c r="B44" s="18"/>
      <c r="C44" s="13" t="s">
        <v>65</v>
      </c>
      <c r="D44" s="13" t="s">
        <v>276</v>
      </c>
      <c r="E44" s="14" t="s">
        <v>71</v>
      </c>
      <c r="F44" s="15" t="s">
        <v>262</v>
      </c>
      <c r="G44" s="16">
        <v>448</v>
      </c>
      <c r="H44" s="16">
        <f>'Súpis prác'!I29</f>
        <v>0</v>
      </c>
      <c r="I44" s="16">
        <f t="shared" si="0"/>
        <v>0</v>
      </c>
      <c r="J44" s="16">
        <f t="shared" si="4"/>
        <v>0</v>
      </c>
      <c r="K44" s="16">
        <f t="shared" si="3"/>
        <v>0</v>
      </c>
      <c r="L44" s="10">
        <v>1</v>
      </c>
    </row>
    <row r="45" spans="2:12">
      <c r="B45" s="18"/>
      <c r="C45" s="13" t="s">
        <v>73</v>
      </c>
      <c r="D45" s="13" t="s">
        <v>306</v>
      </c>
      <c r="E45" s="14" t="s">
        <v>75</v>
      </c>
      <c r="F45" s="15" t="s">
        <v>262</v>
      </c>
      <c r="G45" s="16">
        <v>69</v>
      </c>
      <c r="H45" s="16">
        <f>'Súpis prác'!I30</f>
        <v>0</v>
      </c>
      <c r="I45" s="16">
        <f t="shared" si="0"/>
        <v>0</v>
      </c>
      <c r="J45" s="16">
        <f t="shared" si="4"/>
        <v>0</v>
      </c>
      <c r="K45" s="16">
        <f t="shared" si="3"/>
        <v>0</v>
      </c>
      <c r="L45" s="10">
        <v>1</v>
      </c>
    </row>
    <row r="46" spans="2:12">
      <c r="B46" s="18"/>
      <c r="C46" s="13" t="s">
        <v>73</v>
      </c>
      <c r="D46" s="13" t="s">
        <v>307</v>
      </c>
      <c r="E46" s="14" t="s">
        <v>77</v>
      </c>
      <c r="F46" s="15" t="s">
        <v>262</v>
      </c>
      <c r="G46" s="16">
        <v>802.04</v>
      </c>
      <c r="H46" s="16">
        <f>'Súpis prác'!I31</f>
        <v>0</v>
      </c>
      <c r="I46" s="16">
        <f t="shared" si="0"/>
        <v>0</v>
      </c>
      <c r="J46" s="16">
        <f t="shared" si="4"/>
        <v>0</v>
      </c>
      <c r="K46" s="16">
        <f t="shared" si="3"/>
        <v>0</v>
      </c>
      <c r="L46" s="10">
        <v>1</v>
      </c>
    </row>
    <row r="47" spans="2:12">
      <c r="B47" s="18"/>
      <c r="C47" s="13" t="s">
        <v>73</v>
      </c>
      <c r="D47" s="13" t="s">
        <v>275</v>
      </c>
      <c r="E47" s="14" t="s">
        <v>79</v>
      </c>
      <c r="F47" s="15" t="s">
        <v>262</v>
      </c>
      <c r="G47" s="16">
        <v>768.26</v>
      </c>
      <c r="H47" s="16">
        <f>'Súpis prác'!I32</f>
        <v>0</v>
      </c>
      <c r="I47" s="16">
        <f t="shared" si="0"/>
        <v>0</v>
      </c>
      <c r="J47" s="16">
        <f t="shared" si="4"/>
        <v>0</v>
      </c>
      <c r="K47" s="16">
        <f t="shared" si="3"/>
        <v>0</v>
      </c>
      <c r="L47" s="10">
        <v>1</v>
      </c>
    </row>
    <row r="48" spans="2:12">
      <c r="B48" s="18"/>
      <c r="C48" s="13" t="s">
        <v>73</v>
      </c>
      <c r="D48" s="13" t="s">
        <v>308</v>
      </c>
      <c r="E48" s="14" t="s">
        <v>81</v>
      </c>
      <c r="F48" s="15" t="s">
        <v>262</v>
      </c>
      <c r="G48" s="16">
        <v>4.68</v>
      </c>
      <c r="H48" s="16">
        <f>'Súpis prác'!I33</f>
        <v>0</v>
      </c>
      <c r="I48" s="16">
        <f t="shared" si="0"/>
        <v>0</v>
      </c>
      <c r="J48" s="16">
        <f t="shared" si="4"/>
        <v>0</v>
      </c>
      <c r="K48" s="16">
        <f t="shared" si="3"/>
        <v>0</v>
      </c>
      <c r="L48" s="10">
        <v>1</v>
      </c>
    </row>
    <row r="49" spans="2:12">
      <c r="B49" s="18"/>
      <c r="C49" s="13" t="s">
        <v>73</v>
      </c>
      <c r="D49" s="13" t="s">
        <v>309</v>
      </c>
      <c r="E49" s="14" t="s">
        <v>83</v>
      </c>
      <c r="F49" s="15" t="s">
        <v>262</v>
      </c>
      <c r="G49" s="16">
        <v>27.5</v>
      </c>
      <c r="H49" s="16">
        <f>'Súpis prác'!I34</f>
        <v>0</v>
      </c>
      <c r="I49" s="16">
        <f t="shared" si="0"/>
        <v>0</v>
      </c>
      <c r="J49" s="16">
        <f t="shared" si="4"/>
        <v>0</v>
      </c>
      <c r="K49" s="16">
        <f t="shared" si="3"/>
        <v>0</v>
      </c>
      <c r="L49" s="10">
        <v>1</v>
      </c>
    </row>
    <row r="50" spans="2:12">
      <c r="B50" s="18"/>
      <c r="C50" s="13" t="s">
        <v>73</v>
      </c>
      <c r="D50" s="13" t="s">
        <v>310</v>
      </c>
      <c r="E50" s="14" t="s">
        <v>85</v>
      </c>
      <c r="F50" s="15" t="s">
        <v>262</v>
      </c>
      <c r="G50" s="16">
        <v>480.04</v>
      </c>
      <c r="H50" s="16">
        <f>'Súpis prác'!I35</f>
        <v>0</v>
      </c>
      <c r="I50" s="16">
        <f t="shared" si="0"/>
        <v>0</v>
      </c>
      <c r="J50" s="16">
        <f t="shared" si="4"/>
        <v>0</v>
      </c>
      <c r="K50" s="16">
        <f t="shared" si="3"/>
        <v>0</v>
      </c>
      <c r="L50" s="10">
        <v>1</v>
      </c>
    </row>
    <row r="51" spans="2:12">
      <c r="B51" s="18"/>
      <c r="C51" s="13" t="s">
        <v>73</v>
      </c>
      <c r="D51" s="13" t="s">
        <v>311</v>
      </c>
      <c r="E51" s="14" t="s">
        <v>87</v>
      </c>
      <c r="F51" s="15" t="s">
        <v>262</v>
      </c>
      <c r="G51" s="16">
        <v>69</v>
      </c>
      <c r="H51" s="16">
        <f>'Súpis prác'!I36</f>
        <v>0</v>
      </c>
      <c r="I51" s="16">
        <f t="shared" si="0"/>
        <v>0</v>
      </c>
      <c r="J51" s="16">
        <f t="shared" si="4"/>
        <v>0</v>
      </c>
      <c r="K51" s="16">
        <f t="shared" si="3"/>
        <v>0</v>
      </c>
      <c r="L51" s="10">
        <v>1</v>
      </c>
    </row>
    <row r="52" spans="2:12">
      <c r="B52" s="18"/>
      <c r="C52" s="13" t="s">
        <v>73</v>
      </c>
      <c r="D52" s="13" t="s">
        <v>276</v>
      </c>
      <c r="E52" s="14" t="s">
        <v>71</v>
      </c>
      <c r="F52" s="15" t="s">
        <v>262</v>
      </c>
      <c r="G52" s="16">
        <v>1280.48</v>
      </c>
      <c r="H52" s="16">
        <f>'Súpis prác'!I37</f>
        <v>0</v>
      </c>
      <c r="I52" s="16">
        <f t="shared" si="0"/>
        <v>0</v>
      </c>
      <c r="J52" s="16">
        <f t="shared" si="4"/>
        <v>0</v>
      </c>
      <c r="K52" s="16">
        <f t="shared" si="3"/>
        <v>0</v>
      </c>
      <c r="L52" s="10">
        <v>1</v>
      </c>
    </row>
    <row r="53" spans="2:12">
      <c r="B53" s="18"/>
      <c r="C53" s="13" t="s">
        <v>73</v>
      </c>
      <c r="D53" s="13" t="s">
        <v>312</v>
      </c>
      <c r="E53" s="14" t="s">
        <v>89</v>
      </c>
      <c r="F53" s="15" t="s">
        <v>264</v>
      </c>
      <c r="G53" s="16">
        <v>1</v>
      </c>
      <c r="H53" s="16">
        <f>'Súpis prác'!I38</f>
        <v>0</v>
      </c>
      <c r="I53" s="16">
        <f t="shared" si="0"/>
        <v>0</v>
      </c>
      <c r="J53" s="16">
        <f t="shared" si="4"/>
        <v>0</v>
      </c>
      <c r="K53" s="16">
        <f t="shared" si="3"/>
        <v>0</v>
      </c>
      <c r="L53" s="10">
        <v>1</v>
      </c>
    </row>
    <row r="54" spans="2:12">
      <c r="B54" s="18"/>
      <c r="C54" s="13" t="s">
        <v>91</v>
      </c>
      <c r="D54" s="13" t="s">
        <v>313</v>
      </c>
      <c r="E54" s="14" t="s">
        <v>93</v>
      </c>
      <c r="F54" s="15" t="s">
        <v>262</v>
      </c>
      <c r="G54" s="16">
        <v>69</v>
      </c>
      <c r="H54" s="16">
        <f>'Súpis prác'!I39</f>
        <v>0</v>
      </c>
      <c r="I54" s="16">
        <f t="shared" si="0"/>
        <v>0</v>
      </c>
      <c r="J54" s="16">
        <f t="shared" si="4"/>
        <v>0</v>
      </c>
      <c r="K54" s="16">
        <f t="shared" si="3"/>
        <v>0</v>
      </c>
      <c r="L54" s="10">
        <v>1</v>
      </c>
    </row>
    <row r="55" spans="2:12">
      <c r="B55" s="18"/>
      <c r="C55" s="13" t="s">
        <v>91</v>
      </c>
      <c r="D55" s="13" t="s">
        <v>314</v>
      </c>
      <c r="E55" s="14" t="s">
        <v>95</v>
      </c>
      <c r="F55" s="15" t="s">
        <v>262</v>
      </c>
      <c r="G55" s="16">
        <v>69</v>
      </c>
      <c r="H55" s="16">
        <f>'Súpis prác'!I40</f>
        <v>0</v>
      </c>
      <c r="I55" s="16">
        <f t="shared" si="0"/>
        <v>0</v>
      </c>
      <c r="J55" s="16">
        <f t="shared" si="4"/>
        <v>0</v>
      </c>
      <c r="K55" s="16">
        <f t="shared" si="3"/>
        <v>0</v>
      </c>
      <c r="L55" s="10">
        <v>1</v>
      </c>
    </row>
    <row r="56" spans="2:12">
      <c r="B56" s="18"/>
      <c r="C56" s="13" t="s">
        <v>91</v>
      </c>
      <c r="D56" s="13" t="s">
        <v>315</v>
      </c>
      <c r="E56" s="14" t="s">
        <v>97</v>
      </c>
      <c r="F56" s="15" t="s">
        <v>271</v>
      </c>
      <c r="G56" s="16">
        <v>460</v>
      </c>
      <c r="H56" s="16">
        <f>'Súpis prác'!I41</f>
        <v>0</v>
      </c>
      <c r="I56" s="16">
        <f t="shared" si="0"/>
        <v>0</v>
      </c>
      <c r="J56" s="16">
        <f t="shared" ref="J56:J87" si="5">ROUNDDOWN(I56*0.2,2)</f>
        <v>0</v>
      </c>
      <c r="K56" s="16">
        <f t="shared" si="3"/>
        <v>0</v>
      </c>
      <c r="L56" s="10">
        <v>1</v>
      </c>
    </row>
    <row r="57" spans="2:12">
      <c r="B57" s="18"/>
      <c r="C57" s="13" t="s">
        <v>91</v>
      </c>
      <c r="D57" s="13" t="s">
        <v>316</v>
      </c>
      <c r="E57" s="14" t="s">
        <v>99</v>
      </c>
      <c r="F57" s="15" t="s">
        <v>271</v>
      </c>
      <c r="G57" s="16">
        <v>460</v>
      </c>
      <c r="H57" s="16">
        <f>'Súpis prác'!I42</f>
        <v>0</v>
      </c>
      <c r="I57" s="16">
        <f t="shared" si="0"/>
        <v>0</v>
      </c>
      <c r="J57" s="16">
        <f t="shared" si="5"/>
        <v>0</v>
      </c>
      <c r="K57" s="16">
        <f t="shared" si="3"/>
        <v>0</v>
      </c>
      <c r="L57" s="10">
        <v>1</v>
      </c>
    </row>
    <row r="58" spans="2:12">
      <c r="B58" s="18"/>
      <c r="C58" s="13" t="s">
        <v>91</v>
      </c>
      <c r="D58" s="13" t="s">
        <v>317</v>
      </c>
      <c r="E58" s="14" t="s">
        <v>101</v>
      </c>
      <c r="F58" s="15" t="s">
        <v>271</v>
      </c>
      <c r="G58" s="16">
        <v>460</v>
      </c>
      <c r="H58" s="16">
        <f>'Súpis prác'!I43</f>
        <v>0</v>
      </c>
      <c r="I58" s="16">
        <f t="shared" si="0"/>
        <v>0</v>
      </c>
      <c r="J58" s="16">
        <f t="shared" si="5"/>
        <v>0</v>
      </c>
      <c r="K58" s="16">
        <f t="shared" si="3"/>
        <v>0</v>
      </c>
      <c r="L58" s="10">
        <v>1</v>
      </c>
    </row>
    <row r="59" spans="2:12">
      <c r="B59" s="18"/>
      <c r="C59" s="13" t="s">
        <v>106</v>
      </c>
      <c r="D59" s="13" t="s">
        <v>318</v>
      </c>
      <c r="E59" s="14" t="s">
        <v>108</v>
      </c>
      <c r="F59" s="15" t="s">
        <v>269</v>
      </c>
      <c r="G59" s="16">
        <v>54.76</v>
      </c>
      <c r="H59" s="16">
        <f>'Súpis prác'!I46</f>
        <v>0</v>
      </c>
      <c r="I59" s="16">
        <f t="shared" si="0"/>
        <v>0</v>
      </c>
      <c r="J59" s="16">
        <f t="shared" si="5"/>
        <v>0</v>
      </c>
      <c r="K59" s="16">
        <f t="shared" si="3"/>
        <v>0</v>
      </c>
      <c r="L59" s="10">
        <v>1</v>
      </c>
    </row>
    <row r="60" spans="2:12">
      <c r="B60" s="18"/>
      <c r="C60" s="13" t="s">
        <v>110</v>
      </c>
      <c r="D60" s="13" t="s">
        <v>319</v>
      </c>
      <c r="E60" s="14" t="s">
        <v>112</v>
      </c>
      <c r="F60" s="15" t="s">
        <v>262</v>
      </c>
      <c r="G60" s="16">
        <v>0.49</v>
      </c>
      <c r="H60" s="16">
        <f>'Súpis prác'!I47</f>
        <v>0</v>
      </c>
      <c r="I60" s="16">
        <f t="shared" si="0"/>
        <v>0</v>
      </c>
      <c r="J60" s="16">
        <f t="shared" si="5"/>
        <v>0</v>
      </c>
      <c r="K60" s="16">
        <f t="shared" si="3"/>
        <v>0</v>
      </c>
      <c r="L60" s="10">
        <v>1</v>
      </c>
    </row>
    <row r="61" spans="2:12">
      <c r="B61" s="18"/>
      <c r="C61" s="13" t="s">
        <v>110</v>
      </c>
      <c r="D61" s="13" t="s">
        <v>320</v>
      </c>
      <c r="E61" s="14" t="s">
        <v>114</v>
      </c>
      <c r="F61" s="15" t="s">
        <v>262</v>
      </c>
      <c r="G61" s="16">
        <v>38.409999999999997</v>
      </c>
      <c r="H61" s="16">
        <f>'Súpis prác'!I48</f>
        <v>0</v>
      </c>
      <c r="I61" s="16">
        <f t="shared" si="0"/>
        <v>0</v>
      </c>
      <c r="J61" s="16">
        <f t="shared" si="5"/>
        <v>0</v>
      </c>
      <c r="K61" s="16">
        <f t="shared" si="3"/>
        <v>0</v>
      </c>
      <c r="L61" s="10">
        <v>1</v>
      </c>
    </row>
    <row r="62" spans="2:12">
      <c r="B62" s="18"/>
      <c r="C62" s="13" t="s">
        <v>110</v>
      </c>
      <c r="D62" s="13" t="s">
        <v>321</v>
      </c>
      <c r="E62" s="14" t="s">
        <v>116</v>
      </c>
      <c r="F62" s="15" t="s">
        <v>271</v>
      </c>
      <c r="G62" s="16">
        <v>66.44</v>
      </c>
      <c r="H62" s="16">
        <f>'Súpis prác'!I49</f>
        <v>0</v>
      </c>
      <c r="I62" s="16">
        <f t="shared" si="0"/>
        <v>0</v>
      </c>
      <c r="J62" s="16">
        <f t="shared" si="5"/>
        <v>0</v>
      </c>
      <c r="K62" s="16">
        <f t="shared" si="3"/>
        <v>0</v>
      </c>
      <c r="L62" s="10">
        <v>1</v>
      </c>
    </row>
    <row r="63" spans="2:12">
      <c r="B63" s="18"/>
      <c r="C63" s="13" t="s">
        <v>110</v>
      </c>
      <c r="D63" s="13" t="s">
        <v>322</v>
      </c>
      <c r="E63" s="14" t="s">
        <v>118</v>
      </c>
      <c r="F63" s="15" t="s">
        <v>260</v>
      </c>
      <c r="G63" s="16">
        <v>4.95</v>
      </c>
      <c r="H63" s="16">
        <f>'Súpis prác'!I50</f>
        <v>0</v>
      </c>
      <c r="I63" s="16">
        <f t="shared" si="0"/>
        <v>0</v>
      </c>
      <c r="J63" s="16">
        <f t="shared" si="5"/>
        <v>0</v>
      </c>
      <c r="K63" s="16">
        <f t="shared" si="3"/>
        <v>0</v>
      </c>
      <c r="L63" s="10">
        <v>1</v>
      </c>
    </row>
    <row r="64" spans="2:12">
      <c r="B64" s="18"/>
      <c r="C64" s="13" t="s">
        <v>110</v>
      </c>
      <c r="D64" s="13" t="s">
        <v>323</v>
      </c>
      <c r="E64" s="14" t="s">
        <v>120</v>
      </c>
      <c r="F64" s="15" t="s">
        <v>262</v>
      </c>
      <c r="G64" s="16">
        <v>63.9</v>
      </c>
      <c r="H64" s="16">
        <f>'Súpis prác'!I51</f>
        <v>0</v>
      </c>
      <c r="I64" s="16">
        <f t="shared" si="0"/>
        <v>0</v>
      </c>
      <c r="J64" s="16">
        <f t="shared" si="5"/>
        <v>0</v>
      </c>
      <c r="K64" s="16">
        <f t="shared" si="3"/>
        <v>0</v>
      </c>
      <c r="L64" s="10">
        <v>1</v>
      </c>
    </row>
    <row r="65" spans="2:12">
      <c r="B65" s="18"/>
      <c r="C65" s="13" t="s">
        <v>110</v>
      </c>
      <c r="D65" s="13" t="s">
        <v>324</v>
      </c>
      <c r="E65" s="14" t="s">
        <v>122</v>
      </c>
      <c r="F65" s="15" t="s">
        <v>271</v>
      </c>
      <c r="G65" s="16">
        <v>107.03</v>
      </c>
      <c r="H65" s="16">
        <f>'Súpis prác'!I52</f>
        <v>0</v>
      </c>
      <c r="I65" s="16">
        <f t="shared" si="0"/>
        <v>0</v>
      </c>
      <c r="J65" s="16">
        <f t="shared" si="5"/>
        <v>0</v>
      </c>
      <c r="K65" s="16">
        <f t="shared" si="3"/>
        <v>0</v>
      </c>
      <c r="L65" s="10">
        <v>1</v>
      </c>
    </row>
    <row r="66" spans="2:12">
      <c r="B66" s="18"/>
      <c r="C66" s="13" t="s">
        <v>110</v>
      </c>
      <c r="D66" s="13" t="s">
        <v>325</v>
      </c>
      <c r="E66" s="14" t="s">
        <v>124</v>
      </c>
      <c r="F66" s="15" t="s">
        <v>271</v>
      </c>
      <c r="G66" s="16">
        <v>84.92</v>
      </c>
      <c r="H66" s="16">
        <f>'Súpis prác'!I53</f>
        <v>0</v>
      </c>
      <c r="I66" s="16">
        <f t="shared" si="0"/>
        <v>0</v>
      </c>
      <c r="J66" s="16">
        <f t="shared" si="5"/>
        <v>0</v>
      </c>
      <c r="K66" s="16">
        <f t="shared" si="3"/>
        <v>0</v>
      </c>
      <c r="L66" s="10">
        <v>1</v>
      </c>
    </row>
    <row r="67" spans="2:12">
      <c r="B67" s="18"/>
      <c r="C67" s="13" t="s">
        <v>110</v>
      </c>
      <c r="D67" s="13" t="s">
        <v>326</v>
      </c>
      <c r="E67" s="14" t="s">
        <v>126</v>
      </c>
      <c r="F67" s="15" t="s">
        <v>260</v>
      </c>
      <c r="G67" s="16">
        <v>14.49</v>
      </c>
      <c r="H67" s="16">
        <f>'Súpis prác'!I54</f>
        <v>0</v>
      </c>
      <c r="I67" s="16">
        <f t="shared" si="0"/>
        <v>0</v>
      </c>
      <c r="J67" s="16">
        <f t="shared" si="5"/>
        <v>0</v>
      </c>
      <c r="K67" s="16">
        <f t="shared" si="3"/>
        <v>0</v>
      </c>
      <c r="L67" s="10">
        <v>1</v>
      </c>
    </row>
    <row r="68" spans="2:12" ht="21">
      <c r="B68" s="18"/>
      <c r="C68" s="13" t="s">
        <v>110</v>
      </c>
      <c r="D68" s="13" t="s">
        <v>327</v>
      </c>
      <c r="E68" s="14" t="s">
        <v>128</v>
      </c>
      <c r="F68" s="15" t="s">
        <v>262</v>
      </c>
      <c r="G68" s="16">
        <v>219.7</v>
      </c>
      <c r="H68" s="16">
        <f>'Súpis prác'!I55</f>
        <v>0</v>
      </c>
      <c r="I68" s="16">
        <f t="shared" si="0"/>
        <v>0</v>
      </c>
      <c r="J68" s="16">
        <f t="shared" si="5"/>
        <v>0</v>
      </c>
      <c r="K68" s="16">
        <f t="shared" si="3"/>
        <v>0</v>
      </c>
      <c r="L68" s="10">
        <v>1</v>
      </c>
    </row>
    <row r="69" spans="2:12" ht="21">
      <c r="B69" s="18"/>
      <c r="C69" s="13" t="s">
        <v>110</v>
      </c>
      <c r="D69" s="13" t="s">
        <v>328</v>
      </c>
      <c r="E69" s="14" t="s">
        <v>130</v>
      </c>
      <c r="F69" s="15" t="s">
        <v>271</v>
      </c>
      <c r="G69" s="16">
        <v>33.61</v>
      </c>
      <c r="H69" s="16">
        <f>'Súpis prác'!I56</f>
        <v>0</v>
      </c>
      <c r="I69" s="16">
        <f t="shared" ref="I69:I119" si="6">ROUND(G69*H69,2)</f>
        <v>0</v>
      </c>
      <c r="J69" s="16">
        <f t="shared" si="5"/>
        <v>0</v>
      </c>
      <c r="K69" s="16">
        <f t="shared" si="3"/>
        <v>0</v>
      </c>
      <c r="L69" s="10">
        <v>1</v>
      </c>
    </row>
    <row r="70" spans="2:12" ht="21">
      <c r="B70" s="18"/>
      <c r="C70" s="13" t="s">
        <v>110</v>
      </c>
      <c r="D70" s="13" t="s">
        <v>329</v>
      </c>
      <c r="E70" s="14" t="s">
        <v>132</v>
      </c>
      <c r="F70" s="15" t="s">
        <v>260</v>
      </c>
      <c r="G70" s="16">
        <v>21.4</v>
      </c>
      <c r="H70" s="16">
        <f>'Súpis prác'!I57</f>
        <v>0</v>
      </c>
      <c r="I70" s="16">
        <f t="shared" si="6"/>
        <v>0</v>
      </c>
      <c r="J70" s="16">
        <f t="shared" si="5"/>
        <v>0</v>
      </c>
      <c r="K70" s="16">
        <f t="shared" si="3"/>
        <v>0</v>
      </c>
      <c r="L70" s="10">
        <v>1</v>
      </c>
    </row>
    <row r="71" spans="2:12">
      <c r="B71" s="18"/>
      <c r="C71" s="13" t="s">
        <v>110</v>
      </c>
      <c r="D71" s="13" t="s">
        <v>330</v>
      </c>
      <c r="E71" s="14" t="s">
        <v>134</v>
      </c>
      <c r="F71" s="15" t="s">
        <v>262</v>
      </c>
      <c r="G71" s="16">
        <v>10.24</v>
      </c>
      <c r="H71" s="16">
        <f>'Súpis prác'!I58</f>
        <v>0</v>
      </c>
      <c r="I71" s="16">
        <f t="shared" si="6"/>
        <v>0</v>
      </c>
      <c r="J71" s="16">
        <f t="shared" si="5"/>
        <v>0</v>
      </c>
      <c r="K71" s="16">
        <f t="shared" si="3"/>
        <v>0</v>
      </c>
      <c r="L71" s="10">
        <v>1</v>
      </c>
    </row>
    <row r="72" spans="2:12">
      <c r="B72" s="18"/>
      <c r="C72" s="13" t="s">
        <v>110</v>
      </c>
      <c r="D72" s="13" t="s">
        <v>331</v>
      </c>
      <c r="E72" s="14" t="s">
        <v>136</v>
      </c>
      <c r="F72" s="15" t="s">
        <v>262</v>
      </c>
      <c r="G72" s="16">
        <v>88.93</v>
      </c>
      <c r="H72" s="16">
        <f>'Súpis prác'!I59</f>
        <v>0</v>
      </c>
      <c r="I72" s="16">
        <f t="shared" si="6"/>
        <v>0</v>
      </c>
      <c r="J72" s="16">
        <f t="shared" si="5"/>
        <v>0</v>
      </c>
      <c r="K72" s="16">
        <f t="shared" si="3"/>
        <v>0</v>
      </c>
      <c r="L72" s="10">
        <v>1</v>
      </c>
    </row>
    <row r="73" spans="2:12">
      <c r="B73" s="18"/>
      <c r="C73" s="13" t="s">
        <v>110</v>
      </c>
      <c r="D73" s="13" t="s">
        <v>332</v>
      </c>
      <c r="E73" s="14" t="s">
        <v>138</v>
      </c>
      <c r="F73" s="15" t="s">
        <v>262</v>
      </c>
      <c r="G73" s="16">
        <v>186.61</v>
      </c>
      <c r="H73" s="16">
        <f>'Súpis prác'!I60</f>
        <v>0</v>
      </c>
      <c r="I73" s="16">
        <f t="shared" si="6"/>
        <v>0</v>
      </c>
      <c r="J73" s="16">
        <f t="shared" si="5"/>
        <v>0</v>
      </c>
      <c r="K73" s="16">
        <f t="shared" si="3"/>
        <v>0</v>
      </c>
      <c r="L73" s="10">
        <v>1</v>
      </c>
    </row>
    <row r="74" spans="2:12">
      <c r="B74" s="18"/>
      <c r="C74" s="13" t="s">
        <v>110</v>
      </c>
      <c r="D74" s="13" t="s">
        <v>333</v>
      </c>
      <c r="E74" s="14" t="s">
        <v>140</v>
      </c>
      <c r="F74" s="15" t="s">
        <v>271</v>
      </c>
      <c r="G74" s="16">
        <v>46.66</v>
      </c>
      <c r="H74" s="16">
        <f>'Súpis prác'!I61</f>
        <v>0</v>
      </c>
      <c r="I74" s="16">
        <f t="shared" si="6"/>
        <v>0</v>
      </c>
      <c r="J74" s="16">
        <f t="shared" si="5"/>
        <v>0</v>
      </c>
      <c r="K74" s="16">
        <f t="shared" ref="K74:K119" si="7">I74+J74</f>
        <v>0</v>
      </c>
      <c r="L74" s="10">
        <v>1</v>
      </c>
    </row>
    <row r="75" spans="2:12">
      <c r="B75" s="18"/>
      <c r="C75" s="13" t="s">
        <v>110</v>
      </c>
      <c r="D75" s="13" t="s">
        <v>334</v>
      </c>
      <c r="E75" s="14" t="s">
        <v>142</v>
      </c>
      <c r="F75" s="15" t="s">
        <v>260</v>
      </c>
      <c r="G75" s="19">
        <v>12.13</v>
      </c>
      <c r="H75" s="16">
        <f>'Súpis prác'!I62</f>
        <v>0</v>
      </c>
      <c r="I75" s="16">
        <f t="shared" si="6"/>
        <v>0</v>
      </c>
      <c r="J75" s="16">
        <f t="shared" si="5"/>
        <v>0</v>
      </c>
      <c r="K75" s="16">
        <f t="shared" si="7"/>
        <v>0</v>
      </c>
      <c r="L75" s="10">
        <v>1</v>
      </c>
    </row>
    <row r="76" spans="2:12">
      <c r="B76" s="18"/>
      <c r="C76" s="13" t="s">
        <v>110</v>
      </c>
      <c r="D76" s="13" t="s">
        <v>335</v>
      </c>
      <c r="E76" s="14" t="s">
        <v>144</v>
      </c>
      <c r="F76" s="15" t="s">
        <v>262</v>
      </c>
      <c r="G76" s="16">
        <v>3.51</v>
      </c>
      <c r="H76" s="16">
        <f>'Súpis prác'!I63</f>
        <v>0</v>
      </c>
      <c r="I76" s="16">
        <f t="shared" si="6"/>
        <v>0</v>
      </c>
      <c r="J76" s="16">
        <f t="shared" si="5"/>
        <v>0</v>
      </c>
      <c r="K76" s="16">
        <f t="shared" si="7"/>
        <v>0</v>
      </c>
      <c r="L76" s="10">
        <v>1</v>
      </c>
    </row>
    <row r="77" spans="2:12">
      <c r="B77" s="18"/>
      <c r="C77" s="13" t="s">
        <v>110</v>
      </c>
      <c r="D77" s="13" t="s">
        <v>336</v>
      </c>
      <c r="E77" s="14" t="s">
        <v>146</v>
      </c>
      <c r="F77" s="15" t="s">
        <v>262</v>
      </c>
      <c r="G77" s="16">
        <v>11.88</v>
      </c>
      <c r="H77" s="16">
        <f>'Súpis prác'!I64</f>
        <v>0</v>
      </c>
      <c r="I77" s="16">
        <f t="shared" si="6"/>
        <v>0</v>
      </c>
      <c r="J77" s="16">
        <f t="shared" si="5"/>
        <v>0</v>
      </c>
      <c r="K77" s="16">
        <f t="shared" si="7"/>
        <v>0</v>
      </c>
      <c r="L77" s="10">
        <v>1</v>
      </c>
    </row>
    <row r="78" spans="2:12">
      <c r="B78" s="18"/>
      <c r="C78" s="13" t="s">
        <v>110</v>
      </c>
      <c r="D78" s="13" t="s">
        <v>337</v>
      </c>
      <c r="E78" s="14" t="s">
        <v>148</v>
      </c>
      <c r="F78" s="15" t="s">
        <v>298</v>
      </c>
      <c r="G78" s="16">
        <v>2</v>
      </c>
      <c r="H78" s="16">
        <f>'Súpis prác'!I65</f>
        <v>0</v>
      </c>
      <c r="I78" s="16">
        <f t="shared" si="6"/>
        <v>0</v>
      </c>
      <c r="J78" s="16">
        <f t="shared" si="5"/>
        <v>0</v>
      </c>
      <c r="K78" s="16">
        <f t="shared" si="7"/>
        <v>0</v>
      </c>
      <c r="L78" s="10">
        <v>1</v>
      </c>
    </row>
    <row r="79" spans="2:12">
      <c r="B79" s="18"/>
      <c r="C79" s="13" t="s">
        <v>110</v>
      </c>
      <c r="D79" s="13" t="s">
        <v>338</v>
      </c>
      <c r="E79" s="14" t="s">
        <v>150</v>
      </c>
      <c r="F79" s="15" t="s">
        <v>298</v>
      </c>
      <c r="G79" s="16">
        <v>120</v>
      </c>
      <c r="H79" s="16">
        <f>'Súpis prác'!I66</f>
        <v>0</v>
      </c>
      <c r="I79" s="16">
        <f t="shared" si="6"/>
        <v>0</v>
      </c>
      <c r="J79" s="16">
        <f t="shared" si="5"/>
        <v>0</v>
      </c>
      <c r="K79" s="16">
        <f t="shared" si="7"/>
        <v>0</v>
      </c>
      <c r="L79" s="10">
        <v>1</v>
      </c>
    </row>
    <row r="80" spans="2:12" ht="21">
      <c r="B80" s="18"/>
      <c r="C80" s="13" t="s">
        <v>110</v>
      </c>
      <c r="D80" s="13" t="s">
        <v>339</v>
      </c>
      <c r="E80" s="14" t="s">
        <v>152</v>
      </c>
      <c r="F80" s="15" t="s">
        <v>262</v>
      </c>
      <c r="G80" s="16">
        <v>377.6</v>
      </c>
      <c r="H80" s="16">
        <f>'Súpis prác'!I67</f>
        <v>0</v>
      </c>
      <c r="I80" s="16">
        <f t="shared" si="6"/>
        <v>0</v>
      </c>
      <c r="J80" s="16">
        <f t="shared" si="5"/>
        <v>0</v>
      </c>
      <c r="K80" s="16">
        <f t="shared" si="7"/>
        <v>0</v>
      </c>
      <c r="L80" s="10">
        <v>1</v>
      </c>
    </row>
    <row r="81" spans="2:12">
      <c r="B81" s="18"/>
      <c r="C81" s="13" t="s">
        <v>110</v>
      </c>
      <c r="D81" s="13" t="s">
        <v>340</v>
      </c>
      <c r="E81" s="14" t="s">
        <v>154</v>
      </c>
      <c r="F81" s="15" t="s">
        <v>262</v>
      </c>
      <c r="G81" s="16">
        <v>10.45</v>
      </c>
      <c r="H81" s="16">
        <f>'Súpis prác'!I68</f>
        <v>0</v>
      </c>
      <c r="I81" s="16">
        <f t="shared" si="6"/>
        <v>0</v>
      </c>
      <c r="J81" s="16">
        <f t="shared" si="5"/>
        <v>0</v>
      </c>
      <c r="K81" s="16">
        <f t="shared" si="7"/>
        <v>0</v>
      </c>
      <c r="L81" s="10">
        <v>1</v>
      </c>
    </row>
    <row r="82" spans="2:12">
      <c r="B82" s="18"/>
      <c r="C82" s="13" t="s">
        <v>110</v>
      </c>
      <c r="D82" s="13" t="s">
        <v>341</v>
      </c>
      <c r="E82" s="14" t="s">
        <v>156</v>
      </c>
      <c r="F82" s="15" t="s">
        <v>271</v>
      </c>
      <c r="G82" s="19">
        <v>282.98</v>
      </c>
      <c r="H82" s="16">
        <f>'Súpis prác'!I69</f>
        <v>0</v>
      </c>
      <c r="I82" s="16">
        <f t="shared" si="6"/>
        <v>0</v>
      </c>
      <c r="J82" s="16">
        <f t="shared" si="5"/>
        <v>0</v>
      </c>
      <c r="K82" s="16">
        <f t="shared" si="7"/>
        <v>0</v>
      </c>
      <c r="L82" s="10">
        <v>1</v>
      </c>
    </row>
    <row r="83" spans="2:12">
      <c r="B83" s="18"/>
      <c r="C83" s="13" t="s">
        <v>110</v>
      </c>
      <c r="D83" s="13" t="s">
        <v>342</v>
      </c>
      <c r="E83" s="14" t="s">
        <v>158</v>
      </c>
      <c r="F83" s="15" t="s">
        <v>269</v>
      </c>
      <c r="G83" s="16">
        <v>273</v>
      </c>
      <c r="H83" s="16">
        <f>'Súpis prác'!I70</f>
        <v>0</v>
      </c>
      <c r="I83" s="16">
        <f t="shared" si="6"/>
        <v>0</v>
      </c>
      <c r="J83" s="16">
        <f t="shared" si="5"/>
        <v>0</v>
      </c>
      <c r="K83" s="16">
        <f t="shared" si="7"/>
        <v>0</v>
      </c>
      <c r="L83" s="10">
        <v>1</v>
      </c>
    </row>
    <row r="84" spans="2:12">
      <c r="B84" s="18"/>
      <c r="C84" s="13" t="s">
        <v>110</v>
      </c>
      <c r="D84" s="13" t="s">
        <v>343</v>
      </c>
      <c r="E84" s="14" t="s">
        <v>160</v>
      </c>
      <c r="F84" s="15" t="s">
        <v>269</v>
      </c>
      <c r="G84" s="16">
        <v>70</v>
      </c>
      <c r="H84" s="16">
        <f>'Súpis prác'!I71</f>
        <v>0</v>
      </c>
      <c r="I84" s="16">
        <f t="shared" si="6"/>
        <v>0</v>
      </c>
      <c r="J84" s="16">
        <f t="shared" si="5"/>
        <v>0</v>
      </c>
      <c r="K84" s="16">
        <f t="shared" si="7"/>
        <v>0</v>
      </c>
      <c r="L84" s="10">
        <v>1</v>
      </c>
    </row>
    <row r="85" spans="2:12">
      <c r="B85" s="18"/>
      <c r="C85" s="13" t="s">
        <v>110</v>
      </c>
      <c r="D85" s="13" t="s">
        <v>344</v>
      </c>
      <c r="E85" s="14" t="s">
        <v>162</v>
      </c>
      <c r="F85" s="15" t="s">
        <v>298</v>
      </c>
      <c r="G85" s="16">
        <v>40</v>
      </c>
      <c r="H85" s="16">
        <f>'Súpis prác'!I72</f>
        <v>0</v>
      </c>
      <c r="I85" s="16">
        <f t="shared" si="6"/>
        <v>0</v>
      </c>
      <c r="J85" s="16">
        <f t="shared" si="5"/>
        <v>0</v>
      </c>
      <c r="K85" s="16">
        <f t="shared" si="7"/>
        <v>0</v>
      </c>
      <c r="L85" s="10">
        <v>1</v>
      </c>
    </row>
    <row r="86" spans="2:12">
      <c r="B86" s="18"/>
      <c r="C86" s="13" t="s">
        <v>110</v>
      </c>
      <c r="D86" s="13" t="s">
        <v>345</v>
      </c>
      <c r="E86" s="14" t="s">
        <v>164</v>
      </c>
      <c r="F86" s="15" t="s">
        <v>269</v>
      </c>
      <c r="G86" s="16">
        <v>230.4</v>
      </c>
      <c r="H86" s="16">
        <f>'Súpis prác'!I73</f>
        <v>0</v>
      </c>
      <c r="I86" s="16">
        <f t="shared" si="6"/>
        <v>0</v>
      </c>
      <c r="J86" s="16">
        <f t="shared" si="5"/>
        <v>0</v>
      </c>
      <c r="K86" s="16">
        <f t="shared" si="7"/>
        <v>0</v>
      </c>
      <c r="L86" s="10">
        <v>1</v>
      </c>
    </row>
    <row r="87" spans="2:12">
      <c r="B87" s="18"/>
      <c r="C87" s="13" t="s">
        <v>110</v>
      </c>
      <c r="D87" s="13" t="s">
        <v>346</v>
      </c>
      <c r="E87" s="14" t="s">
        <v>166</v>
      </c>
      <c r="F87" s="15" t="s">
        <v>271</v>
      </c>
      <c r="G87" s="16">
        <v>27.85</v>
      </c>
      <c r="H87" s="16">
        <f>'Súpis prác'!I74</f>
        <v>0</v>
      </c>
      <c r="I87" s="16">
        <f t="shared" si="6"/>
        <v>0</v>
      </c>
      <c r="J87" s="16">
        <f t="shared" si="5"/>
        <v>0</v>
      </c>
      <c r="K87" s="16">
        <f t="shared" si="7"/>
        <v>0</v>
      </c>
      <c r="L87" s="10">
        <v>1</v>
      </c>
    </row>
    <row r="88" spans="2:12">
      <c r="B88" s="18"/>
      <c r="C88" s="13" t="s">
        <v>110</v>
      </c>
      <c r="D88" s="13" t="s">
        <v>279</v>
      </c>
      <c r="E88" s="14" t="s">
        <v>168</v>
      </c>
      <c r="F88" s="15" t="s">
        <v>269</v>
      </c>
      <c r="G88" s="16">
        <v>1353.63</v>
      </c>
      <c r="H88" s="16">
        <f>'Súpis prác'!I75</f>
        <v>0</v>
      </c>
      <c r="I88" s="16">
        <f t="shared" si="6"/>
        <v>0</v>
      </c>
      <c r="J88" s="16">
        <f t="shared" ref="J88:J119" si="8">ROUNDDOWN(I88*0.2,2)</f>
        <v>0</v>
      </c>
      <c r="K88" s="16">
        <f t="shared" si="7"/>
        <v>0</v>
      </c>
      <c r="L88" s="10">
        <v>1</v>
      </c>
    </row>
    <row r="89" spans="2:12">
      <c r="B89" s="18"/>
      <c r="C89" s="13" t="s">
        <v>110</v>
      </c>
      <c r="D89" s="13" t="s">
        <v>347</v>
      </c>
      <c r="E89" s="14" t="s">
        <v>170</v>
      </c>
      <c r="F89" s="15" t="s">
        <v>269</v>
      </c>
      <c r="G89" s="20">
        <v>58.56</v>
      </c>
      <c r="H89" s="16">
        <f>'Súpis prác'!I76</f>
        <v>0</v>
      </c>
      <c r="I89" s="16">
        <f t="shared" si="6"/>
        <v>0</v>
      </c>
      <c r="J89" s="16">
        <f t="shared" si="8"/>
        <v>0</v>
      </c>
      <c r="K89" s="16">
        <f t="shared" si="7"/>
        <v>0</v>
      </c>
      <c r="L89" s="10">
        <v>1</v>
      </c>
    </row>
    <row r="90" spans="2:12">
      <c r="B90" s="18"/>
      <c r="C90" s="13" t="s">
        <v>110</v>
      </c>
      <c r="D90" s="13" t="s">
        <v>348</v>
      </c>
      <c r="E90" s="14" t="s">
        <v>172</v>
      </c>
      <c r="F90" s="15" t="s">
        <v>264</v>
      </c>
      <c r="G90" s="16">
        <v>1</v>
      </c>
      <c r="H90" s="16">
        <f>'Súpis prác'!I77</f>
        <v>0</v>
      </c>
      <c r="I90" s="16">
        <f t="shared" si="6"/>
        <v>0</v>
      </c>
      <c r="J90" s="16">
        <f t="shared" si="8"/>
        <v>0</v>
      </c>
      <c r="K90" s="16">
        <f t="shared" si="7"/>
        <v>0</v>
      </c>
      <c r="L90" s="10">
        <v>1</v>
      </c>
    </row>
    <row r="91" spans="2:12">
      <c r="B91" s="18"/>
      <c r="C91" s="13" t="s">
        <v>110</v>
      </c>
      <c r="D91" s="13" t="s">
        <v>349</v>
      </c>
      <c r="E91" s="14" t="s">
        <v>174</v>
      </c>
      <c r="F91" s="15" t="s">
        <v>298</v>
      </c>
      <c r="G91" s="16">
        <v>64</v>
      </c>
      <c r="H91" s="16">
        <f>'Súpis prác'!I78</f>
        <v>0</v>
      </c>
      <c r="I91" s="16">
        <f t="shared" si="6"/>
        <v>0</v>
      </c>
      <c r="J91" s="16">
        <f t="shared" si="8"/>
        <v>0</v>
      </c>
      <c r="K91" s="16">
        <f t="shared" si="7"/>
        <v>0</v>
      </c>
      <c r="L91" s="10">
        <v>1</v>
      </c>
    </row>
    <row r="92" spans="2:12">
      <c r="B92" s="18"/>
      <c r="C92" s="13" t="s">
        <v>110</v>
      </c>
      <c r="D92" s="13" t="s">
        <v>350</v>
      </c>
      <c r="E92" s="14" t="s">
        <v>176</v>
      </c>
      <c r="F92" s="15" t="s">
        <v>264</v>
      </c>
      <c r="G92" s="16">
        <v>1</v>
      </c>
      <c r="H92" s="16">
        <f>'Súpis prác'!I79</f>
        <v>0</v>
      </c>
      <c r="I92" s="16">
        <f t="shared" si="6"/>
        <v>0</v>
      </c>
      <c r="J92" s="16">
        <f t="shared" si="8"/>
        <v>0</v>
      </c>
      <c r="K92" s="16">
        <f t="shared" si="7"/>
        <v>0</v>
      </c>
      <c r="L92" s="10">
        <v>1</v>
      </c>
    </row>
    <row r="93" spans="2:12">
      <c r="B93" s="18"/>
      <c r="C93" s="13" t="s">
        <v>194</v>
      </c>
      <c r="D93" s="13" t="s">
        <v>351</v>
      </c>
      <c r="E93" s="14" t="s">
        <v>196</v>
      </c>
      <c r="F93" s="15" t="s">
        <v>269</v>
      </c>
      <c r="G93" s="16">
        <v>16.2</v>
      </c>
      <c r="H93" s="16">
        <f>'Súpis prác'!I87</f>
        <v>0</v>
      </c>
      <c r="I93" s="16">
        <f t="shared" si="6"/>
        <v>0</v>
      </c>
      <c r="J93" s="16">
        <f t="shared" si="8"/>
        <v>0</v>
      </c>
      <c r="K93" s="16">
        <f t="shared" si="7"/>
        <v>0</v>
      </c>
      <c r="L93" s="10">
        <v>1</v>
      </c>
    </row>
    <row r="94" spans="2:12" ht="21">
      <c r="B94" s="18"/>
      <c r="C94" s="13" t="s">
        <v>198</v>
      </c>
      <c r="D94" s="13" t="s">
        <v>352</v>
      </c>
      <c r="E94" s="14" t="s">
        <v>200</v>
      </c>
      <c r="F94" s="15" t="s">
        <v>271</v>
      </c>
      <c r="G94" s="16">
        <v>9315.4</v>
      </c>
      <c r="H94" s="16">
        <f>'Súpis prác'!I88</f>
        <v>0</v>
      </c>
      <c r="I94" s="16">
        <f t="shared" si="6"/>
        <v>0</v>
      </c>
      <c r="J94" s="16">
        <f t="shared" si="8"/>
        <v>0</v>
      </c>
      <c r="K94" s="16">
        <f t="shared" si="7"/>
        <v>0</v>
      </c>
      <c r="L94" s="10">
        <v>1</v>
      </c>
    </row>
    <row r="95" spans="2:12">
      <c r="B95" s="18"/>
      <c r="C95" s="13" t="s">
        <v>198</v>
      </c>
      <c r="D95" s="13" t="s">
        <v>353</v>
      </c>
      <c r="E95" s="14" t="s">
        <v>202</v>
      </c>
      <c r="F95" s="15" t="s">
        <v>262</v>
      </c>
      <c r="G95" s="16">
        <v>109.8</v>
      </c>
      <c r="H95" s="16">
        <f>'Súpis prác'!I89</f>
        <v>0</v>
      </c>
      <c r="I95" s="16">
        <f t="shared" si="6"/>
        <v>0</v>
      </c>
      <c r="J95" s="16">
        <f t="shared" si="8"/>
        <v>0</v>
      </c>
      <c r="K95" s="16">
        <f t="shared" si="7"/>
        <v>0</v>
      </c>
      <c r="L95" s="10">
        <v>1</v>
      </c>
    </row>
    <row r="96" spans="2:12" ht="21">
      <c r="B96" s="18"/>
      <c r="C96" s="13" t="s">
        <v>198</v>
      </c>
      <c r="D96" s="13" t="s">
        <v>354</v>
      </c>
      <c r="E96" s="14" t="s">
        <v>204</v>
      </c>
      <c r="F96" s="15" t="s">
        <v>262</v>
      </c>
      <c r="G96" s="16">
        <v>260.33</v>
      </c>
      <c r="H96" s="16">
        <f>'Súpis prác'!I90</f>
        <v>0</v>
      </c>
      <c r="I96" s="16">
        <f t="shared" si="6"/>
        <v>0</v>
      </c>
      <c r="J96" s="16">
        <f t="shared" si="8"/>
        <v>0</v>
      </c>
      <c r="K96" s="16">
        <f t="shared" si="7"/>
        <v>0</v>
      </c>
      <c r="L96" s="10">
        <v>1</v>
      </c>
    </row>
    <row r="97" spans="2:12" ht="21">
      <c r="B97" s="18"/>
      <c r="C97" s="13" t="s">
        <v>198</v>
      </c>
      <c r="D97" s="13" t="s">
        <v>355</v>
      </c>
      <c r="E97" s="14" t="s">
        <v>206</v>
      </c>
      <c r="F97" s="15" t="s">
        <v>262</v>
      </c>
      <c r="G97" s="16">
        <v>0.67</v>
      </c>
      <c r="H97" s="16">
        <f>'Súpis prác'!I91</f>
        <v>0</v>
      </c>
      <c r="I97" s="16">
        <f t="shared" si="6"/>
        <v>0</v>
      </c>
      <c r="J97" s="16">
        <f t="shared" si="8"/>
        <v>0</v>
      </c>
      <c r="K97" s="16">
        <f t="shared" si="7"/>
        <v>0</v>
      </c>
      <c r="L97" s="10">
        <v>1</v>
      </c>
    </row>
    <row r="98" spans="2:12">
      <c r="B98" s="18"/>
      <c r="C98" s="13" t="s">
        <v>198</v>
      </c>
      <c r="D98" s="13" t="s">
        <v>356</v>
      </c>
      <c r="E98" s="14" t="s">
        <v>208</v>
      </c>
      <c r="F98" s="15" t="s">
        <v>262</v>
      </c>
      <c r="G98" s="16">
        <v>80.650000000000006</v>
      </c>
      <c r="H98" s="16">
        <f>'Súpis prác'!I92</f>
        <v>0</v>
      </c>
      <c r="I98" s="16">
        <f t="shared" si="6"/>
        <v>0</v>
      </c>
      <c r="J98" s="16">
        <f t="shared" si="8"/>
        <v>0</v>
      </c>
      <c r="K98" s="16">
        <f t="shared" si="7"/>
        <v>0</v>
      </c>
      <c r="L98" s="10">
        <v>1</v>
      </c>
    </row>
    <row r="99" spans="2:12">
      <c r="B99" s="18"/>
      <c r="C99" s="13" t="s">
        <v>198</v>
      </c>
      <c r="D99" s="13" t="s">
        <v>281</v>
      </c>
      <c r="E99" s="14" t="s">
        <v>188</v>
      </c>
      <c r="F99" s="15" t="s">
        <v>269</v>
      </c>
      <c r="G99" s="16">
        <v>541.4</v>
      </c>
      <c r="H99" s="16">
        <f>'Súpis prác'!I93</f>
        <v>0</v>
      </c>
      <c r="I99" s="16">
        <f t="shared" si="6"/>
        <v>0</v>
      </c>
      <c r="J99" s="16">
        <f t="shared" si="8"/>
        <v>0</v>
      </c>
      <c r="K99" s="16">
        <f t="shared" si="7"/>
        <v>0</v>
      </c>
      <c r="L99" s="10">
        <v>1</v>
      </c>
    </row>
    <row r="100" spans="2:12">
      <c r="B100" s="18"/>
      <c r="C100" s="13" t="s">
        <v>198</v>
      </c>
      <c r="D100" s="13" t="s">
        <v>357</v>
      </c>
      <c r="E100" s="14" t="s">
        <v>210</v>
      </c>
      <c r="F100" s="15" t="s">
        <v>269</v>
      </c>
      <c r="G100" s="16">
        <v>112</v>
      </c>
      <c r="H100" s="16">
        <f>'Súpis prác'!I94</f>
        <v>0</v>
      </c>
      <c r="I100" s="16">
        <f t="shared" si="6"/>
        <v>0</v>
      </c>
      <c r="J100" s="16">
        <f t="shared" si="8"/>
        <v>0</v>
      </c>
      <c r="K100" s="16">
        <f t="shared" si="7"/>
        <v>0</v>
      </c>
      <c r="L100" s="10">
        <v>1</v>
      </c>
    </row>
    <row r="101" spans="2:12">
      <c r="B101" s="18"/>
      <c r="C101" s="13" t="s">
        <v>198</v>
      </c>
      <c r="D101" s="13" t="s">
        <v>358</v>
      </c>
      <c r="E101" s="14" t="s">
        <v>212</v>
      </c>
      <c r="F101" s="15" t="s">
        <v>271</v>
      </c>
      <c r="G101" s="16">
        <v>136</v>
      </c>
      <c r="H101" s="16">
        <f>'Súpis prác'!I95</f>
        <v>0</v>
      </c>
      <c r="I101" s="16">
        <f t="shared" si="6"/>
        <v>0</v>
      </c>
      <c r="J101" s="16">
        <f t="shared" si="8"/>
        <v>0</v>
      </c>
      <c r="K101" s="16">
        <f t="shared" si="7"/>
        <v>0</v>
      </c>
      <c r="L101" s="10">
        <v>1</v>
      </c>
    </row>
    <row r="102" spans="2:12">
      <c r="B102" s="18"/>
      <c r="C102" s="13" t="s">
        <v>198</v>
      </c>
      <c r="D102" s="13" t="s">
        <v>359</v>
      </c>
      <c r="E102" s="14" t="s">
        <v>158</v>
      </c>
      <c r="F102" s="15" t="s">
        <v>269</v>
      </c>
      <c r="G102" s="16">
        <v>38</v>
      </c>
      <c r="H102" s="16">
        <f>'Súpis prác'!I96</f>
        <v>0</v>
      </c>
      <c r="I102" s="16">
        <f t="shared" si="6"/>
        <v>0</v>
      </c>
      <c r="J102" s="16">
        <f t="shared" si="8"/>
        <v>0</v>
      </c>
      <c r="K102" s="16">
        <f t="shared" si="7"/>
        <v>0</v>
      </c>
      <c r="L102" s="10">
        <v>1</v>
      </c>
    </row>
    <row r="103" spans="2:12" ht="21">
      <c r="B103" s="18"/>
      <c r="C103" s="13" t="s">
        <v>198</v>
      </c>
      <c r="D103" s="13" t="s">
        <v>360</v>
      </c>
      <c r="E103" s="14" t="s">
        <v>215</v>
      </c>
      <c r="F103" s="15" t="s">
        <v>298</v>
      </c>
      <c r="G103" s="16">
        <v>2</v>
      </c>
      <c r="H103" s="16">
        <f>'Súpis prác'!I97</f>
        <v>0</v>
      </c>
      <c r="I103" s="16">
        <f t="shared" si="6"/>
        <v>0</v>
      </c>
      <c r="J103" s="16">
        <f t="shared" si="8"/>
        <v>0</v>
      </c>
      <c r="K103" s="16">
        <f t="shared" si="7"/>
        <v>0</v>
      </c>
      <c r="L103" s="10">
        <v>1</v>
      </c>
    </row>
    <row r="104" spans="2:12">
      <c r="B104" s="18"/>
      <c r="C104" s="13" t="s">
        <v>198</v>
      </c>
      <c r="D104" s="13" t="s">
        <v>361</v>
      </c>
      <c r="E104" s="14" t="s">
        <v>217</v>
      </c>
      <c r="F104" s="15" t="s">
        <v>269</v>
      </c>
      <c r="G104" s="16">
        <v>130.30000000000001</v>
      </c>
      <c r="H104" s="16">
        <f>'Súpis prác'!I98</f>
        <v>0</v>
      </c>
      <c r="I104" s="16">
        <f t="shared" si="6"/>
        <v>0</v>
      </c>
      <c r="J104" s="16">
        <f t="shared" si="8"/>
        <v>0</v>
      </c>
      <c r="K104" s="16">
        <f t="shared" si="7"/>
        <v>0</v>
      </c>
      <c r="L104" s="10">
        <v>1</v>
      </c>
    </row>
    <row r="105" spans="2:12">
      <c r="B105" s="18"/>
      <c r="C105" s="13" t="s">
        <v>198</v>
      </c>
      <c r="D105" s="13" t="s">
        <v>362</v>
      </c>
      <c r="E105" s="14" t="s">
        <v>219</v>
      </c>
      <c r="F105" s="15" t="s">
        <v>269</v>
      </c>
      <c r="G105" s="16">
        <v>26</v>
      </c>
      <c r="H105" s="16">
        <f>'Súpis prác'!I99</f>
        <v>0</v>
      </c>
      <c r="I105" s="16">
        <f t="shared" si="6"/>
        <v>0</v>
      </c>
      <c r="J105" s="16">
        <f t="shared" si="8"/>
        <v>0</v>
      </c>
      <c r="K105" s="16">
        <f t="shared" si="7"/>
        <v>0</v>
      </c>
      <c r="L105" s="10">
        <v>1</v>
      </c>
    </row>
    <row r="106" spans="2:12">
      <c r="B106" s="18"/>
      <c r="C106" s="13" t="s">
        <v>221</v>
      </c>
      <c r="D106" s="13" t="s">
        <v>277</v>
      </c>
      <c r="E106" s="14" t="s">
        <v>180</v>
      </c>
      <c r="F106" s="15" t="s">
        <v>262</v>
      </c>
      <c r="G106" s="16">
        <v>55.08</v>
      </c>
      <c r="H106" s="16">
        <f>'Súpis prác'!I100</f>
        <v>0</v>
      </c>
      <c r="I106" s="16">
        <f t="shared" si="6"/>
        <v>0</v>
      </c>
      <c r="J106" s="16">
        <f t="shared" si="8"/>
        <v>0</v>
      </c>
      <c r="K106" s="16">
        <f t="shared" si="7"/>
        <v>0</v>
      </c>
      <c r="L106" s="10">
        <v>1</v>
      </c>
    </row>
    <row r="107" spans="2:12">
      <c r="B107" s="18"/>
      <c r="C107" s="13" t="s">
        <v>221</v>
      </c>
      <c r="D107" s="13" t="s">
        <v>363</v>
      </c>
      <c r="E107" s="14" t="s">
        <v>223</v>
      </c>
      <c r="F107" s="15" t="s">
        <v>262</v>
      </c>
      <c r="G107" s="16">
        <v>322</v>
      </c>
      <c r="H107" s="16">
        <f>'Súpis prác'!I101</f>
        <v>0</v>
      </c>
      <c r="I107" s="16">
        <f t="shared" si="6"/>
        <v>0</v>
      </c>
      <c r="J107" s="16">
        <f t="shared" si="8"/>
        <v>0</v>
      </c>
      <c r="K107" s="16">
        <f t="shared" si="7"/>
        <v>0</v>
      </c>
      <c r="L107" s="10">
        <v>1</v>
      </c>
    </row>
    <row r="108" spans="2:12">
      <c r="B108" s="18"/>
      <c r="C108" s="13" t="s">
        <v>221</v>
      </c>
      <c r="D108" s="13" t="s">
        <v>364</v>
      </c>
      <c r="E108" s="14" t="s">
        <v>225</v>
      </c>
      <c r="F108" s="15" t="s">
        <v>262</v>
      </c>
      <c r="G108" s="16">
        <v>12.3</v>
      </c>
      <c r="H108" s="16">
        <f>'Súpis prác'!I102</f>
        <v>0</v>
      </c>
      <c r="I108" s="16">
        <f t="shared" si="6"/>
        <v>0</v>
      </c>
      <c r="J108" s="16">
        <f t="shared" si="8"/>
        <v>0</v>
      </c>
      <c r="K108" s="16">
        <f t="shared" si="7"/>
        <v>0</v>
      </c>
      <c r="L108" s="10">
        <v>1</v>
      </c>
    </row>
    <row r="109" spans="2:12" ht="21">
      <c r="B109" s="18"/>
      <c r="C109" s="13" t="s">
        <v>221</v>
      </c>
      <c r="D109" s="13" t="s">
        <v>278</v>
      </c>
      <c r="E109" s="14" t="s">
        <v>182</v>
      </c>
      <c r="F109" s="15" t="s">
        <v>262</v>
      </c>
      <c r="G109" s="16">
        <v>82.62</v>
      </c>
      <c r="H109" s="16">
        <f>'Súpis prác'!I103</f>
        <v>0</v>
      </c>
      <c r="I109" s="16">
        <f t="shared" si="6"/>
        <v>0</v>
      </c>
      <c r="J109" s="16">
        <f t="shared" si="8"/>
        <v>0</v>
      </c>
      <c r="K109" s="16">
        <f t="shared" si="7"/>
        <v>0</v>
      </c>
      <c r="L109" s="10">
        <v>1</v>
      </c>
    </row>
    <row r="110" spans="2:12" ht="21">
      <c r="B110" s="18"/>
      <c r="C110" s="13" t="s">
        <v>221</v>
      </c>
      <c r="D110" s="13" t="s">
        <v>365</v>
      </c>
      <c r="E110" s="14" t="s">
        <v>227</v>
      </c>
      <c r="F110" s="15" t="s">
        <v>271</v>
      </c>
      <c r="G110" s="16">
        <v>459</v>
      </c>
      <c r="H110" s="16">
        <f>'Súpis prác'!I104</f>
        <v>0</v>
      </c>
      <c r="I110" s="16">
        <f t="shared" si="6"/>
        <v>0</v>
      </c>
      <c r="J110" s="16">
        <f t="shared" si="8"/>
        <v>0</v>
      </c>
      <c r="K110" s="16">
        <f t="shared" si="7"/>
        <v>0</v>
      </c>
      <c r="L110" s="10">
        <v>1</v>
      </c>
    </row>
    <row r="111" spans="2:12">
      <c r="B111" s="18"/>
      <c r="C111" s="13" t="s">
        <v>229</v>
      </c>
      <c r="D111" s="13" t="s">
        <v>366</v>
      </c>
      <c r="E111" s="14" t="s">
        <v>231</v>
      </c>
      <c r="F111" s="15" t="s">
        <v>271</v>
      </c>
      <c r="G111" s="16">
        <v>1320.51</v>
      </c>
      <c r="H111" s="16">
        <f>'Súpis prác'!I105</f>
        <v>0</v>
      </c>
      <c r="I111" s="16">
        <f t="shared" si="6"/>
        <v>0</v>
      </c>
      <c r="J111" s="16">
        <f t="shared" si="8"/>
        <v>0</v>
      </c>
      <c r="K111" s="16">
        <f t="shared" si="7"/>
        <v>0</v>
      </c>
      <c r="L111" s="10">
        <v>1</v>
      </c>
    </row>
    <row r="112" spans="2:12">
      <c r="B112" s="18"/>
      <c r="C112" s="13" t="s">
        <v>229</v>
      </c>
      <c r="D112" s="13" t="s">
        <v>367</v>
      </c>
      <c r="E112" s="14" t="s">
        <v>233</v>
      </c>
      <c r="F112" s="15" t="s">
        <v>271</v>
      </c>
      <c r="G112" s="16">
        <v>2247.9</v>
      </c>
      <c r="H112" s="16">
        <f>'Súpis prác'!I106</f>
        <v>0</v>
      </c>
      <c r="I112" s="16">
        <f t="shared" si="6"/>
        <v>0</v>
      </c>
      <c r="J112" s="16">
        <f t="shared" si="8"/>
        <v>0</v>
      </c>
      <c r="K112" s="16">
        <f t="shared" si="7"/>
        <v>0</v>
      </c>
      <c r="L112" s="10">
        <v>1</v>
      </c>
    </row>
    <row r="113" spans="2:12">
      <c r="B113" s="18"/>
      <c r="C113" s="13" t="s">
        <v>235</v>
      </c>
      <c r="D113" s="13" t="s">
        <v>368</v>
      </c>
      <c r="E113" s="14" t="s">
        <v>237</v>
      </c>
      <c r="F113" s="15" t="s">
        <v>262</v>
      </c>
      <c r="G113" s="16">
        <v>4.08</v>
      </c>
      <c r="H113" s="16">
        <f>'Súpis prác'!I107</f>
        <v>0</v>
      </c>
      <c r="I113" s="16">
        <f t="shared" si="6"/>
        <v>0</v>
      </c>
      <c r="J113" s="16">
        <f t="shared" si="8"/>
        <v>0</v>
      </c>
      <c r="K113" s="16">
        <f t="shared" si="7"/>
        <v>0</v>
      </c>
      <c r="L113" s="10">
        <v>1</v>
      </c>
    </row>
    <row r="114" spans="2:12">
      <c r="B114" s="18"/>
      <c r="C114" s="13" t="s">
        <v>239</v>
      </c>
      <c r="D114" s="13" t="s">
        <v>369</v>
      </c>
      <c r="E114" s="14" t="s">
        <v>241</v>
      </c>
      <c r="F114" s="15" t="s">
        <v>271</v>
      </c>
      <c r="G114" s="16">
        <v>2038.58</v>
      </c>
      <c r="H114" s="16">
        <f>'Súpis prác'!I108</f>
        <v>0</v>
      </c>
      <c r="I114" s="16">
        <f t="shared" si="6"/>
        <v>0</v>
      </c>
      <c r="J114" s="16">
        <f t="shared" si="8"/>
        <v>0</v>
      </c>
      <c r="K114" s="16">
        <f t="shared" si="7"/>
        <v>0</v>
      </c>
      <c r="L114" s="10">
        <v>1</v>
      </c>
    </row>
    <row r="115" spans="2:12">
      <c r="B115" s="18"/>
      <c r="C115" s="13" t="s">
        <v>239</v>
      </c>
      <c r="D115" s="13" t="s">
        <v>370</v>
      </c>
      <c r="E115" s="14" t="s">
        <v>243</v>
      </c>
      <c r="F115" s="15" t="s">
        <v>271</v>
      </c>
      <c r="G115" s="16">
        <v>2989.51</v>
      </c>
      <c r="H115" s="16">
        <f>'Súpis prác'!I109</f>
        <v>0</v>
      </c>
      <c r="I115" s="16">
        <f t="shared" si="6"/>
        <v>0</v>
      </c>
      <c r="J115" s="16">
        <f t="shared" si="8"/>
        <v>0</v>
      </c>
      <c r="K115" s="16">
        <f t="shared" si="7"/>
        <v>0</v>
      </c>
      <c r="L115" s="10">
        <v>1</v>
      </c>
    </row>
    <row r="116" spans="2:12">
      <c r="B116" s="18"/>
      <c r="C116" s="13" t="s">
        <v>239</v>
      </c>
      <c r="D116" s="13" t="s">
        <v>371</v>
      </c>
      <c r="E116" s="14" t="s">
        <v>245</v>
      </c>
      <c r="F116" s="15" t="s">
        <v>271</v>
      </c>
      <c r="G116" s="16">
        <v>950.93</v>
      </c>
      <c r="H116" s="16">
        <f>'Súpis prác'!I110</f>
        <v>0</v>
      </c>
      <c r="I116" s="16">
        <f t="shared" si="6"/>
        <v>0</v>
      </c>
      <c r="J116" s="16">
        <f t="shared" si="8"/>
        <v>0</v>
      </c>
      <c r="K116" s="16">
        <f t="shared" si="7"/>
        <v>0</v>
      </c>
      <c r="L116" s="10">
        <v>1</v>
      </c>
    </row>
    <row r="117" spans="2:12">
      <c r="B117" s="18"/>
      <c r="C117" s="13" t="s">
        <v>247</v>
      </c>
      <c r="D117" s="13" t="s">
        <v>372</v>
      </c>
      <c r="E117" s="14" t="s">
        <v>249</v>
      </c>
      <c r="F117" s="15" t="s">
        <v>271</v>
      </c>
      <c r="G117" s="16">
        <v>2037.89</v>
      </c>
      <c r="H117" s="16">
        <f>'Súpis prác'!I111</f>
        <v>0</v>
      </c>
      <c r="I117" s="16">
        <f t="shared" si="6"/>
        <v>0</v>
      </c>
      <c r="J117" s="16">
        <f t="shared" si="8"/>
        <v>0</v>
      </c>
      <c r="K117" s="16">
        <f t="shared" si="7"/>
        <v>0</v>
      </c>
      <c r="L117" s="10">
        <v>1</v>
      </c>
    </row>
    <row r="118" spans="2:12">
      <c r="B118" s="18"/>
      <c r="C118" s="13" t="s">
        <v>247</v>
      </c>
      <c r="D118" s="13" t="s">
        <v>373</v>
      </c>
      <c r="E118" s="14" t="s">
        <v>251</v>
      </c>
      <c r="F118" s="15" t="s">
        <v>271</v>
      </c>
      <c r="G118" s="16">
        <v>2989.51</v>
      </c>
      <c r="H118" s="16">
        <f>'Súpis prác'!I112</f>
        <v>0</v>
      </c>
      <c r="I118" s="16">
        <f t="shared" si="6"/>
        <v>0</v>
      </c>
      <c r="J118" s="16">
        <f t="shared" si="8"/>
        <v>0</v>
      </c>
      <c r="K118" s="16">
        <f t="shared" si="7"/>
        <v>0</v>
      </c>
      <c r="L118" s="10">
        <v>1</v>
      </c>
    </row>
    <row r="119" spans="2:12">
      <c r="B119" s="26"/>
      <c r="C119" s="13" t="s">
        <v>253</v>
      </c>
      <c r="D119" s="13" t="s">
        <v>374</v>
      </c>
      <c r="E119" s="14" t="s">
        <v>255</v>
      </c>
      <c r="F119" s="15" t="s">
        <v>264</v>
      </c>
      <c r="G119" s="16">
        <v>1</v>
      </c>
      <c r="H119" s="16">
        <f>'Súpis prác'!I113</f>
        <v>0</v>
      </c>
      <c r="I119" s="16">
        <f t="shared" si="6"/>
        <v>0</v>
      </c>
      <c r="J119" s="16">
        <f t="shared" si="8"/>
        <v>0</v>
      </c>
      <c r="K119" s="16">
        <f t="shared" si="7"/>
        <v>0</v>
      </c>
      <c r="L119" s="10">
        <v>1</v>
      </c>
    </row>
    <row r="120" spans="2:12">
      <c r="B120" s="42" t="s">
        <v>375</v>
      </c>
      <c r="C120" s="43"/>
      <c r="D120" s="43"/>
      <c r="E120" s="43"/>
      <c r="F120" s="43"/>
      <c r="G120" s="44"/>
      <c r="H120" s="45"/>
      <c r="I120" s="27">
        <f>SUM(I24:I119)</f>
        <v>0</v>
      </c>
      <c r="J120" s="27">
        <f>SUMIF(L24:L119,1,J24:J119)</f>
        <v>0</v>
      </c>
      <c r="K120" s="27">
        <f>SUMIF(L24:L119,1,K24:K119)</f>
        <v>0</v>
      </c>
      <c r="L120" s="10">
        <v>3</v>
      </c>
    </row>
    <row r="121" spans="2:12">
      <c r="B121" s="46" t="s">
        <v>376</v>
      </c>
      <c r="C121" s="47"/>
      <c r="D121" s="47"/>
      <c r="E121" s="47"/>
      <c r="F121" s="47"/>
      <c r="G121" s="48"/>
      <c r="H121" s="28"/>
      <c r="I121" s="28">
        <f>I120+I23+I8</f>
        <v>0</v>
      </c>
      <c r="J121" s="28">
        <f>SUMIF(L4:L120,3,J4:J120)</f>
        <v>0</v>
      </c>
      <c r="K121" s="28">
        <f>SUMIF(L4:L120,3,K4:K120)</f>
        <v>0</v>
      </c>
    </row>
    <row r="126" spans="2:12">
      <c r="B126" s="49"/>
      <c r="C126" s="49"/>
      <c r="D126" s="29"/>
      <c r="E126" s="40"/>
      <c r="F126" s="40"/>
      <c r="G126" s="30"/>
      <c r="H126" s="30"/>
      <c r="I126" s="40"/>
      <c r="J126" s="40"/>
    </row>
    <row r="127" spans="2:12">
      <c r="B127" s="29"/>
      <c r="C127" s="29"/>
      <c r="D127" s="29"/>
      <c r="E127" s="29"/>
      <c r="F127" s="29"/>
      <c r="G127" s="30"/>
      <c r="H127" s="30"/>
      <c r="I127" s="29"/>
      <c r="J127" s="29"/>
    </row>
    <row r="128" spans="2:12">
      <c r="B128" s="29"/>
      <c r="C128" s="29"/>
      <c r="D128" s="29"/>
      <c r="E128" s="41"/>
      <c r="F128" s="41"/>
      <c r="G128" s="30"/>
      <c r="H128" s="30"/>
      <c r="I128" s="41"/>
      <c r="J128" s="41"/>
    </row>
    <row r="134" spans="2:10">
      <c r="B134" s="35" t="s">
        <v>390</v>
      </c>
      <c r="C134" s="35"/>
      <c r="D134" s="21"/>
      <c r="E134" s="40"/>
      <c r="F134" s="40"/>
      <c r="I134" s="36"/>
      <c r="J134" s="36"/>
    </row>
    <row r="135" spans="2:10" ht="16.2" customHeight="1">
      <c r="B135" s="21"/>
      <c r="C135" s="21"/>
      <c r="D135" s="21"/>
      <c r="E135" s="29"/>
      <c r="F135" s="29"/>
      <c r="I135" s="21" t="s">
        <v>388</v>
      </c>
      <c r="J135" s="21"/>
    </row>
    <row r="136" spans="2:10" ht="22.2" customHeight="1">
      <c r="B136" s="21"/>
      <c r="C136" s="21"/>
      <c r="D136" s="21"/>
      <c r="E136" s="41"/>
      <c r="F136" s="41"/>
      <c r="I136" s="38" t="s">
        <v>389</v>
      </c>
      <c r="J136" s="38"/>
    </row>
  </sheetData>
  <sheetProtection algorithmName="SHA-512" hashValue="szGYOBWal7XT9zzzUnpbHPMRYjSJmziJ9O59PfWTa20Lcvkd3t60sEc7AV/CF+XnvJoIL2Jraxk4npCSymxs5g==" saltValue="DQZYEp6u/H3MdWQ3xmfx6Q==" spinCount="100000" sheet="1" objects="1" scenarios="1"/>
  <mergeCells count="15">
    <mergeCell ref="B134:C134"/>
    <mergeCell ref="E134:F134"/>
    <mergeCell ref="I134:J134"/>
    <mergeCell ref="E136:F136"/>
    <mergeCell ref="I136:J136"/>
    <mergeCell ref="B126:C126"/>
    <mergeCell ref="E126:F126"/>
    <mergeCell ref="E128:F128"/>
    <mergeCell ref="I126:J126"/>
    <mergeCell ref="I128:J128"/>
    <mergeCell ref="C3:D3"/>
    <mergeCell ref="B8:H8"/>
    <mergeCell ref="B23:H23"/>
    <mergeCell ref="B120:H120"/>
    <mergeCell ref="B121:G121"/>
  </mergeCells>
  <pageMargins left="0.41666666666666669" right="0.41666666666666669" top="0.41666666666666669" bottom="0.625" header="0.27777777777777779" footer="0.27777777777777779"/>
  <pageSetup paperSize="9" scale="71" fitToHeight="0" orientation="landscape" r:id="rId1"/>
  <headerFooter>
    <oddHeader>&amp;LNázov stavby: Oprava diaľničného mosta ev. č. D1-096 Horná Streda&amp;RČasti stavby
Príloha č.1 k časti B.2 (zároveň aj ako príloha č. 2 k Zmluve)</oddHeader>
    <oddFooter>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Rekapitulácia stavby</vt:lpstr>
      <vt:lpstr>Súpis prác</vt:lpstr>
      <vt:lpstr>Časti stavby</vt:lpstr>
      <vt:lpstr>'Časti stavby'!Názvy_tlače</vt:lpstr>
      <vt:lpstr>'Rekapitulácia stavby'!Názvy_tlače</vt:lpstr>
      <vt:lpstr>'Súpis prác'!Názvy_tlače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Vičan</dc:creator>
  <cp:lastModifiedBy>Kovácsová Mária</cp:lastModifiedBy>
  <cp:lastPrinted>2024-06-20T07:24:45Z</cp:lastPrinted>
  <dcterms:created xsi:type="dcterms:W3CDTF">2024-06-17T18:51:37Z</dcterms:created>
  <dcterms:modified xsi:type="dcterms:W3CDTF">2024-06-20T07:46:20Z</dcterms:modified>
</cp:coreProperties>
</file>