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6835" windowHeight="8265" activeTab="7"/>
  </bookViews>
  <sheets>
    <sheet name="Rekapitulácia" sheetId="1" r:id="rId1"/>
    <sheet name="Krycí list stavby" sheetId="2" r:id="rId2"/>
    <sheet name="Kryci_list 29844" sheetId="3" r:id="rId3"/>
    <sheet name="Rekap 29844" sheetId="4" r:id="rId4"/>
    <sheet name="SO 29844" sheetId="5" r:id="rId5"/>
    <sheet name="Kryci_list 29845" sheetId="6" r:id="rId6"/>
    <sheet name="Rekap 29845" sheetId="7" r:id="rId7"/>
    <sheet name="SO 29845" sheetId="8" r:id="rId8"/>
  </sheets>
  <definedNames>
    <definedName name="_xlnm.Print_Titles" localSheetId="3">'Rekap 29844'!$9:$9</definedName>
    <definedName name="_xlnm.Print_Titles" localSheetId="6">'Rekap 29845'!$9:$9</definedName>
    <definedName name="_xlnm.Print_Titles" localSheetId="4">'SO 29844'!$8:$8</definedName>
    <definedName name="_xlnm.Print_Titles" localSheetId="7">'SO 29845'!$8:$8</definedName>
  </definedNames>
  <calcPr calcId="125725"/>
</workbook>
</file>

<file path=xl/calcChain.xml><?xml version="1.0" encoding="utf-8"?>
<calcChain xmlns="http://schemas.openxmlformats.org/spreadsheetml/2006/main">
  <c r="J26" i="2"/>
  <c r="J30"/>
  <c r="J29"/>
  <c r="I30"/>
  <c r="I29"/>
  <c r="J24"/>
  <c r="F24"/>
  <c r="J23"/>
  <c r="F23"/>
  <c r="J22"/>
  <c r="F22"/>
  <c r="J31"/>
  <c r="J28"/>
  <c r="J20"/>
  <c r="J18"/>
  <c r="J17"/>
  <c r="J16"/>
  <c r="F20"/>
  <c r="F19"/>
  <c r="E19"/>
  <c r="D19"/>
  <c r="F18"/>
  <c r="E18"/>
  <c r="D18"/>
  <c r="F17"/>
  <c r="E17"/>
  <c r="D17"/>
  <c r="F16"/>
  <c r="E16"/>
  <c r="D16"/>
  <c r="G12" i="1"/>
  <c r="B11"/>
  <c r="G11"/>
  <c r="G10"/>
  <c r="B10"/>
  <c r="G9"/>
  <c r="F9"/>
  <c r="E9"/>
  <c r="D9"/>
  <c r="C9"/>
  <c r="B9"/>
  <c r="G8"/>
  <c r="C8"/>
  <c r="E8"/>
  <c r="G7"/>
  <c r="C7"/>
  <c r="E7"/>
  <c r="J17" i="6"/>
  <c r="K8" i="1"/>
  <c r="B8"/>
  <c r="J30" i="6"/>
  <c r="I30"/>
  <c r="Z299" i="8"/>
  <c r="V296"/>
  <c r="F36" i="7" s="1"/>
  <c r="K295" i="8"/>
  <c r="J295"/>
  <c r="S295"/>
  <c r="M295"/>
  <c r="L295"/>
  <c r="I295"/>
  <c r="K294"/>
  <c r="J294"/>
  <c r="S294"/>
  <c r="M294"/>
  <c r="L294"/>
  <c r="I294"/>
  <c r="K293"/>
  <c r="J293"/>
  <c r="S293"/>
  <c r="M293"/>
  <c r="L293"/>
  <c r="I293"/>
  <c r="K292"/>
  <c r="J292"/>
  <c r="S292"/>
  <c r="S296" s="1"/>
  <c r="E36" i="7" s="1"/>
  <c r="M292" i="8"/>
  <c r="M296" s="1"/>
  <c r="C36" i="7" s="1"/>
  <c r="L292" i="8"/>
  <c r="L296" s="1"/>
  <c r="B36" i="7" s="1"/>
  <c r="I292" i="8"/>
  <c r="I296" s="1"/>
  <c r="D36" i="7" s="1"/>
  <c r="V289" i="8"/>
  <c r="F35" i="7" s="1"/>
  <c r="K288" i="8"/>
  <c r="J288"/>
  <c r="S288"/>
  <c r="M288"/>
  <c r="L288"/>
  <c r="I288"/>
  <c r="K287"/>
  <c r="J287"/>
  <c r="S287"/>
  <c r="M287"/>
  <c r="L287"/>
  <c r="I287"/>
  <c r="K286"/>
  <c r="J286"/>
  <c r="S286"/>
  <c r="S289" s="1"/>
  <c r="E35" i="7" s="1"/>
  <c r="M286" i="8"/>
  <c r="H289" s="1"/>
  <c r="L286"/>
  <c r="G289" s="1"/>
  <c r="I286"/>
  <c r="I289" s="1"/>
  <c r="D35" i="7" s="1"/>
  <c r="V283" i="8"/>
  <c r="F34" i="7" s="1"/>
  <c r="K282" i="8"/>
  <c r="J282"/>
  <c r="S282"/>
  <c r="M282"/>
  <c r="L282"/>
  <c r="I282"/>
  <c r="K281"/>
  <c r="J281"/>
  <c r="S281"/>
  <c r="M281"/>
  <c r="L281"/>
  <c r="I281"/>
  <c r="K280"/>
  <c r="J280"/>
  <c r="S280"/>
  <c r="S283" s="1"/>
  <c r="E34" i="7" s="1"/>
  <c r="M280" i="8"/>
  <c r="H283" s="1"/>
  <c r="L280"/>
  <c r="G283" s="1"/>
  <c r="I280"/>
  <c r="I283" s="1"/>
  <c r="D34" i="7" s="1"/>
  <c r="V277" i="8"/>
  <c r="F33" i="7" s="1"/>
  <c r="K276" i="8"/>
  <c r="J276"/>
  <c r="S276"/>
  <c r="M276"/>
  <c r="L276"/>
  <c r="I276"/>
  <c r="K275"/>
  <c r="J275"/>
  <c r="S275"/>
  <c r="M275"/>
  <c r="L275"/>
  <c r="I275"/>
  <c r="K274"/>
  <c r="J274"/>
  <c r="S274"/>
  <c r="M274"/>
  <c r="L274"/>
  <c r="I274"/>
  <c r="K273"/>
  <c r="J273"/>
  <c r="S273"/>
  <c r="M273"/>
  <c r="L273"/>
  <c r="I273"/>
  <c r="K272"/>
  <c r="J272"/>
  <c r="S272"/>
  <c r="S277" s="1"/>
  <c r="E33" i="7" s="1"/>
  <c r="M272" i="8"/>
  <c r="H277" s="1"/>
  <c r="L272"/>
  <c r="G277" s="1"/>
  <c r="I272"/>
  <c r="I277" s="1"/>
  <c r="D33" i="7" s="1"/>
  <c r="V269" i="8"/>
  <c r="F32" i="7" s="1"/>
  <c r="K268" i="8"/>
  <c r="J268"/>
  <c r="S268"/>
  <c r="M268"/>
  <c r="L268"/>
  <c r="I268"/>
  <c r="K267"/>
  <c r="J267"/>
  <c r="S267"/>
  <c r="M267"/>
  <c r="L267"/>
  <c r="I267"/>
  <c r="K266"/>
  <c r="J266"/>
  <c r="S266"/>
  <c r="M266"/>
  <c r="L266"/>
  <c r="I266"/>
  <c r="K265"/>
  <c r="J265"/>
  <c r="S265"/>
  <c r="M265"/>
  <c r="L265"/>
  <c r="I265"/>
  <c r="K264"/>
  <c r="J264"/>
  <c r="S264"/>
  <c r="M264"/>
  <c r="L264"/>
  <c r="I264"/>
  <c r="K263"/>
  <c r="J263"/>
  <c r="S263"/>
  <c r="M263"/>
  <c r="L263"/>
  <c r="I263"/>
  <c r="K262"/>
  <c r="J262"/>
  <c r="S262"/>
  <c r="M262"/>
  <c r="L262"/>
  <c r="I262"/>
  <c r="K261"/>
  <c r="J261"/>
  <c r="S261"/>
  <c r="M261"/>
  <c r="L261"/>
  <c r="I261"/>
  <c r="K260"/>
  <c r="J260"/>
  <c r="S260"/>
  <c r="M260"/>
  <c r="L260"/>
  <c r="I260"/>
  <c r="K259"/>
  <c r="J259"/>
  <c r="S259"/>
  <c r="M259"/>
  <c r="L259"/>
  <c r="I259"/>
  <c r="K258"/>
  <c r="J258"/>
  <c r="S258"/>
  <c r="M258"/>
  <c r="L258"/>
  <c r="I258"/>
  <c r="K257"/>
  <c r="J257"/>
  <c r="S257"/>
  <c r="M257"/>
  <c r="L257"/>
  <c r="I257"/>
  <c r="K256"/>
  <c r="J256"/>
  <c r="S256"/>
  <c r="M256"/>
  <c r="L256"/>
  <c r="I256"/>
  <c r="K255"/>
  <c r="J255"/>
  <c r="S255"/>
  <c r="M255"/>
  <c r="L255"/>
  <c r="I255"/>
  <c r="K254"/>
  <c r="J254"/>
  <c r="S254"/>
  <c r="M254"/>
  <c r="L254"/>
  <c r="I254"/>
  <c r="K253"/>
  <c r="J253"/>
  <c r="S253"/>
  <c r="M253"/>
  <c r="L253"/>
  <c r="I253"/>
  <c r="K252"/>
  <c r="J252"/>
  <c r="S252"/>
  <c r="M252"/>
  <c r="L252"/>
  <c r="I252"/>
  <c r="K251"/>
  <c r="J251"/>
  <c r="S251"/>
  <c r="M251"/>
  <c r="L251"/>
  <c r="I251"/>
  <c r="K250"/>
  <c r="J250"/>
  <c r="S250"/>
  <c r="M250"/>
  <c r="L250"/>
  <c r="I250"/>
  <c r="K249"/>
  <c r="J249"/>
  <c r="S249"/>
  <c r="M249"/>
  <c r="L249"/>
  <c r="I249"/>
  <c r="K248"/>
  <c r="J248"/>
  <c r="S248"/>
  <c r="S269" s="1"/>
  <c r="E32" i="7" s="1"/>
  <c r="M248" i="8"/>
  <c r="H269" s="1"/>
  <c r="L248"/>
  <c r="G269" s="1"/>
  <c r="I248"/>
  <c r="I269" s="1"/>
  <c r="D32" i="7" s="1"/>
  <c r="V245" i="8"/>
  <c r="F31" i="7" s="1"/>
  <c r="K244" i="8"/>
  <c r="J244"/>
  <c r="S244"/>
  <c r="M244"/>
  <c r="L244"/>
  <c r="I244"/>
  <c r="K243"/>
  <c r="J243"/>
  <c r="S243"/>
  <c r="M243"/>
  <c r="L243"/>
  <c r="I243"/>
  <c r="K242"/>
  <c r="J242"/>
  <c r="S242"/>
  <c r="M242"/>
  <c r="L242"/>
  <c r="I242"/>
  <c r="K241"/>
  <c r="J241"/>
  <c r="S241"/>
  <c r="M241"/>
  <c r="L241"/>
  <c r="I241"/>
  <c r="K240"/>
  <c r="J240"/>
  <c r="S240"/>
  <c r="M240"/>
  <c r="L240"/>
  <c r="I240"/>
  <c r="K239"/>
  <c r="J239"/>
  <c r="S239"/>
  <c r="M239"/>
  <c r="L239"/>
  <c r="I239"/>
  <c r="K238"/>
  <c r="J238"/>
  <c r="S238"/>
  <c r="M238"/>
  <c r="L238"/>
  <c r="I238"/>
  <c r="K237"/>
  <c r="J237"/>
  <c r="S237"/>
  <c r="S245" s="1"/>
  <c r="E31" i="7" s="1"/>
  <c r="M237" i="8"/>
  <c r="H245" s="1"/>
  <c r="L237"/>
  <c r="G245" s="1"/>
  <c r="I237"/>
  <c r="I245" s="1"/>
  <c r="D31" i="7" s="1"/>
  <c r="V234" i="8"/>
  <c r="F30" i="7" s="1"/>
  <c r="K233" i="8"/>
  <c r="J233"/>
  <c r="S233"/>
  <c r="M233"/>
  <c r="L233"/>
  <c r="I233"/>
  <c r="K232"/>
  <c r="J232"/>
  <c r="S232"/>
  <c r="M232"/>
  <c r="L232"/>
  <c r="I232"/>
  <c r="K231"/>
  <c r="J231"/>
  <c r="S231"/>
  <c r="M231"/>
  <c r="L231"/>
  <c r="I231"/>
  <c r="K230"/>
  <c r="J230"/>
  <c r="S230"/>
  <c r="M230"/>
  <c r="L230"/>
  <c r="I230"/>
  <c r="K229"/>
  <c r="J229"/>
  <c r="S229"/>
  <c r="M229"/>
  <c r="L229"/>
  <c r="I229"/>
  <c r="K228"/>
  <c r="J228"/>
  <c r="S228"/>
  <c r="M228"/>
  <c r="L228"/>
  <c r="I228"/>
  <c r="K227"/>
  <c r="J227"/>
  <c r="S227"/>
  <c r="M227"/>
  <c r="L227"/>
  <c r="I227"/>
  <c r="K226"/>
  <c r="J226"/>
  <c r="S226"/>
  <c r="M226"/>
  <c r="L226"/>
  <c r="I226"/>
  <c r="K225"/>
  <c r="J225"/>
  <c r="S225"/>
  <c r="S234" s="1"/>
  <c r="E30" i="7" s="1"/>
  <c r="M225" i="8"/>
  <c r="H234" s="1"/>
  <c r="L225"/>
  <c r="G234" s="1"/>
  <c r="I225"/>
  <c r="I234" s="1"/>
  <c r="D30" i="7" s="1"/>
  <c r="V222" i="8"/>
  <c r="F29" i="7" s="1"/>
  <c r="K221" i="8"/>
  <c r="J221"/>
  <c r="S221"/>
  <c r="M221"/>
  <c r="L221"/>
  <c r="I221"/>
  <c r="K220"/>
  <c r="J220"/>
  <c r="S220"/>
  <c r="M220"/>
  <c r="L220"/>
  <c r="I220"/>
  <c r="K219"/>
  <c r="J219"/>
  <c r="S219"/>
  <c r="M219"/>
  <c r="L219"/>
  <c r="I219"/>
  <c r="K218"/>
  <c r="J218"/>
  <c r="S218"/>
  <c r="S222" s="1"/>
  <c r="E29" i="7" s="1"/>
  <c r="M218" i="8"/>
  <c r="H222" s="1"/>
  <c r="L218"/>
  <c r="G222" s="1"/>
  <c r="I218"/>
  <c r="I222" s="1"/>
  <c r="D29" i="7" s="1"/>
  <c r="V215" i="8"/>
  <c r="F28" i="7" s="1"/>
  <c r="K214" i="8"/>
  <c r="J214"/>
  <c r="S214"/>
  <c r="M214"/>
  <c r="L214"/>
  <c r="I214"/>
  <c r="K213"/>
  <c r="J213"/>
  <c r="S213"/>
  <c r="M213"/>
  <c r="L213"/>
  <c r="I213"/>
  <c r="K212"/>
  <c r="J212"/>
  <c r="S212"/>
  <c r="M212"/>
  <c r="L212"/>
  <c r="I212"/>
  <c r="K211"/>
  <c r="J211"/>
  <c r="S211"/>
  <c r="M211"/>
  <c r="L211"/>
  <c r="I211"/>
  <c r="K210"/>
  <c r="J210"/>
  <c r="S210"/>
  <c r="S215" s="1"/>
  <c r="E28" i="7" s="1"/>
  <c r="M210" i="8"/>
  <c r="H215" s="1"/>
  <c r="L210"/>
  <c r="G215" s="1"/>
  <c r="I210"/>
  <c r="I215" s="1"/>
  <c r="D28" i="7" s="1"/>
  <c r="V207" i="8"/>
  <c r="F27" i="7" s="1"/>
  <c r="K206" i="8"/>
  <c r="J206"/>
  <c r="S206"/>
  <c r="S207" s="1"/>
  <c r="E27" i="7" s="1"/>
  <c r="M206" i="8"/>
  <c r="H207" s="1"/>
  <c r="L206"/>
  <c r="G207" s="1"/>
  <c r="I206"/>
  <c r="I207" s="1"/>
  <c r="D27" i="7" s="1"/>
  <c r="V203" i="8"/>
  <c r="F26" i="7" s="1"/>
  <c r="K202" i="8"/>
  <c r="J202"/>
  <c r="S202"/>
  <c r="M202"/>
  <c r="L202"/>
  <c r="I202"/>
  <c r="K201"/>
  <c r="J201"/>
  <c r="S201"/>
  <c r="S203" s="1"/>
  <c r="E26" i="7" s="1"/>
  <c r="M201" i="8"/>
  <c r="H203" s="1"/>
  <c r="L201"/>
  <c r="G203" s="1"/>
  <c r="I201"/>
  <c r="I203" s="1"/>
  <c r="D26" i="7" s="1"/>
  <c r="V198" i="8"/>
  <c r="F25" i="7" s="1"/>
  <c r="K197" i="8"/>
  <c r="J197"/>
  <c r="S197"/>
  <c r="M197"/>
  <c r="L197"/>
  <c r="I197"/>
  <c r="K196"/>
  <c r="J196"/>
  <c r="S196"/>
  <c r="M196"/>
  <c r="L196"/>
  <c r="I196"/>
  <c r="K195"/>
  <c r="J195"/>
  <c r="S195"/>
  <c r="M195"/>
  <c r="L195"/>
  <c r="I195"/>
  <c r="K194"/>
  <c r="J194"/>
  <c r="S194"/>
  <c r="M194"/>
  <c r="L194"/>
  <c r="I194"/>
  <c r="K193"/>
  <c r="J193"/>
  <c r="S193"/>
  <c r="M193"/>
  <c r="L193"/>
  <c r="I193"/>
  <c r="K192"/>
  <c r="J192"/>
  <c r="S192"/>
  <c r="M192"/>
  <c r="L192"/>
  <c r="I192"/>
  <c r="K191"/>
  <c r="J191"/>
  <c r="S191"/>
  <c r="M191"/>
  <c r="L191"/>
  <c r="I191"/>
  <c r="K190"/>
  <c r="J190"/>
  <c r="S190"/>
  <c r="S198" s="1"/>
  <c r="E25" i="7" s="1"/>
  <c r="M190" i="8"/>
  <c r="H198" s="1"/>
  <c r="L190"/>
  <c r="G198" s="1"/>
  <c r="I190"/>
  <c r="I198" s="1"/>
  <c r="D25" i="7" s="1"/>
  <c r="V187" i="8"/>
  <c r="F24" i="7" s="1"/>
  <c r="K186" i="8"/>
  <c r="J186"/>
  <c r="S186"/>
  <c r="M186"/>
  <c r="L186"/>
  <c r="I186"/>
  <c r="K185"/>
  <c r="J185"/>
  <c r="S185"/>
  <c r="M185"/>
  <c r="L185"/>
  <c r="I185"/>
  <c r="K184"/>
  <c r="J184"/>
  <c r="S184"/>
  <c r="S187" s="1"/>
  <c r="E24" i="7" s="1"/>
  <c r="M184" i="8"/>
  <c r="H187" s="1"/>
  <c r="L184"/>
  <c r="G187" s="1"/>
  <c r="I184"/>
  <c r="I187" s="1"/>
  <c r="D24" i="7" s="1"/>
  <c r="V181" i="8"/>
  <c r="V298" s="1"/>
  <c r="F37" i="7" s="1"/>
  <c r="K180" i="8"/>
  <c r="J180"/>
  <c r="S180"/>
  <c r="M180"/>
  <c r="L180"/>
  <c r="I180"/>
  <c r="K179"/>
  <c r="J179"/>
  <c r="S179"/>
  <c r="M179"/>
  <c r="L179"/>
  <c r="I179"/>
  <c r="K178"/>
  <c r="J178"/>
  <c r="S178"/>
  <c r="S181" s="1"/>
  <c r="E23" i="7" s="1"/>
  <c r="M178" i="8"/>
  <c r="L178"/>
  <c r="I178"/>
  <c r="V172"/>
  <c r="F19" i="7" s="1"/>
  <c r="K171" i="8"/>
  <c r="J171"/>
  <c r="S171"/>
  <c r="S172" s="1"/>
  <c r="E19" i="7" s="1"/>
  <c r="M171" i="8"/>
  <c r="H172" s="1"/>
  <c r="L171"/>
  <c r="G172" s="1"/>
  <c r="I171"/>
  <c r="I172" s="1"/>
  <c r="D19" i="7" s="1"/>
  <c r="V168" i="8"/>
  <c r="F18" i="7" s="1"/>
  <c r="K167" i="8"/>
  <c r="J167"/>
  <c r="S167"/>
  <c r="M167"/>
  <c r="L167"/>
  <c r="I167"/>
  <c r="K166"/>
  <c r="J166"/>
  <c r="S166"/>
  <c r="M166"/>
  <c r="L166"/>
  <c r="I166"/>
  <c r="K165"/>
  <c r="J165"/>
  <c r="S165"/>
  <c r="M165"/>
  <c r="L165"/>
  <c r="I165"/>
  <c r="K164"/>
  <c r="J164"/>
  <c r="S164"/>
  <c r="M164"/>
  <c r="L164"/>
  <c r="I164"/>
  <c r="K163"/>
  <c r="J163"/>
  <c r="S163"/>
  <c r="M163"/>
  <c r="L163"/>
  <c r="I163"/>
  <c r="K162"/>
  <c r="J162"/>
  <c r="S162"/>
  <c r="M162"/>
  <c r="L162"/>
  <c r="I162"/>
  <c r="K161"/>
  <c r="J161"/>
  <c r="S161"/>
  <c r="M161"/>
  <c r="L161"/>
  <c r="I161"/>
  <c r="K160"/>
  <c r="J160"/>
  <c r="S160"/>
  <c r="M160"/>
  <c r="L160"/>
  <c r="I160"/>
  <c r="K159"/>
  <c r="J159"/>
  <c r="S159"/>
  <c r="M159"/>
  <c r="L159"/>
  <c r="I159"/>
  <c r="K158"/>
  <c r="J158"/>
  <c r="S158"/>
  <c r="M158"/>
  <c r="L158"/>
  <c r="I158"/>
  <c r="K157"/>
  <c r="J157"/>
  <c r="S157"/>
  <c r="M157"/>
  <c r="L157"/>
  <c r="I157"/>
  <c r="K156"/>
  <c r="J156"/>
  <c r="S156"/>
  <c r="M156"/>
  <c r="L156"/>
  <c r="I156"/>
  <c r="K155"/>
  <c r="J155"/>
  <c r="S155"/>
  <c r="M155"/>
  <c r="L155"/>
  <c r="I155"/>
  <c r="K154"/>
  <c r="J154"/>
  <c r="S154"/>
  <c r="M154"/>
  <c r="L154"/>
  <c r="I154"/>
  <c r="K153"/>
  <c r="J153"/>
  <c r="S153"/>
  <c r="M153"/>
  <c r="L153"/>
  <c r="I153"/>
  <c r="K152"/>
  <c r="J152"/>
  <c r="S152"/>
  <c r="M152"/>
  <c r="L152"/>
  <c r="I152"/>
  <c r="K151"/>
  <c r="J151"/>
  <c r="S151"/>
  <c r="M151"/>
  <c r="L151"/>
  <c r="I151"/>
  <c r="K150"/>
  <c r="J150"/>
  <c r="S150"/>
  <c r="M150"/>
  <c r="L150"/>
  <c r="I150"/>
  <c r="K149"/>
  <c r="J149"/>
  <c r="S149"/>
  <c r="M149"/>
  <c r="L149"/>
  <c r="I149"/>
  <c r="K148"/>
  <c r="J148"/>
  <c r="S148"/>
  <c r="M148"/>
  <c r="L148"/>
  <c r="I148"/>
  <c r="K147"/>
  <c r="J147"/>
  <c r="S147"/>
  <c r="M147"/>
  <c r="L147"/>
  <c r="I147"/>
  <c r="K146"/>
  <c r="J146"/>
  <c r="S146"/>
  <c r="M146"/>
  <c r="L146"/>
  <c r="I146"/>
  <c r="K145"/>
  <c r="J145"/>
  <c r="S145"/>
  <c r="M145"/>
  <c r="L145"/>
  <c r="I145"/>
  <c r="K144"/>
  <c r="J144"/>
  <c r="S144"/>
  <c r="M144"/>
  <c r="L144"/>
  <c r="I144"/>
  <c r="K143"/>
  <c r="J143"/>
  <c r="S143"/>
  <c r="M143"/>
  <c r="L143"/>
  <c r="I143"/>
  <c r="K142"/>
  <c r="J142"/>
  <c r="S142"/>
  <c r="M142"/>
  <c r="L142"/>
  <c r="I142"/>
  <c r="K141"/>
  <c r="J141"/>
  <c r="S141"/>
  <c r="S168" s="1"/>
  <c r="E18" i="7" s="1"/>
  <c r="M141" i="8"/>
  <c r="H168" s="1"/>
  <c r="L141"/>
  <c r="G168" s="1"/>
  <c r="I141"/>
  <c r="I168" s="1"/>
  <c r="D18" i="7" s="1"/>
  <c r="V138" i="8"/>
  <c r="F17" i="7" s="1"/>
  <c r="K137" i="8"/>
  <c r="J137"/>
  <c r="S137"/>
  <c r="S138" s="1"/>
  <c r="E17" i="7" s="1"/>
  <c r="M137" i="8"/>
  <c r="H138" s="1"/>
  <c r="L137"/>
  <c r="L138" s="1"/>
  <c r="B17" i="7" s="1"/>
  <c r="I137" i="8"/>
  <c r="I138" s="1"/>
  <c r="D17" i="7" s="1"/>
  <c r="V134" i="8"/>
  <c r="F16" i="7" s="1"/>
  <c r="K133" i="8"/>
  <c r="J133"/>
  <c r="S133"/>
  <c r="M133"/>
  <c r="L133"/>
  <c r="I133"/>
  <c r="K132"/>
  <c r="J132"/>
  <c r="S132"/>
  <c r="M132"/>
  <c r="L132"/>
  <c r="I132"/>
  <c r="K131"/>
  <c r="J131"/>
  <c r="S131"/>
  <c r="M131"/>
  <c r="L131"/>
  <c r="I131"/>
  <c r="K130"/>
  <c r="J130"/>
  <c r="S130"/>
  <c r="M130"/>
  <c r="L130"/>
  <c r="I130"/>
  <c r="K129"/>
  <c r="J129"/>
  <c r="S129"/>
  <c r="M129"/>
  <c r="L129"/>
  <c r="I129"/>
  <c r="K128"/>
  <c r="J128"/>
  <c r="S128"/>
  <c r="M128"/>
  <c r="L128"/>
  <c r="I128"/>
  <c r="K127"/>
  <c r="J127"/>
  <c r="S127"/>
  <c r="M127"/>
  <c r="L127"/>
  <c r="I127"/>
  <c r="K126"/>
  <c r="J126"/>
  <c r="S126"/>
  <c r="M126"/>
  <c r="L126"/>
  <c r="I126"/>
  <c r="K125"/>
  <c r="J125"/>
  <c r="S125"/>
  <c r="M125"/>
  <c r="L125"/>
  <c r="I125"/>
  <c r="K124"/>
  <c r="J124"/>
  <c r="S124"/>
  <c r="M124"/>
  <c r="L124"/>
  <c r="I124"/>
  <c r="K123"/>
  <c r="J123"/>
  <c r="S123"/>
  <c r="M123"/>
  <c r="L123"/>
  <c r="I123"/>
  <c r="K122"/>
  <c r="J122"/>
  <c r="S122"/>
  <c r="M122"/>
  <c r="L122"/>
  <c r="I122"/>
  <c r="K121"/>
  <c r="J121"/>
  <c r="S121"/>
  <c r="M121"/>
  <c r="L121"/>
  <c r="I121"/>
  <c r="K120"/>
  <c r="J120"/>
  <c r="S120"/>
  <c r="M120"/>
  <c r="L120"/>
  <c r="I120"/>
  <c r="K119"/>
  <c r="J119"/>
  <c r="S119"/>
  <c r="M119"/>
  <c r="L119"/>
  <c r="I119"/>
  <c r="K118"/>
  <c r="J118"/>
  <c r="S118"/>
  <c r="M118"/>
  <c r="L118"/>
  <c r="I118"/>
  <c r="K117"/>
  <c r="J117"/>
  <c r="S117"/>
  <c r="M117"/>
  <c r="L117"/>
  <c r="I117"/>
  <c r="K116"/>
  <c r="J116"/>
  <c r="S116"/>
  <c r="M116"/>
  <c r="L116"/>
  <c r="I116"/>
  <c r="K115"/>
  <c r="J115"/>
  <c r="S115"/>
  <c r="M115"/>
  <c r="L115"/>
  <c r="I115"/>
  <c r="K114"/>
  <c r="J114"/>
  <c r="S114"/>
  <c r="M114"/>
  <c r="L114"/>
  <c r="I114"/>
  <c r="K113"/>
  <c r="J113"/>
  <c r="S113"/>
  <c r="M113"/>
  <c r="L113"/>
  <c r="I113"/>
  <c r="K112"/>
  <c r="J112"/>
  <c r="S112"/>
  <c r="M112"/>
  <c r="L112"/>
  <c r="I112"/>
  <c r="K111"/>
  <c r="J111"/>
  <c r="S111"/>
  <c r="M111"/>
  <c r="L111"/>
  <c r="I111"/>
  <c r="K110"/>
  <c r="J110"/>
  <c r="S110"/>
  <c r="M110"/>
  <c r="L110"/>
  <c r="I110"/>
  <c r="K109"/>
  <c r="J109"/>
  <c r="S109"/>
  <c r="M109"/>
  <c r="L109"/>
  <c r="I109"/>
  <c r="K108"/>
  <c r="J108"/>
  <c r="S108"/>
  <c r="M108"/>
  <c r="L108"/>
  <c r="I108"/>
  <c r="K107"/>
  <c r="J107"/>
  <c r="S107"/>
  <c r="M107"/>
  <c r="L107"/>
  <c r="I107"/>
  <c r="K106"/>
  <c r="J106"/>
  <c r="S106"/>
  <c r="M106"/>
  <c r="L106"/>
  <c r="I106"/>
  <c r="K105"/>
  <c r="J105"/>
  <c r="S105"/>
  <c r="M105"/>
  <c r="L105"/>
  <c r="I105"/>
  <c r="K104"/>
  <c r="J104"/>
  <c r="S104"/>
  <c r="M104"/>
  <c r="L104"/>
  <c r="I104"/>
  <c r="K103"/>
  <c r="J103"/>
  <c r="S103"/>
  <c r="M103"/>
  <c r="L103"/>
  <c r="I103"/>
  <c r="K102"/>
  <c r="J102"/>
  <c r="S102"/>
  <c r="M102"/>
  <c r="L102"/>
  <c r="I102"/>
  <c r="K101"/>
  <c r="J101"/>
  <c r="S101"/>
  <c r="M101"/>
  <c r="L101"/>
  <c r="I101"/>
  <c r="K100"/>
  <c r="J100"/>
  <c r="S100"/>
  <c r="M100"/>
  <c r="L100"/>
  <c r="I100"/>
  <c r="K99"/>
  <c r="J99"/>
  <c r="S99"/>
  <c r="M99"/>
  <c r="L99"/>
  <c r="I99"/>
  <c r="K98"/>
  <c r="J98"/>
  <c r="S98"/>
  <c r="M98"/>
  <c r="L98"/>
  <c r="I98"/>
  <c r="K97"/>
  <c r="J97"/>
  <c r="S97"/>
  <c r="M97"/>
  <c r="L97"/>
  <c r="I97"/>
  <c r="K96"/>
  <c r="J96"/>
  <c r="S96"/>
  <c r="M96"/>
  <c r="L96"/>
  <c r="I96"/>
  <c r="K95"/>
  <c r="J95"/>
  <c r="S95"/>
  <c r="M95"/>
  <c r="L95"/>
  <c r="I95"/>
  <c r="K94"/>
  <c r="J94"/>
  <c r="S94"/>
  <c r="M94"/>
  <c r="L94"/>
  <c r="I94"/>
  <c r="K93"/>
  <c r="J93"/>
  <c r="S93"/>
  <c r="M93"/>
  <c r="L93"/>
  <c r="I93"/>
  <c r="K92"/>
  <c r="J92"/>
  <c r="S92"/>
  <c r="M92"/>
  <c r="L92"/>
  <c r="I92"/>
  <c r="K91"/>
  <c r="J91"/>
  <c r="S91"/>
  <c r="M91"/>
  <c r="L91"/>
  <c r="I91"/>
  <c r="K90"/>
  <c r="J90"/>
  <c r="S90"/>
  <c r="M90"/>
  <c r="L90"/>
  <c r="I90"/>
  <c r="K89"/>
  <c r="J89"/>
  <c r="S89"/>
  <c r="M89"/>
  <c r="L89"/>
  <c r="I89"/>
  <c r="K88"/>
  <c r="J88"/>
  <c r="S88"/>
  <c r="M88"/>
  <c r="L88"/>
  <c r="I88"/>
  <c r="K87"/>
  <c r="J87"/>
  <c r="S87"/>
  <c r="M87"/>
  <c r="L87"/>
  <c r="I87"/>
  <c r="K86"/>
  <c r="J86"/>
  <c r="S86"/>
  <c r="M86"/>
  <c r="L86"/>
  <c r="I86"/>
  <c r="K85"/>
  <c r="J85"/>
  <c r="S85"/>
  <c r="M85"/>
  <c r="L85"/>
  <c r="I85"/>
  <c r="K84"/>
  <c r="J84"/>
  <c r="S84"/>
  <c r="M84"/>
  <c r="L84"/>
  <c r="I84"/>
  <c r="K83"/>
  <c r="J83"/>
  <c r="S83"/>
  <c r="M83"/>
  <c r="L83"/>
  <c r="I83"/>
  <c r="K82"/>
  <c r="J82"/>
  <c r="S82"/>
  <c r="M82"/>
  <c r="L82"/>
  <c r="I82"/>
  <c r="K81"/>
  <c r="J81"/>
  <c r="S81"/>
  <c r="M81"/>
  <c r="L81"/>
  <c r="I81"/>
  <c r="K80"/>
  <c r="J80"/>
  <c r="S80"/>
  <c r="M80"/>
  <c r="L80"/>
  <c r="I80"/>
  <c r="K79"/>
  <c r="J79"/>
  <c r="S79"/>
  <c r="M79"/>
  <c r="L79"/>
  <c r="I79"/>
  <c r="K78"/>
  <c r="J78"/>
  <c r="S78"/>
  <c r="M78"/>
  <c r="L78"/>
  <c r="I78"/>
  <c r="K77"/>
  <c r="J77"/>
  <c r="S77"/>
  <c r="M77"/>
  <c r="L77"/>
  <c r="I77"/>
  <c r="K76"/>
  <c r="J76"/>
  <c r="S76"/>
  <c r="M76"/>
  <c r="L76"/>
  <c r="I76"/>
  <c r="K75"/>
  <c r="J75"/>
  <c r="S75"/>
  <c r="S134" s="1"/>
  <c r="E16" i="7" s="1"/>
  <c r="M75" i="8"/>
  <c r="H134" s="1"/>
  <c r="L75"/>
  <c r="G134" s="1"/>
  <c r="I75"/>
  <c r="I134" s="1"/>
  <c r="D16" i="7" s="1"/>
  <c r="V72" i="8"/>
  <c r="F15" i="7" s="1"/>
  <c r="K71" i="8"/>
  <c r="J71"/>
  <c r="S71"/>
  <c r="M71"/>
  <c r="L71"/>
  <c r="I71"/>
  <c r="K70"/>
  <c r="J70"/>
  <c r="S70"/>
  <c r="S72" s="1"/>
  <c r="E15" i="7" s="1"/>
  <c r="M70" i="8"/>
  <c r="H72" s="1"/>
  <c r="L70"/>
  <c r="G72" s="1"/>
  <c r="I70"/>
  <c r="I72" s="1"/>
  <c r="D15" i="7" s="1"/>
  <c r="V67" i="8"/>
  <c r="F14" i="7" s="1"/>
  <c r="K66" i="8"/>
  <c r="J66"/>
  <c r="S66"/>
  <c r="M66"/>
  <c r="L66"/>
  <c r="I66"/>
  <c r="K65"/>
  <c r="J65"/>
  <c r="S65"/>
  <c r="M65"/>
  <c r="L65"/>
  <c r="I65"/>
  <c r="K64"/>
  <c r="J64"/>
  <c r="S64"/>
  <c r="M64"/>
  <c r="L64"/>
  <c r="I64"/>
  <c r="K63"/>
  <c r="J63"/>
  <c r="S63"/>
  <c r="M63"/>
  <c r="L63"/>
  <c r="I63"/>
  <c r="K62"/>
  <c r="J62"/>
  <c r="S62"/>
  <c r="M62"/>
  <c r="L62"/>
  <c r="I62"/>
  <c r="K61"/>
  <c r="J61"/>
  <c r="S61"/>
  <c r="M61"/>
  <c r="L61"/>
  <c r="I61"/>
  <c r="K60"/>
  <c r="J60"/>
  <c r="S60"/>
  <c r="M60"/>
  <c r="L60"/>
  <c r="I60"/>
  <c r="K59"/>
  <c r="J59"/>
  <c r="S59"/>
  <c r="M59"/>
  <c r="L59"/>
  <c r="I59"/>
  <c r="K58"/>
  <c r="J58"/>
  <c r="S58"/>
  <c r="M58"/>
  <c r="L58"/>
  <c r="I58"/>
  <c r="K57"/>
  <c r="J57"/>
  <c r="S57"/>
  <c r="S67" s="1"/>
  <c r="E14" i="7" s="1"/>
  <c r="M57" i="8"/>
  <c r="H67" s="1"/>
  <c r="L57"/>
  <c r="G67" s="1"/>
  <c r="I57"/>
  <c r="I67" s="1"/>
  <c r="D14" i="7" s="1"/>
  <c r="V54" i="8"/>
  <c r="F13" i="7" s="1"/>
  <c r="K53" i="8"/>
  <c r="J53"/>
  <c r="S53"/>
  <c r="M53"/>
  <c r="L53"/>
  <c r="I53"/>
  <c r="K52"/>
  <c r="J52"/>
  <c r="S52"/>
  <c r="M52"/>
  <c r="L52"/>
  <c r="I52"/>
  <c r="K51"/>
  <c r="J51"/>
  <c r="S51"/>
  <c r="M51"/>
  <c r="L51"/>
  <c r="I51"/>
  <c r="K50"/>
  <c r="J50"/>
  <c r="S50"/>
  <c r="M50"/>
  <c r="L50"/>
  <c r="I50"/>
  <c r="K49"/>
  <c r="J49"/>
  <c r="S49"/>
  <c r="M49"/>
  <c r="L49"/>
  <c r="I49"/>
  <c r="K48"/>
  <c r="J48"/>
  <c r="S48"/>
  <c r="M48"/>
  <c r="L48"/>
  <c r="I48"/>
  <c r="K47"/>
  <c r="J47"/>
  <c r="S47"/>
  <c r="M47"/>
  <c r="L47"/>
  <c r="I47"/>
  <c r="K46"/>
  <c r="J46"/>
  <c r="S46"/>
  <c r="M46"/>
  <c r="L46"/>
  <c r="I46"/>
  <c r="K45"/>
  <c r="J45"/>
  <c r="S45"/>
  <c r="M45"/>
  <c r="L45"/>
  <c r="I45"/>
  <c r="K44"/>
  <c r="J44"/>
  <c r="S44"/>
  <c r="M44"/>
  <c r="L44"/>
  <c r="I44"/>
  <c r="K43"/>
  <c r="J43"/>
  <c r="S43"/>
  <c r="M43"/>
  <c r="L43"/>
  <c r="I43"/>
  <c r="K42"/>
  <c r="J42"/>
  <c r="S42"/>
  <c r="M42"/>
  <c r="L42"/>
  <c r="I42"/>
  <c r="K41"/>
  <c r="J41"/>
  <c r="S41"/>
  <c r="M41"/>
  <c r="L41"/>
  <c r="I41"/>
  <c r="K40"/>
  <c r="J40"/>
  <c r="S40"/>
  <c r="M40"/>
  <c r="L40"/>
  <c r="I40"/>
  <c r="K39"/>
  <c r="J39"/>
  <c r="S39"/>
  <c r="M39"/>
  <c r="L39"/>
  <c r="I39"/>
  <c r="K38"/>
  <c r="J38"/>
  <c r="S38"/>
  <c r="M38"/>
  <c r="L38"/>
  <c r="I38"/>
  <c r="K37"/>
  <c r="J37"/>
  <c r="S37"/>
  <c r="M37"/>
  <c r="L37"/>
  <c r="I37"/>
  <c r="K36"/>
  <c r="J36"/>
  <c r="S36"/>
  <c r="M36"/>
  <c r="L36"/>
  <c r="I36"/>
  <c r="K35"/>
  <c r="J35"/>
  <c r="S35"/>
  <c r="M35"/>
  <c r="L35"/>
  <c r="I35"/>
  <c r="K34"/>
  <c r="J34"/>
  <c r="S34"/>
  <c r="M34"/>
  <c r="L34"/>
  <c r="I34"/>
  <c r="K33"/>
  <c r="J33"/>
  <c r="S33"/>
  <c r="M33"/>
  <c r="L33"/>
  <c r="I33"/>
  <c r="K32"/>
  <c r="J32"/>
  <c r="S32"/>
  <c r="M32"/>
  <c r="L32"/>
  <c r="I32"/>
  <c r="K31"/>
  <c r="J31"/>
  <c r="S31"/>
  <c r="M31"/>
  <c r="L31"/>
  <c r="I31"/>
  <c r="K30"/>
  <c r="J30"/>
  <c r="S30"/>
  <c r="S54" s="1"/>
  <c r="E13" i="7" s="1"/>
  <c r="M30" i="8"/>
  <c r="H54" s="1"/>
  <c r="L30"/>
  <c r="G54" s="1"/>
  <c r="I30"/>
  <c r="I54" s="1"/>
  <c r="D13" i="7" s="1"/>
  <c r="V27" i="8"/>
  <c r="F12" i="7" s="1"/>
  <c r="K26" i="8"/>
  <c r="J26"/>
  <c r="S26"/>
  <c r="M26"/>
  <c r="L26"/>
  <c r="I26"/>
  <c r="K25"/>
  <c r="J25"/>
  <c r="S25"/>
  <c r="M25"/>
  <c r="L25"/>
  <c r="I25"/>
  <c r="K24"/>
  <c r="J24"/>
  <c r="S24"/>
  <c r="M24"/>
  <c r="L24"/>
  <c r="I24"/>
  <c r="K23"/>
  <c r="J23"/>
  <c r="S23"/>
  <c r="M23"/>
  <c r="L23"/>
  <c r="I23"/>
  <c r="K22"/>
  <c r="J22"/>
  <c r="S22"/>
  <c r="S27" s="1"/>
  <c r="E12" i="7" s="1"/>
  <c r="M22" i="8"/>
  <c r="H27" s="1"/>
  <c r="L22"/>
  <c r="G27" s="1"/>
  <c r="I22"/>
  <c r="I27" s="1"/>
  <c r="D12" i="7" s="1"/>
  <c r="V19" i="8"/>
  <c r="K18"/>
  <c r="J18"/>
  <c r="S18"/>
  <c r="M18"/>
  <c r="L18"/>
  <c r="I18"/>
  <c r="K17"/>
  <c r="J17"/>
  <c r="S17"/>
  <c r="M17"/>
  <c r="L17"/>
  <c r="I17"/>
  <c r="K16"/>
  <c r="J16"/>
  <c r="S16"/>
  <c r="M16"/>
  <c r="L16"/>
  <c r="I16"/>
  <c r="K15"/>
  <c r="J15"/>
  <c r="S15"/>
  <c r="M15"/>
  <c r="L15"/>
  <c r="I15"/>
  <c r="K14"/>
  <c r="J14"/>
  <c r="S14"/>
  <c r="M14"/>
  <c r="L14"/>
  <c r="I14"/>
  <c r="K13"/>
  <c r="J13"/>
  <c r="S13"/>
  <c r="M13"/>
  <c r="L13"/>
  <c r="I13"/>
  <c r="K12"/>
  <c r="J12"/>
  <c r="S12"/>
  <c r="M12"/>
  <c r="L12"/>
  <c r="I12"/>
  <c r="K11"/>
  <c r="K299" s="1"/>
  <c r="J11"/>
  <c r="S11"/>
  <c r="M11"/>
  <c r="L11"/>
  <c r="I11"/>
  <c r="J20" i="6"/>
  <c r="J17" i="3"/>
  <c r="K7" i="1"/>
  <c r="B7"/>
  <c r="J30" i="3"/>
  <c r="I30"/>
  <c r="Z372" i="5"/>
  <c r="V369"/>
  <c r="F38" i="4" s="1"/>
  <c r="K368" i="5"/>
  <c r="J368"/>
  <c r="S368"/>
  <c r="M368"/>
  <c r="L368"/>
  <c r="I368"/>
  <c r="K367"/>
  <c r="J367"/>
  <c r="S367"/>
  <c r="S369" s="1"/>
  <c r="E38" i="4" s="1"/>
  <c r="M367" i="5"/>
  <c r="M369" s="1"/>
  <c r="C38" i="4" s="1"/>
  <c r="L367" i="5"/>
  <c r="L369" s="1"/>
  <c r="B38" i="4" s="1"/>
  <c r="I367" i="5"/>
  <c r="I369" s="1"/>
  <c r="D38" i="4" s="1"/>
  <c r="V364" i="5"/>
  <c r="F37" i="4" s="1"/>
  <c r="K363" i="5"/>
  <c r="J363"/>
  <c r="S363"/>
  <c r="M363"/>
  <c r="L363"/>
  <c r="I363"/>
  <c r="K362"/>
  <c r="J362"/>
  <c r="S362"/>
  <c r="M362"/>
  <c r="L362"/>
  <c r="I362"/>
  <c r="K361"/>
  <c r="J361"/>
  <c r="S361"/>
  <c r="M361"/>
  <c r="L361"/>
  <c r="I361"/>
  <c r="K360"/>
  <c r="J360"/>
  <c r="S360"/>
  <c r="S364" s="1"/>
  <c r="E37" i="4" s="1"/>
  <c r="M360" i="5"/>
  <c r="H364" s="1"/>
  <c r="L360"/>
  <c r="G364" s="1"/>
  <c r="I360"/>
  <c r="I364" s="1"/>
  <c r="D37" i="4" s="1"/>
  <c r="V357" i="5"/>
  <c r="F36" i="4" s="1"/>
  <c r="K356" i="5"/>
  <c r="J356"/>
  <c r="S356"/>
  <c r="M356"/>
  <c r="L356"/>
  <c r="I356"/>
  <c r="K355"/>
  <c r="J355"/>
  <c r="S355"/>
  <c r="S357" s="1"/>
  <c r="E36" i="4" s="1"/>
  <c r="M355" i="5"/>
  <c r="H357" s="1"/>
  <c r="L355"/>
  <c r="G357" s="1"/>
  <c r="I355"/>
  <c r="I357" s="1"/>
  <c r="D36" i="4" s="1"/>
  <c r="V352" i="5"/>
  <c r="F35" i="4" s="1"/>
  <c r="K351" i="5"/>
  <c r="J351"/>
  <c r="S351"/>
  <c r="M351"/>
  <c r="L351"/>
  <c r="I351"/>
  <c r="K350"/>
  <c r="J350"/>
  <c r="S350"/>
  <c r="M350"/>
  <c r="L350"/>
  <c r="I350"/>
  <c r="K349"/>
  <c r="J349"/>
  <c r="S349"/>
  <c r="M349"/>
  <c r="L349"/>
  <c r="I349"/>
  <c r="K348"/>
  <c r="J348"/>
  <c r="S348"/>
  <c r="S352" s="1"/>
  <c r="E35" i="4" s="1"/>
  <c r="M348" i="5"/>
  <c r="H352" s="1"/>
  <c r="L348"/>
  <c r="G352" s="1"/>
  <c r="I348"/>
  <c r="I352" s="1"/>
  <c r="D35" i="4" s="1"/>
  <c r="V345" i="5"/>
  <c r="F34" i="4" s="1"/>
  <c r="K344" i="5"/>
  <c r="J344"/>
  <c r="S344"/>
  <c r="M344"/>
  <c r="L344"/>
  <c r="I344"/>
  <c r="K343"/>
  <c r="J343"/>
  <c r="S343"/>
  <c r="S345" s="1"/>
  <c r="E34" i="4" s="1"/>
  <c r="M343" i="5"/>
  <c r="H345" s="1"/>
  <c r="L343"/>
  <c r="G345" s="1"/>
  <c r="I343"/>
  <c r="I345" s="1"/>
  <c r="D34" i="4" s="1"/>
  <c r="V340" i="5"/>
  <c r="F33" i="4" s="1"/>
  <c r="K339" i="5"/>
  <c r="J339"/>
  <c r="S339"/>
  <c r="M339"/>
  <c r="L339"/>
  <c r="I339"/>
  <c r="K338"/>
  <c r="J338"/>
  <c r="S338"/>
  <c r="M338"/>
  <c r="L338"/>
  <c r="I338"/>
  <c r="K337"/>
  <c r="J337"/>
  <c r="S337"/>
  <c r="M337"/>
  <c r="L337"/>
  <c r="I337"/>
  <c r="K336"/>
  <c r="J336"/>
  <c r="S336"/>
  <c r="M336"/>
  <c r="L336"/>
  <c r="I336"/>
  <c r="K335"/>
  <c r="J335"/>
  <c r="S335"/>
  <c r="M335"/>
  <c r="L335"/>
  <c r="I335"/>
  <c r="K334"/>
  <c r="J334"/>
  <c r="S334"/>
  <c r="M334"/>
  <c r="L334"/>
  <c r="I334"/>
  <c r="K333"/>
  <c r="J333"/>
  <c r="S333"/>
  <c r="M333"/>
  <c r="L333"/>
  <c r="I333"/>
  <c r="K332"/>
  <c r="J332"/>
  <c r="S332"/>
  <c r="M332"/>
  <c r="L332"/>
  <c r="I332"/>
  <c r="K331"/>
  <c r="J331"/>
  <c r="S331"/>
  <c r="M331"/>
  <c r="L331"/>
  <c r="I331"/>
  <c r="K330"/>
  <c r="J330"/>
  <c r="S330"/>
  <c r="M330"/>
  <c r="L330"/>
  <c r="I330"/>
  <c r="K329"/>
  <c r="J329"/>
  <c r="S329"/>
  <c r="M329"/>
  <c r="L329"/>
  <c r="I329"/>
  <c r="K328"/>
  <c r="J328"/>
  <c r="S328"/>
  <c r="M328"/>
  <c r="L328"/>
  <c r="I328"/>
  <c r="K327"/>
  <c r="J327"/>
  <c r="S327"/>
  <c r="S340" s="1"/>
  <c r="E33" i="4" s="1"/>
  <c r="M327" i="5"/>
  <c r="H340" s="1"/>
  <c r="L327"/>
  <c r="G340" s="1"/>
  <c r="I327"/>
  <c r="I340" s="1"/>
  <c r="D33" i="4" s="1"/>
  <c r="V324" i="5"/>
  <c r="F32" i="4" s="1"/>
  <c r="K323" i="5"/>
  <c r="J323"/>
  <c r="S323"/>
  <c r="M323"/>
  <c r="L323"/>
  <c r="I323"/>
  <c r="K322"/>
  <c r="J322"/>
  <c r="S322"/>
  <c r="M322"/>
  <c r="L322"/>
  <c r="I322"/>
  <c r="K321"/>
  <c r="J321"/>
  <c r="S321"/>
  <c r="M321"/>
  <c r="L321"/>
  <c r="I321"/>
  <c r="K320"/>
  <c r="J320"/>
  <c r="S320"/>
  <c r="M320"/>
  <c r="L320"/>
  <c r="I320"/>
  <c r="K319"/>
  <c r="J319"/>
  <c r="S319"/>
  <c r="M319"/>
  <c r="L319"/>
  <c r="I319"/>
  <c r="K318"/>
  <c r="J318"/>
  <c r="S318"/>
  <c r="M318"/>
  <c r="L318"/>
  <c r="I318"/>
  <c r="K317"/>
  <c r="J317"/>
  <c r="S317"/>
  <c r="M317"/>
  <c r="L317"/>
  <c r="I317"/>
  <c r="K316"/>
  <c r="J316"/>
  <c r="S316"/>
  <c r="M316"/>
  <c r="L316"/>
  <c r="I316"/>
  <c r="K315"/>
  <c r="J315"/>
  <c r="S315"/>
  <c r="S324" s="1"/>
  <c r="E32" i="4" s="1"/>
  <c r="M315" i="5"/>
  <c r="H324" s="1"/>
  <c r="L315"/>
  <c r="G324" s="1"/>
  <c r="I315"/>
  <c r="I324" s="1"/>
  <c r="D32" i="4" s="1"/>
  <c r="V312" i="5"/>
  <c r="F31" i="4" s="1"/>
  <c r="K311" i="5"/>
  <c r="J311"/>
  <c r="S311"/>
  <c r="M311"/>
  <c r="L311"/>
  <c r="I311"/>
  <c r="K310"/>
  <c r="J310"/>
  <c r="S310"/>
  <c r="M310"/>
  <c r="L310"/>
  <c r="I310"/>
  <c r="K309"/>
  <c r="J309"/>
  <c r="S309"/>
  <c r="M309"/>
  <c r="L309"/>
  <c r="I309"/>
  <c r="K308"/>
  <c r="J308"/>
  <c r="S308"/>
  <c r="M308"/>
  <c r="L308"/>
  <c r="I308"/>
  <c r="K307"/>
  <c r="J307"/>
  <c r="S307"/>
  <c r="M307"/>
  <c r="L307"/>
  <c r="I307"/>
  <c r="K306"/>
  <c r="J306"/>
  <c r="S306"/>
  <c r="M306"/>
  <c r="L306"/>
  <c r="I306"/>
  <c r="K305"/>
  <c r="J305"/>
  <c r="S305"/>
  <c r="M305"/>
  <c r="L305"/>
  <c r="I305"/>
  <c r="K304"/>
  <c r="J304"/>
  <c r="S304"/>
  <c r="M304"/>
  <c r="L304"/>
  <c r="I304"/>
  <c r="K303"/>
  <c r="J303"/>
  <c r="S303"/>
  <c r="M303"/>
  <c r="L303"/>
  <c r="I303"/>
  <c r="K302"/>
  <c r="J302"/>
  <c r="S302"/>
  <c r="M302"/>
  <c r="L302"/>
  <c r="I302"/>
  <c r="K301"/>
  <c r="J301"/>
  <c r="S301"/>
  <c r="M301"/>
  <c r="L301"/>
  <c r="I301"/>
  <c r="K300"/>
  <c r="J300"/>
  <c r="S300"/>
  <c r="M300"/>
  <c r="L300"/>
  <c r="I300"/>
  <c r="K299"/>
  <c r="J299"/>
  <c r="S299"/>
  <c r="M299"/>
  <c r="L299"/>
  <c r="I299"/>
  <c r="K298"/>
  <c r="J298"/>
  <c r="S298"/>
  <c r="M298"/>
  <c r="L298"/>
  <c r="I298"/>
  <c r="K297"/>
  <c r="J297"/>
  <c r="S297"/>
  <c r="M297"/>
  <c r="L297"/>
  <c r="I297"/>
  <c r="K296"/>
  <c r="J296"/>
  <c r="S296"/>
  <c r="M296"/>
  <c r="L296"/>
  <c r="I296"/>
  <c r="K295"/>
  <c r="J295"/>
  <c r="S295"/>
  <c r="M295"/>
  <c r="L295"/>
  <c r="I295"/>
  <c r="K294"/>
  <c r="J294"/>
  <c r="S294"/>
  <c r="M294"/>
  <c r="L294"/>
  <c r="I294"/>
  <c r="K293"/>
  <c r="J293"/>
  <c r="S293"/>
  <c r="M293"/>
  <c r="L293"/>
  <c r="I293"/>
  <c r="K292"/>
  <c r="J292"/>
  <c r="S292"/>
  <c r="M292"/>
  <c r="L292"/>
  <c r="I292"/>
  <c r="K291"/>
  <c r="J291"/>
  <c r="S291"/>
  <c r="M291"/>
  <c r="L291"/>
  <c r="I291"/>
  <c r="K290"/>
  <c r="J290"/>
  <c r="S290"/>
  <c r="M290"/>
  <c r="L290"/>
  <c r="I290"/>
  <c r="K289"/>
  <c r="J289"/>
  <c r="S289"/>
  <c r="M289"/>
  <c r="L289"/>
  <c r="I289"/>
  <c r="K288"/>
  <c r="J288"/>
  <c r="S288"/>
  <c r="M288"/>
  <c r="L288"/>
  <c r="I288"/>
  <c r="K287"/>
  <c r="J287"/>
  <c r="S287"/>
  <c r="M287"/>
  <c r="L287"/>
  <c r="I287"/>
  <c r="K286"/>
  <c r="J286"/>
  <c r="S286"/>
  <c r="S312" s="1"/>
  <c r="E31" i="4" s="1"/>
  <c r="M286" i="5"/>
  <c r="H312" s="1"/>
  <c r="L286"/>
  <c r="G312" s="1"/>
  <c r="I286"/>
  <c r="I312" s="1"/>
  <c r="D31" i="4" s="1"/>
  <c r="V283" i="5"/>
  <c r="F30" i="4" s="1"/>
  <c r="K282" i="5"/>
  <c r="J282"/>
  <c r="S282"/>
  <c r="M282"/>
  <c r="L282"/>
  <c r="I282"/>
  <c r="K281"/>
  <c r="J281"/>
  <c r="S281"/>
  <c r="M281"/>
  <c r="L281"/>
  <c r="I281"/>
  <c r="K280"/>
  <c r="J280"/>
  <c r="S280"/>
  <c r="M280"/>
  <c r="L280"/>
  <c r="I280"/>
  <c r="K279"/>
  <c r="J279"/>
  <c r="S279"/>
  <c r="M279"/>
  <c r="L279"/>
  <c r="I279"/>
  <c r="K278"/>
  <c r="J278"/>
  <c r="S278"/>
  <c r="M278"/>
  <c r="L278"/>
  <c r="I278"/>
  <c r="K277"/>
  <c r="J277"/>
  <c r="S277"/>
  <c r="M277"/>
  <c r="L277"/>
  <c r="I277"/>
  <c r="K276"/>
  <c r="J276"/>
  <c r="S276"/>
  <c r="M276"/>
  <c r="L276"/>
  <c r="I276"/>
  <c r="K275"/>
  <c r="J275"/>
  <c r="S275"/>
  <c r="M275"/>
  <c r="L275"/>
  <c r="I275"/>
  <c r="K274"/>
  <c r="J274"/>
  <c r="S274"/>
  <c r="M274"/>
  <c r="L274"/>
  <c r="I274"/>
  <c r="K273"/>
  <c r="J273"/>
  <c r="S273"/>
  <c r="M273"/>
  <c r="L273"/>
  <c r="I273"/>
  <c r="K272"/>
  <c r="J272"/>
  <c r="S272"/>
  <c r="M272"/>
  <c r="L272"/>
  <c r="I272"/>
  <c r="K271"/>
  <c r="J271"/>
  <c r="S271"/>
  <c r="S283" s="1"/>
  <c r="E30" i="4" s="1"/>
  <c r="M271" i="5"/>
  <c r="H283" s="1"/>
  <c r="L271"/>
  <c r="G283" s="1"/>
  <c r="I271"/>
  <c r="I283" s="1"/>
  <c r="D30" i="4" s="1"/>
  <c r="V268" i="5"/>
  <c r="F29" i="4" s="1"/>
  <c r="K267" i="5"/>
  <c r="J267"/>
  <c r="S267"/>
  <c r="S268" s="1"/>
  <c r="E29" i="4" s="1"/>
  <c r="M267" i="5"/>
  <c r="H268" s="1"/>
  <c r="L267"/>
  <c r="G268" s="1"/>
  <c r="I267"/>
  <c r="I268" s="1"/>
  <c r="D29" i="4" s="1"/>
  <c r="V264" i="5"/>
  <c r="F28" i="4" s="1"/>
  <c r="K263" i="5"/>
  <c r="J263"/>
  <c r="S263"/>
  <c r="M263"/>
  <c r="L263"/>
  <c r="I263"/>
  <c r="K262"/>
  <c r="J262"/>
  <c r="S262"/>
  <c r="M262"/>
  <c r="L262"/>
  <c r="I262"/>
  <c r="K261"/>
  <c r="J261"/>
  <c r="S261"/>
  <c r="M261"/>
  <c r="L261"/>
  <c r="I261"/>
  <c r="K260"/>
  <c r="J260"/>
  <c r="S260"/>
  <c r="M260"/>
  <c r="L260"/>
  <c r="I260"/>
  <c r="K259"/>
  <c r="J259"/>
  <c r="S259"/>
  <c r="M259"/>
  <c r="L259"/>
  <c r="I259"/>
  <c r="K258"/>
  <c r="J258"/>
  <c r="S258"/>
  <c r="M258"/>
  <c r="L258"/>
  <c r="I258"/>
  <c r="K257"/>
  <c r="J257"/>
  <c r="S257"/>
  <c r="M257"/>
  <c r="L257"/>
  <c r="I257"/>
  <c r="K256"/>
  <c r="J256"/>
  <c r="S256"/>
  <c r="S264" s="1"/>
  <c r="E28" i="4" s="1"/>
  <c r="M256" i="5"/>
  <c r="H264" s="1"/>
  <c r="L256"/>
  <c r="G264" s="1"/>
  <c r="I256"/>
  <c r="I264" s="1"/>
  <c r="D28" i="4" s="1"/>
  <c r="V253" i="5"/>
  <c r="F27" i="4" s="1"/>
  <c r="K252" i="5"/>
  <c r="J252"/>
  <c r="S252"/>
  <c r="M252"/>
  <c r="L252"/>
  <c r="I252"/>
  <c r="K251"/>
  <c r="J251"/>
  <c r="S251"/>
  <c r="M251"/>
  <c r="L251"/>
  <c r="I251"/>
  <c r="K250"/>
  <c r="J250"/>
  <c r="S250"/>
  <c r="S253" s="1"/>
  <c r="E27" i="4" s="1"/>
  <c r="M250" i="5"/>
  <c r="H253" s="1"/>
  <c r="L250"/>
  <c r="G253" s="1"/>
  <c r="I250"/>
  <c r="I253" s="1"/>
  <c r="D27" i="4" s="1"/>
  <c r="V247" i="5"/>
  <c r="F26" i="4" s="1"/>
  <c r="K246" i="5"/>
  <c r="J246"/>
  <c r="S246"/>
  <c r="M246"/>
  <c r="L246"/>
  <c r="I246"/>
  <c r="K245"/>
  <c r="J245"/>
  <c r="S245"/>
  <c r="M245"/>
  <c r="L245"/>
  <c r="I245"/>
  <c r="K244"/>
  <c r="J244"/>
  <c r="S244"/>
  <c r="S247" s="1"/>
  <c r="E26" i="4" s="1"/>
  <c r="M244" i="5"/>
  <c r="H247" s="1"/>
  <c r="L244"/>
  <c r="G247" s="1"/>
  <c r="I244"/>
  <c r="I247" s="1"/>
  <c r="D26" i="4" s="1"/>
  <c r="V241" i="5"/>
  <c r="F25" i="4" s="1"/>
  <c r="K240" i="5"/>
  <c r="J240"/>
  <c r="S240"/>
  <c r="M240"/>
  <c r="L240"/>
  <c r="I240"/>
  <c r="K239"/>
  <c r="J239"/>
  <c r="S239"/>
  <c r="M239"/>
  <c r="L239"/>
  <c r="I239"/>
  <c r="K238"/>
  <c r="J238"/>
  <c r="S238"/>
  <c r="M238"/>
  <c r="L238"/>
  <c r="I238"/>
  <c r="K237"/>
  <c r="J237"/>
  <c r="S237"/>
  <c r="M237"/>
  <c r="L237"/>
  <c r="I237"/>
  <c r="K236"/>
  <c r="J236"/>
  <c r="S236"/>
  <c r="M236"/>
  <c r="L236"/>
  <c r="I236"/>
  <c r="K235"/>
  <c r="J235"/>
  <c r="S235"/>
  <c r="M235"/>
  <c r="L235"/>
  <c r="I235"/>
  <c r="K234"/>
  <c r="J234"/>
  <c r="S234"/>
  <c r="M234"/>
  <c r="L234"/>
  <c r="I234"/>
  <c r="K233"/>
  <c r="J233"/>
  <c r="S233"/>
  <c r="M233"/>
  <c r="L233"/>
  <c r="I233"/>
  <c r="K232"/>
  <c r="J232"/>
  <c r="S232"/>
  <c r="M232"/>
  <c r="L232"/>
  <c r="I232"/>
  <c r="K231"/>
  <c r="J231"/>
  <c r="S231"/>
  <c r="M231"/>
  <c r="L231"/>
  <c r="I231"/>
  <c r="K230"/>
  <c r="J230"/>
  <c r="S230"/>
  <c r="S241" s="1"/>
  <c r="E25" i="4" s="1"/>
  <c r="M230" i="5"/>
  <c r="H241" s="1"/>
  <c r="L230"/>
  <c r="G241" s="1"/>
  <c r="I230"/>
  <c r="I241" s="1"/>
  <c r="D25" i="4" s="1"/>
  <c r="V227" i="5"/>
  <c r="F24" i="4" s="1"/>
  <c r="K226" i="5"/>
  <c r="J226"/>
  <c r="S226"/>
  <c r="M226"/>
  <c r="L226"/>
  <c r="I226"/>
  <c r="K225"/>
  <c r="J225"/>
  <c r="S225"/>
  <c r="M225"/>
  <c r="L225"/>
  <c r="I225"/>
  <c r="K224"/>
  <c r="J224"/>
  <c r="S224"/>
  <c r="M224"/>
  <c r="L224"/>
  <c r="I224"/>
  <c r="K223"/>
  <c r="J223"/>
  <c r="S223"/>
  <c r="M223"/>
  <c r="L223"/>
  <c r="I223"/>
  <c r="K222"/>
  <c r="J222"/>
  <c r="S222"/>
  <c r="M222"/>
  <c r="L222"/>
  <c r="I222"/>
  <c r="K221"/>
  <c r="J221"/>
  <c r="S221"/>
  <c r="M221"/>
  <c r="L221"/>
  <c r="I221"/>
  <c r="K220"/>
  <c r="J220"/>
  <c r="S220"/>
  <c r="M220"/>
  <c r="L220"/>
  <c r="I220"/>
  <c r="K219"/>
  <c r="J219"/>
  <c r="S219"/>
  <c r="M219"/>
  <c r="L219"/>
  <c r="I219"/>
  <c r="K218"/>
  <c r="J218"/>
  <c r="S218"/>
  <c r="M218"/>
  <c r="L218"/>
  <c r="I218"/>
  <c r="K217"/>
  <c r="J217"/>
  <c r="S217"/>
  <c r="M217"/>
  <c r="L217"/>
  <c r="I217"/>
  <c r="K216"/>
  <c r="J216"/>
  <c r="S216"/>
  <c r="S227" s="1"/>
  <c r="E24" i="4" s="1"/>
  <c r="M216" i="5"/>
  <c r="H227" s="1"/>
  <c r="L216"/>
  <c r="G227" s="1"/>
  <c r="I216"/>
  <c r="I227" s="1"/>
  <c r="D24" i="4" s="1"/>
  <c r="V213" i="5"/>
  <c r="V371" s="1"/>
  <c r="F39" i="4" s="1"/>
  <c r="K212" i="5"/>
  <c r="J212"/>
  <c r="S212"/>
  <c r="M212"/>
  <c r="L212"/>
  <c r="I212"/>
  <c r="K211"/>
  <c r="J211"/>
  <c r="S211"/>
  <c r="M211"/>
  <c r="L211"/>
  <c r="I211"/>
  <c r="K210"/>
  <c r="J210"/>
  <c r="S210"/>
  <c r="M210"/>
  <c r="L210"/>
  <c r="I210"/>
  <c r="K209"/>
  <c r="J209"/>
  <c r="S209"/>
  <c r="M209"/>
  <c r="L209"/>
  <c r="I209"/>
  <c r="K208"/>
  <c r="J208"/>
  <c r="S208"/>
  <c r="M208"/>
  <c r="L208"/>
  <c r="I208"/>
  <c r="K207"/>
  <c r="J207"/>
  <c r="S207"/>
  <c r="M207"/>
  <c r="L207"/>
  <c r="I207"/>
  <c r="K206"/>
  <c r="J206"/>
  <c r="S206"/>
  <c r="M206"/>
  <c r="L206"/>
  <c r="I206"/>
  <c r="K205"/>
  <c r="J205"/>
  <c r="S205"/>
  <c r="S213" s="1"/>
  <c r="E23" i="4" s="1"/>
  <c r="M205" i="5"/>
  <c r="L205"/>
  <c r="I205"/>
  <c r="V199"/>
  <c r="F19" i="4" s="1"/>
  <c r="K198" i="5"/>
  <c r="J198"/>
  <c r="S198"/>
  <c r="S199" s="1"/>
  <c r="E19" i="4" s="1"/>
  <c r="M198" i="5"/>
  <c r="H199" s="1"/>
  <c r="L198"/>
  <c r="G199" s="1"/>
  <c r="I198"/>
  <c r="I199" s="1"/>
  <c r="D19" i="4" s="1"/>
  <c r="V195" i="5"/>
  <c r="F18" i="4" s="1"/>
  <c r="K194" i="5"/>
  <c r="J194"/>
  <c r="S194"/>
  <c r="M194"/>
  <c r="L194"/>
  <c r="I194"/>
  <c r="K193"/>
  <c r="J193"/>
  <c r="S193"/>
  <c r="M193"/>
  <c r="L193"/>
  <c r="I193"/>
  <c r="K192"/>
  <c r="J192"/>
  <c r="S192"/>
  <c r="M192"/>
  <c r="L192"/>
  <c r="I192"/>
  <c r="K191"/>
  <c r="J191"/>
  <c r="S191"/>
  <c r="M191"/>
  <c r="L191"/>
  <c r="I191"/>
  <c r="K190"/>
  <c r="J190"/>
  <c r="S190"/>
  <c r="M190"/>
  <c r="L190"/>
  <c r="I190"/>
  <c r="K189"/>
  <c r="J189"/>
  <c r="S189"/>
  <c r="M189"/>
  <c r="L189"/>
  <c r="I189"/>
  <c r="K188"/>
  <c r="J188"/>
  <c r="S188"/>
  <c r="M188"/>
  <c r="L188"/>
  <c r="I188"/>
  <c r="K187"/>
  <c r="J187"/>
  <c r="S187"/>
  <c r="M187"/>
  <c r="L187"/>
  <c r="I187"/>
  <c r="K186"/>
  <c r="J186"/>
  <c r="S186"/>
  <c r="M186"/>
  <c r="L186"/>
  <c r="I186"/>
  <c r="K185"/>
  <c r="J185"/>
  <c r="S185"/>
  <c r="M185"/>
  <c r="L185"/>
  <c r="I185"/>
  <c r="K184"/>
  <c r="J184"/>
  <c r="S184"/>
  <c r="M184"/>
  <c r="L184"/>
  <c r="I184"/>
  <c r="K183"/>
  <c r="J183"/>
  <c r="S183"/>
  <c r="M183"/>
  <c r="L183"/>
  <c r="I183"/>
  <c r="K182"/>
  <c r="J182"/>
  <c r="S182"/>
  <c r="M182"/>
  <c r="L182"/>
  <c r="I182"/>
  <c r="K181"/>
  <c r="J181"/>
  <c r="S181"/>
  <c r="M181"/>
  <c r="L181"/>
  <c r="I181"/>
  <c r="K180"/>
  <c r="J180"/>
  <c r="S180"/>
  <c r="M180"/>
  <c r="L180"/>
  <c r="I180"/>
  <c r="K179"/>
  <c r="J179"/>
  <c r="S179"/>
  <c r="M179"/>
  <c r="L179"/>
  <c r="I179"/>
  <c r="K178"/>
  <c r="J178"/>
  <c r="S178"/>
  <c r="M178"/>
  <c r="L178"/>
  <c r="I178"/>
  <c r="K177"/>
  <c r="J177"/>
  <c r="S177"/>
  <c r="M177"/>
  <c r="L177"/>
  <c r="I177"/>
  <c r="K176"/>
  <c r="J176"/>
  <c r="S176"/>
  <c r="M176"/>
  <c r="L176"/>
  <c r="I176"/>
  <c r="K175"/>
  <c r="J175"/>
  <c r="S175"/>
  <c r="M175"/>
  <c r="L175"/>
  <c r="I175"/>
  <c r="K174"/>
  <c r="J174"/>
  <c r="S174"/>
  <c r="M174"/>
  <c r="L174"/>
  <c r="I174"/>
  <c r="K173"/>
  <c r="J173"/>
  <c r="S173"/>
  <c r="M173"/>
  <c r="L173"/>
  <c r="I173"/>
  <c r="K172"/>
  <c r="J172"/>
  <c r="S172"/>
  <c r="M172"/>
  <c r="L172"/>
  <c r="I172"/>
  <c r="K171"/>
  <c r="J171"/>
  <c r="S171"/>
  <c r="M171"/>
  <c r="L171"/>
  <c r="I171"/>
  <c r="K170"/>
  <c r="J170"/>
  <c r="S170"/>
  <c r="M170"/>
  <c r="L170"/>
  <c r="I170"/>
  <c r="K169"/>
  <c r="J169"/>
  <c r="S169"/>
  <c r="M169"/>
  <c r="L169"/>
  <c r="I169"/>
  <c r="K168"/>
  <c r="J168"/>
  <c r="S168"/>
  <c r="M168"/>
  <c r="L168"/>
  <c r="I168"/>
  <c r="K167"/>
  <c r="J167"/>
  <c r="S167"/>
  <c r="M167"/>
  <c r="L167"/>
  <c r="I167"/>
  <c r="K166"/>
  <c r="J166"/>
  <c r="S166"/>
  <c r="M166"/>
  <c r="L166"/>
  <c r="I166"/>
  <c r="K165"/>
  <c r="J165"/>
  <c r="S165"/>
  <c r="M165"/>
  <c r="L165"/>
  <c r="I165"/>
  <c r="K164"/>
  <c r="J164"/>
  <c r="S164"/>
  <c r="M164"/>
  <c r="L164"/>
  <c r="I164"/>
  <c r="K163"/>
  <c r="J163"/>
  <c r="S163"/>
  <c r="M163"/>
  <c r="L163"/>
  <c r="I163"/>
  <c r="K162"/>
  <c r="J162"/>
  <c r="S162"/>
  <c r="M162"/>
  <c r="L162"/>
  <c r="I162"/>
  <c r="K161"/>
  <c r="J161"/>
  <c r="S161"/>
  <c r="S195" s="1"/>
  <c r="E18" i="4" s="1"/>
  <c r="M161" i="5"/>
  <c r="H195" s="1"/>
  <c r="L161"/>
  <c r="G195" s="1"/>
  <c r="I161"/>
  <c r="I195" s="1"/>
  <c r="D18" i="4" s="1"/>
  <c r="V158" i="5"/>
  <c r="F17" i="4" s="1"/>
  <c r="K157" i="5"/>
  <c r="J157"/>
  <c r="S157"/>
  <c r="S158" s="1"/>
  <c r="E17" i="4" s="1"/>
  <c r="M157" i="5"/>
  <c r="H158" s="1"/>
  <c r="L157"/>
  <c r="G158" s="1"/>
  <c r="I157"/>
  <c r="I158" s="1"/>
  <c r="D17" i="4" s="1"/>
  <c r="V154" i="5"/>
  <c r="F16" i="4" s="1"/>
  <c r="K153" i="5"/>
  <c r="J153"/>
  <c r="S153"/>
  <c r="M153"/>
  <c r="L153"/>
  <c r="I153"/>
  <c r="K152"/>
  <c r="J152"/>
  <c r="S152"/>
  <c r="M152"/>
  <c r="L152"/>
  <c r="I152"/>
  <c r="K151"/>
  <c r="J151"/>
  <c r="S151"/>
  <c r="M151"/>
  <c r="L151"/>
  <c r="I151"/>
  <c r="K150"/>
  <c r="J150"/>
  <c r="S150"/>
  <c r="M150"/>
  <c r="L150"/>
  <c r="I150"/>
  <c r="K149"/>
  <c r="J149"/>
  <c r="S149"/>
  <c r="M149"/>
  <c r="L149"/>
  <c r="I149"/>
  <c r="K148"/>
  <c r="J148"/>
  <c r="S148"/>
  <c r="M148"/>
  <c r="L148"/>
  <c r="I148"/>
  <c r="K147"/>
  <c r="J147"/>
  <c r="S147"/>
  <c r="M147"/>
  <c r="L147"/>
  <c r="I147"/>
  <c r="K146"/>
  <c r="J146"/>
  <c r="S146"/>
  <c r="M146"/>
  <c r="L146"/>
  <c r="I146"/>
  <c r="K145"/>
  <c r="J145"/>
  <c r="S145"/>
  <c r="M145"/>
  <c r="L145"/>
  <c r="I145"/>
  <c r="K144"/>
  <c r="J144"/>
  <c r="S144"/>
  <c r="M144"/>
  <c r="L144"/>
  <c r="I144"/>
  <c r="K143"/>
  <c r="J143"/>
  <c r="S143"/>
  <c r="M143"/>
  <c r="L143"/>
  <c r="I143"/>
  <c r="K142"/>
  <c r="J142"/>
  <c r="S142"/>
  <c r="M142"/>
  <c r="L142"/>
  <c r="I142"/>
  <c r="K141"/>
  <c r="J141"/>
  <c r="S141"/>
  <c r="M141"/>
  <c r="L141"/>
  <c r="I141"/>
  <c r="K140"/>
  <c r="J140"/>
  <c r="S140"/>
  <c r="M140"/>
  <c r="L140"/>
  <c r="I140"/>
  <c r="K139"/>
  <c r="J139"/>
  <c r="S139"/>
  <c r="M139"/>
  <c r="L139"/>
  <c r="I139"/>
  <c r="K138"/>
  <c r="J138"/>
  <c r="S138"/>
  <c r="M138"/>
  <c r="L138"/>
  <c r="I138"/>
  <c r="K137"/>
  <c r="J137"/>
  <c r="S137"/>
  <c r="M137"/>
  <c r="L137"/>
  <c r="I137"/>
  <c r="K136"/>
  <c r="J136"/>
  <c r="S136"/>
  <c r="M136"/>
  <c r="L136"/>
  <c r="I136"/>
  <c r="K135"/>
  <c r="J135"/>
  <c r="S135"/>
  <c r="M135"/>
  <c r="L135"/>
  <c r="I135"/>
  <c r="K134"/>
  <c r="J134"/>
  <c r="S134"/>
  <c r="M134"/>
  <c r="L134"/>
  <c r="I134"/>
  <c r="K133"/>
  <c r="J133"/>
  <c r="S133"/>
  <c r="M133"/>
  <c r="L133"/>
  <c r="I133"/>
  <c r="K132"/>
  <c r="J132"/>
  <c r="S132"/>
  <c r="M132"/>
  <c r="L132"/>
  <c r="I132"/>
  <c r="K131"/>
  <c r="J131"/>
  <c r="S131"/>
  <c r="M131"/>
  <c r="L131"/>
  <c r="I131"/>
  <c r="K130"/>
  <c r="J130"/>
  <c r="S130"/>
  <c r="M130"/>
  <c r="L130"/>
  <c r="I130"/>
  <c r="K129"/>
  <c r="J129"/>
  <c r="S129"/>
  <c r="M129"/>
  <c r="L129"/>
  <c r="I129"/>
  <c r="K128"/>
  <c r="J128"/>
  <c r="S128"/>
  <c r="M128"/>
  <c r="L128"/>
  <c r="I128"/>
  <c r="K127"/>
  <c r="J127"/>
  <c r="S127"/>
  <c r="M127"/>
  <c r="L127"/>
  <c r="I127"/>
  <c r="K126"/>
  <c r="J126"/>
  <c r="S126"/>
  <c r="M126"/>
  <c r="L126"/>
  <c r="I126"/>
  <c r="K125"/>
  <c r="J125"/>
  <c r="S125"/>
  <c r="M125"/>
  <c r="L125"/>
  <c r="I125"/>
  <c r="K124"/>
  <c r="J124"/>
  <c r="S124"/>
  <c r="M124"/>
  <c r="L124"/>
  <c r="I124"/>
  <c r="K123"/>
  <c r="J123"/>
  <c r="S123"/>
  <c r="M123"/>
  <c r="L123"/>
  <c r="I123"/>
  <c r="K122"/>
  <c r="J122"/>
  <c r="S122"/>
  <c r="M122"/>
  <c r="L122"/>
  <c r="I122"/>
  <c r="K121"/>
  <c r="J121"/>
  <c r="S121"/>
  <c r="M121"/>
  <c r="L121"/>
  <c r="I121"/>
  <c r="K120"/>
  <c r="J120"/>
  <c r="S120"/>
  <c r="M120"/>
  <c r="L120"/>
  <c r="I120"/>
  <c r="K119"/>
  <c r="J119"/>
  <c r="S119"/>
  <c r="M119"/>
  <c r="L119"/>
  <c r="I119"/>
  <c r="K118"/>
  <c r="J118"/>
  <c r="S118"/>
  <c r="M118"/>
  <c r="L118"/>
  <c r="I118"/>
  <c r="K117"/>
  <c r="J117"/>
  <c r="S117"/>
  <c r="M117"/>
  <c r="L117"/>
  <c r="I117"/>
  <c r="K116"/>
  <c r="J116"/>
  <c r="S116"/>
  <c r="M116"/>
  <c r="L116"/>
  <c r="I116"/>
  <c r="K115"/>
  <c r="J115"/>
  <c r="S115"/>
  <c r="M115"/>
  <c r="L115"/>
  <c r="I115"/>
  <c r="K114"/>
  <c r="J114"/>
  <c r="S114"/>
  <c r="M114"/>
  <c r="L114"/>
  <c r="I114"/>
  <c r="K113"/>
  <c r="J113"/>
  <c r="S113"/>
  <c r="M113"/>
  <c r="L113"/>
  <c r="I113"/>
  <c r="K112"/>
  <c r="J112"/>
  <c r="S112"/>
  <c r="M112"/>
  <c r="L112"/>
  <c r="I112"/>
  <c r="K111"/>
  <c r="J111"/>
  <c r="S111"/>
  <c r="M111"/>
  <c r="L111"/>
  <c r="I111"/>
  <c r="K110"/>
  <c r="J110"/>
  <c r="S110"/>
  <c r="M110"/>
  <c r="L110"/>
  <c r="I110"/>
  <c r="K109"/>
  <c r="J109"/>
  <c r="S109"/>
  <c r="M109"/>
  <c r="L109"/>
  <c r="I109"/>
  <c r="K108"/>
  <c r="J108"/>
  <c r="S108"/>
  <c r="M108"/>
  <c r="L108"/>
  <c r="I108"/>
  <c r="K107"/>
  <c r="J107"/>
  <c r="S107"/>
  <c r="M107"/>
  <c r="L107"/>
  <c r="I107"/>
  <c r="K106"/>
  <c r="J106"/>
  <c r="S106"/>
  <c r="M106"/>
  <c r="L106"/>
  <c r="I106"/>
  <c r="K105"/>
  <c r="J105"/>
  <c r="S105"/>
  <c r="M105"/>
  <c r="L105"/>
  <c r="I105"/>
  <c r="K104"/>
  <c r="J104"/>
  <c r="S104"/>
  <c r="M104"/>
  <c r="L104"/>
  <c r="I104"/>
  <c r="K103"/>
  <c r="J103"/>
  <c r="S103"/>
  <c r="M103"/>
  <c r="L103"/>
  <c r="I103"/>
  <c r="K102"/>
  <c r="J102"/>
  <c r="S102"/>
  <c r="M102"/>
  <c r="L102"/>
  <c r="I102"/>
  <c r="K101"/>
  <c r="J101"/>
  <c r="S101"/>
  <c r="M101"/>
  <c r="L101"/>
  <c r="I101"/>
  <c r="K100"/>
  <c r="J100"/>
  <c r="S100"/>
  <c r="M100"/>
  <c r="L100"/>
  <c r="I100"/>
  <c r="K99"/>
  <c r="J99"/>
  <c r="S99"/>
  <c r="M99"/>
  <c r="L99"/>
  <c r="I99"/>
  <c r="K98"/>
  <c r="J98"/>
  <c r="S98"/>
  <c r="M98"/>
  <c r="L98"/>
  <c r="I98"/>
  <c r="K97"/>
  <c r="J97"/>
  <c r="S97"/>
  <c r="M97"/>
  <c r="L97"/>
  <c r="I97"/>
  <c r="K96"/>
  <c r="J96"/>
  <c r="S96"/>
  <c r="M96"/>
  <c r="L96"/>
  <c r="I96"/>
  <c r="K95"/>
  <c r="J95"/>
  <c r="S95"/>
  <c r="S154" s="1"/>
  <c r="E16" i="4" s="1"/>
  <c r="M95" i="5"/>
  <c r="H154" s="1"/>
  <c r="L95"/>
  <c r="G154" s="1"/>
  <c r="I95"/>
  <c r="I154" s="1"/>
  <c r="D16" i="4" s="1"/>
  <c r="V92" i="5"/>
  <c r="F15" i="4" s="1"/>
  <c r="K91" i="5"/>
  <c r="J91"/>
  <c r="S91"/>
  <c r="S92" s="1"/>
  <c r="E15" i="4" s="1"/>
  <c r="M91" i="5"/>
  <c r="H92" s="1"/>
  <c r="L91"/>
  <c r="G92" s="1"/>
  <c r="I91"/>
  <c r="I92" s="1"/>
  <c r="D15" i="4" s="1"/>
  <c r="V88" i="5"/>
  <c r="F14" i="4" s="1"/>
  <c r="K87" i="5"/>
  <c r="J87"/>
  <c r="S87"/>
  <c r="M87"/>
  <c r="L87"/>
  <c r="I87"/>
  <c r="K86"/>
  <c r="J86"/>
  <c r="S86"/>
  <c r="M86"/>
  <c r="L86"/>
  <c r="I86"/>
  <c r="K85"/>
  <c r="J85"/>
  <c r="S85"/>
  <c r="M85"/>
  <c r="L85"/>
  <c r="I85"/>
  <c r="K84"/>
  <c r="J84"/>
  <c r="S84"/>
  <c r="M84"/>
  <c r="L84"/>
  <c r="I84"/>
  <c r="K83"/>
  <c r="J83"/>
  <c r="S83"/>
  <c r="M83"/>
  <c r="L83"/>
  <c r="I83"/>
  <c r="K82"/>
  <c r="J82"/>
  <c r="S82"/>
  <c r="M82"/>
  <c r="L82"/>
  <c r="I82"/>
  <c r="K81"/>
  <c r="J81"/>
  <c r="S81"/>
  <c r="M81"/>
  <c r="L81"/>
  <c r="I81"/>
  <c r="K80"/>
  <c r="J80"/>
  <c r="S80"/>
  <c r="M80"/>
  <c r="L80"/>
  <c r="I80"/>
  <c r="K79"/>
  <c r="J79"/>
  <c r="S79"/>
  <c r="M79"/>
  <c r="L79"/>
  <c r="I79"/>
  <c r="K78"/>
  <c r="J78"/>
  <c r="S78"/>
  <c r="M78"/>
  <c r="L78"/>
  <c r="I78"/>
  <c r="K77"/>
  <c r="J77"/>
  <c r="S77"/>
  <c r="M77"/>
  <c r="L77"/>
  <c r="I77"/>
  <c r="K76"/>
  <c r="J76"/>
  <c r="S76"/>
  <c r="M76"/>
  <c r="L76"/>
  <c r="I76"/>
  <c r="K75"/>
  <c r="J75"/>
  <c r="S75"/>
  <c r="M75"/>
  <c r="L75"/>
  <c r="I75"/>
  <c r="K74"/>
  <c r="J74"/>
  <c r="S74"/>
  <c r="M74"/>
  <c r="L74"/>
  <c r="I74"/>
  <c r="K73"/>
  <c r="J73"/>
  <c r="S73"/>
  <c r="M73"/>
  <c r="L73"/>
  <c r="I73"/>
  <c r="K72"/>
  <c r="J72"/>
  <c r="S72"/>
  <c r="S88" s="1"/>
  <c r="E14" i="4" s="1"/>
  <c r="M72" i="5"/>
  <c r="H88" s="1"/>
  <c r="L72"/>
  <c r="G88" s="1"/>
  <c r="I72"/>
  <c r="I88" s="1"/>
  <c r="D14" i="4" s="1"/>
  <c r="V69" i="5"/>
  <c r="F13" i="4" s="1"/>
  <c r="K68" i="5"/>
  <c r="J68"/>
  <c r="S68"/>
  <c r="M68"/>
  <c r="L68"/>
  <c r="I68"/>
  <c r="K67"/>
  <c r="J67"/>
  <c r="S67"/>
  <c r="M67"/>
  <c r="L67"/>
  <c r="I67"/>
  <c r="K66"/>
  <c r="J66"/>
  <c r="S66"/>
  <c r="M66"/>
  <c r="L66"/>
  <c r="I66"/>
  <c r="K65"/>
  <c r="J65"/>
  <c r="S65"/>
  <c r="M65"/>
  <c r="L65"/>
  <c r="I65"/>
  <c r="K64"/>
  <c r="J64"/>
  <c r="S64"/>
  <c r="M64"/>
  <c r="L64"/>
  <c r="I64"/>
  <c r="K63"/>
  <c r="J63"/>
  <c r="S63"/>
  <c r="M63"/>
  <c r="L63"/>
  <c r="I63"/>
  <c r="K62"/>
  <c r="J62"/>
  <c r="S62"/>
  <c r="M62"/>
  <c r="L62"/>
  <c r="I62"/>
  <c r="K61"/>
  <c r="J61"/>
  <c r="S61"/>
  <c r="M61"/>
  <c r="L61"/>
  <c r="I61"/>
  <c r="K60"/>
  <c r="J60"/>
  <c r="S60"/>
  <c r="M60"/>
  <c r="L60"/>
  <c r="I60"/>
  <c r="K59"/>
  <c r="J59"/>
  <c r="S59"/>
  <c r="M59"/>
  <c r="L59"/>
  <c r="I59"/>
  <c r="K58"/>
  <c r="J58"/>
  <c r="S58"/>
  <c r="M58"/>
  <c r="L58"/>
  <c r="I58"/>
  <c r="K57"/>
  <c r="J57"/>
  <c r="S57"/>
  <c r="M57"/>
  <c r="L57"/>
  <c r="I57"/>
  <c r="K56"/>
  <c r="J56"/>
  <c r="S56"/>
  <c r="M56"/>
  <c r="L56"/>
  <c r="I56"/>
  <c r="K55"/>
  <c r="J55"/>
  <c r="S55"/>
  <c r="M55"/>
  <c r="L55"/>
  <c r="I55"/>
  <c r="K54"/>
  <c r="J54"/>
  <c r="S54"/>
  <c r="M54"/>
  <c r="L54"/>
  <c r="I54"/>
  <c r="K53"/>
  <c r="J53"/>
  <c r="S53"/>
  <c r="M53"/>
  <c r="L53"/>
  <c r="I53"/>
  <c r="K52"/>
  <c r="J52"/>
  <c r="S52"/>
  <c r="M52"/>
  <c r="L52"/>
  <c r="I52"/>
  <c r="K51"/>
  <c r="J51"/>
  <c r="S51"/>
  <c r="M51"/>
  <c r="L51"/>
  <c r="I51"/>
  <c r="K50"/>
  <c r="J50"/>
  <c r="S50"/>
  <c r="M50"/>
  <c r="L50"/>
  <c r="I50"/>
  <c r="K49"/>
  <c r="J49"/>
  <c r="S49"/>
  <c r="M49"/>
  <c r="L49"/>
  <c r="I49"/>
  <c r="K48"/>
  <c r="J48"/>
  <c r="S48"/>
  <c r="M48"/>
  <c r="L48"/>
  <c r="I48"/>
  <c r="K47"/>
  <c r="J47"/>
  <c r="S47"/>
  <c r="M47"/>
  <c r="L47"/>
  <c r="I47"/>
  <c r="K46"/>
  <c r="J46"/>
  <c r="S46"/>
  <c r="S69" s="1"/>
  <c r="E13" i="4" s="1"/>
  <c r="M46" i="5"/>
  <c r="H69" s="1"/>
  <c r="L46"/>
  <c r="G69" s="1"/>
  <c r="I46"/>
  <c r="I69" s="1"/>
  <c r="D13" i="4" s="1"/>
  <c r="V43" i="5"/>
  <c r="F12" i="4" s="1"/>
  <c r="K42" i="5"/>
  <c r="J42"/>
  <c r="S42"/>
  <c r="M42"/>
  <c r="L42"/>
  <c r="I42"/>
  <c r="K41"/>
  <c r="J41"/>
  <c r="S41"/>
  <c r="M41"/>
  <c r="L41"/>
  <c r="I41"/>
  <c r="K40"/>
  <c r="J40"/>
  <c r="S40"/>
  <c r="M40"/>
  <c r="L40"/>
  <c r="I40"/>
  <c r="K39"/>
  <c r="J39"/>
  <c r="S39"/>
  <c r="M39"/>
  <c r="L39"/>
  <c r="I39"/>
  <c r="K38"/>
  <c r="J38"/>
  <c r="S38"/>
  <c r="M38"/>
  <c r="L38"/>
  <c r="I38"/>
  <c r="K37"/>
  <c r="J37"/>
  <c r="S37"/>
  <c r="M37"/>
  <c r="L37"/>
  <c r="I37"/>
  <c r="K36"/>
  <c r="J36"/>
  <c r="S36"/>
  <c r="M36"/>
  <c r="L36"/>
  <c r="I36"/>
  <c r="K35"/>
  <c r="J35"/>
  <c r="S35"/>
  <c r="M35"/>
  <c r="L35"/>
  <c r="I35"/>
  <c r="K34"/>
  <c r="J34"/>
  <c r="S34"/>
  <c r="M34"/>
  <c r="L34"/>
  <c r="I34"/>
  <c r="K33"/>
  <c r="J33"/>
  <c r="S33"/>
  <c r="M33"/>
  <c r="L33"/>
  <c r="I33"/>
  <c r="K32"/>
  <c r="J32"/>
  <c r="S32"/>
  <c r="S43" s="1"/>
  <c r="E12" i="4" s="1"/>
  <c r="M32" i="5"/>
  <c r="H43" s="1"/>
  <c r="L32"/>
  <c r="G43" s="1"/>
  <c r="I32"/>
  <c r="I43" s="1"/>
  <c r="D12" i="4" s="1"/>
  <c r="V29" i="5"/>
  <c r="K28"/>
  <c r="J28"/>
  <c r="S28"/>
  <c r="M28"/>
  <c r="L28"/>
  <c r="I28"/>
  <c r="K27"/>
  <c r="J27"/>
  <c r="S27"/>
  <c r="M27"/>
  <c r="L27"/>
  <c r="I27"/>
  <c r="K26"/>
  <c r="J26"/>
  <c r="S26"/>
  <c r="M26"/>
  <c r="L26"/>
  <c r="I26"/>
  <c r="K25"/>
  <c r="J25"/>
  <c r="S25"/>
  <c r="M25"/>
  <c r="L25"/>
  <c r="I25"/>
  <c r="K24"/>
  <c r="J24"/>
  <c r="S24"/>
  <c r="M24"/>
  <c r="L24"/>
  <c r="I24"/>
  <c r="K23"/>
  <c r="J23"/>
  <c r="S23"/>
  <c r="M23"/>
  <c r="L23"/>
  <c r="I23"/>
  <c r="K22"/>
  <c r="J22"/>
  <c r="S22"/>
  <c r="M22"/>
  <c r="L22"/>
  <c r="I22"/>
  <c r="K21"/>
  <c r="J21"/>
  <c r="S21"/>
  <c r="M21"/>
  <c r="L21"/>
  <c r="I21"/>
  <c r="K20"/>
  <c r="J20"/>
  <c r="S20"/>
  <c r="M20"/>
  <c r="L20"/>
  <c r="I20"/>
  <c r="K19"/>
  <c r="J19"/>
  <c r="S19"/>
  <c r="M19"/>
  <c r="L19"/>
  <c r="I19"/>
  <c r="K18"/>
  <c r="J18"/>
  <c r="S18"/>
  <c r="M18"/>
  <c r="L18"/>
  <c r="I18"/>
  <c r="K17"/>
  <c r="J17"/>
  <c r="S17"/>
  <c r="M17"/>
  <c r="L17"/>
  <c r="I17"/>
  <c r="K16"/>
  <c r="J16"/>
  <c r="S16"/>
  <c r="M16"/>
  <c r="L16"/>
  <c r="I16"/>
  <c r="K15"/>
  <c r="J15"/>
  <c r="S15"/>
  <c r="M15"/>
  <c r="L15"/>
  <c r="I15"/>
  <c r="K14"/>
  <c r="J14"/>
  <c r="S14"/>
  <c r="M14"/>
  <c r="L14"/>
  <c r="I14"/>
  <c r="K13"/>
  <c r="J13"/>
  <c r="S13"/>
  <c r="M13"/>
  <c r="L13"/>
  <c r="I13"/>
  <c r="K12"/>
  <c r="J12"/>
  <c r="S12"/>
  <c r="M12"/>
  <c r="L12"/>
  <c r="I12"/>
  <c r="K11"/>
  <c r="K372" s="1"/>
  <c r="J11"/>
  <c r="S11"/>
  <c r="M11"/>
  <c r="L11"/>
  <c r="I11"/>
  <c r="J20" i="3"/>
  <c r="L19" i="8" l="1"/>
  <c r="B11" i="7" s="1"/>
  <c r="G19" i="8"/>
  <c r="L27"/>
  <c r="B12" i="7" s="1"/>
  <c r="L54" i="8"/>
  <c r="B13" i="7" s="1"/>
  <c r="L67" i="8"/>
  <c r="B14" i="7" s="1"/>
  <c r="L72" i="8"/>
  <c r="B15" i="7" s="1"/>
  <c r="G138" i="8"/>
  <c r="L168"/>
  <c r="B18" i="7" s="1"/>
  <c r="L172" i="8"/>
  <c r="B19" i="7" s="1"/>
  <c r="V174" i="8"/>
  <c r="F20" i="7" s="1"/>
  <c r="L181" i="8"/>
  <c r="B23" i="7" s="1"/>
  <c r="G181" i="8"/>
  <c r="F23" i="7"/>
  <c r="L187" i="8"/>
  <c r="B24" i="7" s="1"/>
  <c r="L198" i="8"/>
  <c r="B25" i="7" s="1"/>
  <c r="L203" i="8"/>
  <c r="B26" i="7" s="1"/>
  <c r="L207" i="8"/>
  <c r="B27" i="7" s="1"/>
  <c r="L215" i="8"/>
  <c r="B28" i="7" s="1"/>
  <c r="L222" i="8"/>
  <c r="B29" i="7" s="1"/>
  <c r="L234" i="8"/>
  <c r="B30" i="7" s="1"/>
  <c r="L245" i="8"/>
  <c r="B31" i="7" s="1"/>
  <c r="L269" i="8"/>
  <c r="B32" i="7" s="1"/>
  <c r="L277" i="8"/>
  <c r="B33" i="7" s="1"/>
  <c r="L283" i="8"/>
  <c r="B34" i="7" s="1"/>
  <c r="L289" i="8"/>
  <c r="B35" i="7" s="1"/>
  <c r="G296" i="8"/>
  <c r="S298"/>
  <c r="E37" i="7" s="1"/>
  <c r="F11"/>
  <c r="L134" i="8"/>
  <c r="B16" i="7" s="1"/>
  <c r="I19" i="8"/>
  <c r="D11" i="7" s="1"/>
  <c r="M19" i="8"/>
  <c r="C11" i="7" s="1"/>
  <c r="H19" i="8"/>
  <c r="S19"/>
  <c r="E11" i="7" s="1"/>
  <c r="M27" i="8"/>
  <c r="C12" i="7" s="1"/>
  <c r="M54" i="8"/>
  <c r="C13" i="7" s="1"/>
  <c r="M67" i="8"/>
  <c r="C14" i="7" s="1"/>
  <c r="M72" i="8"/>
  <c r="C15" i="7" s="1"/>
  <c r="M134" i="8"/>
  <c r="C16" i="7" s="1"/>
  <c r="M138" i="8"/>
  <c r="C17" i="7" s="1"/>
  <c r="M168" i="8"/>
  <c r="C18" i="7" s="1"/>
  <c r="M172" i="8"/>
  <c r="C19" i="7" s="1"/>
  <c r="I174" i="8"/>
  <c r="D20" i="7" s="1"/>
  <c r="F16" i="6" s="1"/>
  <c r="H174" i="8"/>
  <c r="I181"/>
  <c r="D23" i="7" s="1"/>
  <c r="M181" i="8"/>
  <c r="C23" i="7" s="1"/>
  <c r="H181" i="8"/>
  <c r="M187"/>
  <c r="C24" i="7" s="1"/>
  <c r="M198" i="8"/>
  <c r="C25" i="7" s="1"/>
  <c r="M203" i="8"/>
  <c r="C26" i="7" s="1"/>
  <c r="M207" i="8"/>
  <c r="C27" i="7" s="1"/>
  <c r="M215" i="8"/>
  <c r="C28" i="7" s="1"/>
  <c r="M222" i="8"/>
  <c r="C29" i="7" s="1"/>
  <c r="M234" i="8"/>
  <c r="C30" i="7" s="1"/>
  <c r="M245" i="8"/>
  <c r="C31" i="7" s="1"/>
  <c r="M269" i="8"/>
  <c r="C32" i="7" s="1"/>
  <c r="M277" i="8"/>
  <c r="C33" i="7" s="1"/>
  <c r="M283" i="8"/>
  <c r="C34" i="7" s="1"/>
  <c r="M289" i="8"/>
  <c r="C35" i="7" s="1"/>
  <c r="H296" i="8"/>
  <c r="H298"/>
  <c r="L29" i="5"/>
  <c r="B11" i="4" s="1"/>
  <c r="G29" i="5"/>
  <c r="F11" i="4"/>
  <c r="L43" i="5"/>
  <c r="B12" i="4" s="1"/>
  <c r="L69" i="5"/>
  <c r="B13" i="4" s="1"/>
  <c r="L88" i="5"/>
  <c r="B14" i="4" s="1"/>
  <c r="L92" i="5"/>
  <c r="B15" i="4" s="1"/>
  <c r="L154" i="5"/>
  <c r="B16" i="4" s="1"/>
  <c r="L158" i="5"/>
  <c r="B17" i="4" s="1"/>
  <c r="L195" i="5"/>
  <c r="B18" i="4" s="1"/>
  <c r="L199" i="5"/>
  <c r="B19" i="4" s="1"/>
  <c r="G201" i="5"/>
  <c r="V201"/>
  <c r="F20" i="4" s="1"/>
  <c r="L213" i="5"/>
  <c r="B23" i="4" s="1"/>
  <c r="G213" i="5"/>
  <c r="F23" i="4"/>
  <c r="L227" i="5"/>
  <c r="B24" i="4" s="1"/>
  <c r="L241" i="5"/>
  <c r="B25" i="4" s="1"/>
  <c r="L247" i="5"/>
  <c r="B26" i="4" s="1"/>
  <c r="L253" i="5"/>
  <c r="B27" i="4" s="1"/>
  <c r="L264" i="5"/>
  <c r="B28" i="4" s="1"/>
  <c r="L268" i="5"/>
  <c r="B29" i="4" s="1"/>
  <c r="L283" i="5"/>
  <c r="B30" i="4" s="1"/>
  <c r="L312" i="5"/>
  <c r="B31" i="4" s="1"/>
  <c r="L324" i="5"/>
  <c r="B32" i="4" s="1"/>
  <c r="L340" i="5"/>
  <c r="B33" i="4" s="1"/>
  <c r="L345" i="5"/>
  <c r="B34" i="4" s="1"/>
  <c r="L352" i="5"/>
  <c r="B35" i="4" s="1"/>
  <c r="L357" i="5"/>
  <c r="B36" i="4" s="1"/>
  <c r="L364" i="5"/>
  <c r="B37" i="4" s="1"/>
  <c r="G369" i="5"/>
  <c r="S371"/>
  <c r="E39" i="4" s="1"/>
  <c r="I29" i="5"/>
  <c r="D11" i="4" s="1"/>
  <c r="M29" i="5"/>
  <c r="C11" i="4" s="1"/>
  <c r="H29" i="5"/>
  <c r="S29"/>
  <c r="E11" i="4" s="1"/>
  <c r="M43" i="5"/>
  <c r="C12" i="4" s="1"/>
  <c r="M69" i="5"/>
  <c r="C13" i="4" s="1"/>
  <c r="M88" i="5"/>
  <c r="C14" i="4" s="1"/>
  <c r="M92" i="5"/>
  <c r="C15" i="4" s="1"/>
  <c r="M154" i="5"/>
  <c r="C16" i="4" s="1"/>
  <c r="M158" i="5"/>
  <c r="C17" i="4" s="1"/>
  <c r="M195" i="5"/>
  <c r="C18" i="4" s="1"/>
  <c r="M199" i="5"/>
  <c r="C19" i="4" s="1"/>
  <c r="I201" i="5"/>
  <c r="D20" i="4" s="1"/>
  <c r="F16" i="3" s="1"/>
  <c r="H201" i="5"/>
  <c r="I213"/>
  <c r="D23" i="4" s="1"/>
  <c r="M213" i="5"/>
  <c r="C23" i="4" s="1"/>
  <c r="H213" i="5"/>
  <c r="M227"/>
  <c r="C24" i="4" s="1"/>
  <c r="M241" i="5"/>
  <c r="C25" i="4" s="1"/>
  <c r="M247" i="5"/>
  <c r="C26" i="4" s="1"/>
  <c r="M253" i="5"/>
  <c r="C27" i="4" s="1"/>
  <c r="M264" i="5"/>
  <c r="C28" i="4" s="1"/>
  <c r="M268" i="5"/>
  <c r="C29" i="4" s="1"/>
  <c r="M283" i="5"/>
  <c r="C30" i="4" s="1"/>
  <c r="M312" i="5"/>
  <c r="C31" i="4" s="1"/>
  <c r="M324" i="5"/>
  <c r="C32" i="4" s="1"/>
  <c r="M340" i="5"/>
  <c r="C33" i="4" s="1"/>
  <c r="M345" i="5"/>
  <c r="C34" i="4" s="1"/>
  <c r="M352" i="5"/>
  <c r="C35" i="4" s="1"/>
  <c r="M357" i="5"/>
  <c r="C36" i="4" s="1"/>
  <c r="M364" i="5"/>
  <c r="C37" i="4" s="1"/>
  <c r="H369" i="5"/>
  <c r="H371"/>
  <c r="M174" i="8" l="1"/>
  <c r="C20" i="7" s="1"/>
  <c r="E16" i="6" s="1"/>
  <c r="G298" i="8"/>
  <c r="L174"/>
  <c r="B20" i="7" s="1"/>
  <c r="D16" i="6" s="1"/>
  <c r="V299" i="8"/>
  <c r="F39" i="7" s="1"/>
  <c r="I298" i="8"/>
  <c r="D37" i="7" s="1"/>
  <c r="F17" i="6" s="1"/>
  <c r="G174" i="8"/>
  <c r="L298"/>
  <c r="B37" i="7" s="1"/>
  <c r="D17" i="6" s="1"/>
  <c r="M298" i="8"/>
  <c r="C37" i="7" s="1"/>
  <c r="E17" i="6" s="1"/>
  <c r="S174" i="8"/>
  <c r="E20" i="7" s="1"/>
  <c r="M201" i="5"/>
  <c r="C20" i="4" s="1"/>
  <c r="E16" i="3" s="1"/>
  <c r="G371" i="5"/>
  <c r="L201"/>
  <c r="V372"/>
  <c r="F41" i="4" s="1"/>
  <c r="I371" i="5"/>
  <c r="D39" i="4" s="1"/>
  <c r="F17" i="3" s="1"/>
  <c r="L371" i="5"/>
  <c r="B39" i="4" s="1"/>
  <c r="D17" i="3" s="1"/>
  <c r="S201" i="5"/>
  <c r="E20" i="4" s="1"/>
  <c r="M371" i="5"/>
  <c r="C39" i="4" s="1"/>
  <c r="E17" i="3" s="1"/>
  <c r="M299" i="8" l="1"/>
  <c r="C39" i="7" s="1"/>
  <c r="L299" i="8"/>
  <c r="B39" i="7" s="1"/>
  <c r="I299" i="8"/>
  <c r="D39" i="7" s="1"/>
  <c r="G299" i="8"/>
  <c r="H299"/>
  <c r="J22" i="6"/>
  <c r="J23"/>
  <c r="F22"/>
  <c r="J24"/>
  <c r="F23"/>
  <c r="F24"/>
  <c r="F20"/>
  <c r="S299" i="8"/>
  <c r="E39" i="7" s="1"/>
  <c r="M372" i="5"/>
  <c r="C41" i="4" s="1"/>
  <c r="S372" i="5"/>
  <c r="E41" i="4" s="1"/>
  <c r="L372" i="5"/>
  <c r="B41" i="4" s="1"/>
  <c r="H372" i="5"/>
  <c r="J24" i="3"/>
  <c r="F23"/>
  <c r="F24"/>
  <c r="F20"/>
  <c r="J22"/>
  <c r="J26" s="1"/>
  <c r="J28" s="1"/>
  <c r="J23"/>
  <c r="F22"/>
  <c r="B20" i="4"/>
  <c r="D16" i="3" s="1"/>
  <c r="G372" i="5"/>
  <c r="I372"/>
  <c r="D41" i="4" s="1"/>
  <c r="J26" i="6" l="1"/>
  <c r="J28" s="1"/>
  <c r="I29" i="3"/>
  <c r="J29" s="1"/>
  <c r="J31" s="1"/>
  <c r="I29" i="6" l="1"/>
  <c r="J29" s="1"/>
  <c r="J31" s="1"/>
</calcChain>
</file>

<file path=xl/sharedStrings.xml><?xml version="1.0" encoding="utf-8"?>
<sst xmlns="http://schemas.openxmlformats.org/spreadsheetml/2006/main" count="2416" uniqueCount="1006">
  <si>
    <t>Rekapitulácia rozpočtu</t>
  </si>
  <si>
    <t>Stavba Stavba ZVÝŠENIE POČTU ŽIAKOV NA SSOŠ V GIRALTOVCIACH NA PRAKTICKOM VYUČOVANÍ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</si>
  <si>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</si>
  <si>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</si>
  <si>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</si>
  <si>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</si>
  <si>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</si>
  <si>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</si>
  <si>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</si>
  <si>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</si>
  <si>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</si>
  <si>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</si>
  <si>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Objekt SO 01 - Internát</t>
  </si>
  <si>
    <t>Objekt SO 02 - Dielne</t>
  </si>
  <si>
    <t>Krycí list rozpočtu</t>
  </si>
  <si>
    <t xml:space="preserve">Miesto:  </t>
  </si>
  <si>
    <t>Objekt Objekt SO 01 - Internát</t>
  </si>
  <si>
    <t xml:space="preserve">Ks: </t>
  </si>
  <si>
    <t xml:space="preserve">Zákazka: </t>
  </si>
  <si>
    <t xml:space="preserve">Spracoval: </t>
  </si>
  <si>
    <t xml:space="preserve">Dňa </t>
  </si>
  <si>
    <t>Odberateľ: Vlastná firma</t>
  </si>
  <si>
    <t xml:space="preserve">Projektant: </t>
  </si>
  <si>
    <t>Dodávateľ: Vlastná firma</t>
  </si>
  <si>
    <t xml:space="preserve">IČO: </t>
  </si>
  <si>
    <t>DIČ: 31656331/724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</si>
  <si>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</si>
  <si>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</si>
  <si>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</si>
  <si>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</si>
  <si>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</si>
  <si>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 xml:space="preserve">VRN </t>
  </si>
  <si>
    <t>Spolu</t>
  </si>
  <si>
    <t xml:space="preserve">B </t>
  </si>
  <si>
    <t>Ďalšie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</si>
  <si>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</si>
  <si>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</si>
  <si>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</si>
  <si>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</si>
  <si>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</si>
  <si>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</si>
  <si>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</si>
  <si>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</si>
  <si>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</si>
  <si>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</si>
  <si>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</si>
  <si>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</si>
  <si>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</si>
  <si>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</si>
  <si>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</si>
  <si>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</si>
  <si>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</si>
  <si>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</si>
  <si>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</si>
  <si>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</si>
  <si>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</si>
  <si>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</si>
  <si>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</si>
  <si>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</si>
  <si>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</si>
  <si>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</si>
  <si>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</si>
  <si>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</si>
  <si>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</si>
  <si>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</si>
  <si>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HSV</t>
  </si>
  <si>
    <t>ZEMNÉ PRÁCE</t>
  </si>
  <si>
    <t>ZÁKLADY</t>
  </si>
  <si>
    <t>ZVISLÉ KONŠTRUKCIE</t>
  </si>
  <si>
    <t>VODOROVNÉ KONŠTRUKCIE</t>
  </si>
  <si>
    <t>SPEVNENÉ PLOCHY</t>
  </si>
  <si>
    <t>POVRCHOVÉ ÚPRAVY</t>
  </si>
  <si>
    <t>POTRUBNÉ ROZVODY</t>
  </si>
  <si>
    <t>OSTATNÉ PRÁCE</t>
  </si>
  <si>
    <t>PRESUNY HMÔT</t>
  </si>
  <si>
    <t>Práce PSV</t>
  </si>
  <si>
    <t>IZOLÁCIE PROTI VODE A VLHKOSTI</t>
  </si>
  <si>
    <t>POVLAKOVÉ KRYTINY</t>
  </si>
  <si>
    <t>IZOLÁCIE TEPELNÉ BEŽNÝCH STAVEBNÝCH KONŠTRUKCIÍ</t>
  </si>
  <si>
    <t>KONŠTRUKCIE TESÁRSKE</t>
  </si>
  <si>
    <t>DREVOSTAVBY A SADROKARTÓN</t>
  </si>
  <si>
    <t>KONŠTRUKCIE KLAMPIARSKE</t>
  </si>
  <si>
    <t>KRYTINY TVRDÉ</t>
  </si>
  <si>
    <t>KONŠTRUKCIE STOLÁRSKE</t>
  </si>
  <si>
    <t>KOVOVÉ DOPLNKOVÉ KONŠTRUKCIE</t>
  </si>
  <si>
    <t>PODLAHY A DLAŽBY KERAMICKÉ</t>
  </si>
  <si>
    <t>PODLAHY POVLAKOVÉ</t>
  </si>
  <si>
    <t>PODLAHY SYNTETICKÉ</t>
  </si>
  <si>
    <t>OBKLADY KERAMICKÉ</t>
  </si>
  <si>
    <t>NÁTERY</t>
  </si>
  <si>
    <t>MAĽBY</t>
  </si>
  <si>
    <t>ČALÚNNICKÉ ÚPRAVY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</si>
  <si>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</si>
  <si>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</si>
  <si>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</si>
  <si>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</si>
  <si>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</si>
  <si>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</si>
  <si>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</si>
  <si>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</si>
  <si>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</si>
  <si>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</si>
  <si>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</si>
  <si>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>Zákazka Stavba ZVÝŠENIE POČTU ŽIAKOV NA SSOŠ V GIRALTOVCIACH NA PRAKTICKOM VYUČOVANÍ</t>
  </si>
  <si>
    <t xml:space="preserve">  1/A 1</t>
  </si>
  <si>
    <t xml:space="preserve"> 122201101</t>
  </si>
  <si>
    <t>Odkopávka a prekopávka nezapažená v hornine 3, do 100 m3 - prístavba</t>
  </si>
  <si>
    <t>m3</t>
  </si>
  <si>
    <t xml:space="preserve"> 122201109</t>
  </si>
  <si>
    <t>Odkopávky a prekopávky nezapažené. Príplatok k cenám za lepivosť horniny</t>
  </si>
  <si>
    <t xml:space="preserve"> 132201101</t>
  </si>
  <si>
    <t>Výkop ryhy do šírky 600 mm v horn.3 do 100 m3 - prístavba</t>
  </si>
  <si>
    <t xml:space="preserve"> 132201109</t>
  </si>
  <si>
    <t>Hĺbenie rýh šírky do 600 mm zapažených i nezapažených s urovnaním dna. Príplatok k cene za lepivosť horniny 3</t>
  </si>
  <si>
    <t xml:space="preserve"> 132201201</t>
  </si>
  <si>
    <t>Výkop ryhy šírky 600-2000mm horn.3 do 100m3 - prístavba,odvodnenie</t>
  </si>
  <si>
    <t xml:space="preserve"> 132201209</t>
  </si>
  <si>
    <t>Hĺbenie rýh š. nad 600 do 2 000 mm zapažených i nezapažených, s urovnaním dna. Príplatok k cenám za lepivosť horniny 3</t>
  </si>
  <si>
    <t xml:space="preserve"> 139711101</t>
  </si>
  <si>
    <t>Výkop v uzavretých priestoroch s naložením výkopu na dopravný prostriedok v hornine 1 až 4 - výťah</t>
  </si>
  <si>
    <t xml:space="preserve"> 151101201</t>
  </si>
  <si>
    <t>Paženie stien bez rozopretia alebo vzopretia, príložné hĺbky do 4m</t>
  </si>
  <si>
    <t>m2</t>
  </si>
  <si>
    <t xml:space="preserve"> 151101211</t>
  </si>
  <si>
    <t>Odstránenie paženia stien príložné hĺbky do 4 m</t>
  </si>
  <si>
    <t xml:space="preserve"> 151101401</t>
  </si>
  <si>
    <t>Vzopretie zapažených stien s prepažovaním pri pažení príložnom hĺbky do 4 m</t>
  </si>
  <si>
    <t xml:space="preserve"> 151101411</t>
  </si>
  <si>
    <t>Odstránenie vzopretia stien pri pažení príložnom hĺbky do 4 m</t>
  </si>
  <si>
    <t xml:space="preserve"> 162701105</t>
  </si>
  <si>
    <t>Vodorovné premiestnenie výkopku tr.1-4 do 10000 m</t>
  </si>
  <si>
    <t>M3</t>
  </si>
  <si>
    <t xml:space="preserve"> 171201201</t>
  </si>
  <si>
    <t>Uloženie sypaniny na skládky do 100 m3</t>
  </si>
  <si>
    <t xml:space="preserve"> 171209991</t>
  </si>
  <si>
    <t>Poplatok za uloženie zeminy na skládku</t>
  </si>
  <si>
    <t xml:space="preserve"> 174101101</t>
  </si>
  <si>
    <t>Zásyp sypaninou so zhutnením jám, šachiet, rýh, zárezov alebo okolo objektov v týchto vykopávkach - základy,pod podkl.betón</t>
  </si>
  <si>
    <t>R/RE</t>
  </si>
  <si>
    <t xml:space="preserve"> 111637002</t>
  </si>
  <si>
    <t>Tekutá 1-zložková fólia pre vlhké priestory a sprchy</t>
  </si>
  <si>
    <t>kg</t>
  </si>
  <si>
    <t>S/S20</t>
  </si>
  <si>
    <t xml:space="preserve"> 2833000210</t>
  </si>
  <si>
    <t>Hydroizolačná fólia 803 fólia 1,50 mm hnedá, mliečna, signálna</t>
  </si>
  <si>
    <t>P/PE</t>
  </si>
  <si>
    <t xml:space="preserve"> 693665120</t>
  </si>
  <si>
    <t>Geotextília PP 300, netkaná  300g/m2</t>
  </si>
  <si>
    <t>M2</t>
  </si>
  <si>
    <t xml:space="preserve">  2/A 1</t>
  </si>
  <si>
    <t xml:space="preserve"> 211571112</t>
  </si>
  <si>
    <t>Výplň odvodňovacích rebier do rýh s úpravou povrchu výplne štrkopieskom netriedeným - drenáž</t>
  </si>
  <si>
    <t xml:space="preserve"> 211971121</t>
  </si>
  <si>
    <t>Zhotov. oplášt. výplne z geotext. v ryhe alebo v záreze pri rozvinutej šírke oplášt. od 0 do 2, 5 m - drenáž</t>
  </si>
  <si>
    <t xml:space="preserve"> 11/A 1</t>
  </si>
  <si>
    <t xml:space="preserve"> 274313611</t>
  </si>
  <si>
    <t>Betón základových pásov, prostý tr.C 16/20 - prístavba</t>
  </si>
  <si>
    <t xml:space="preserve"> 274351215</t>
  </si>
  <si>
    <t>Debnenie stien základného pásov, zhotovenie-dielce</t>
  </si>
  <si>
    <t xml:space="preserve"> 274351216</t>
  </si>
  <si>
    <t>Debnenie stien základného pásov, odstránenie-dielce</t>
  </si>
  <si>
    <t>271/A 1</t>
  </si>
  <si>
    <t xml:space="preserve"> 212752125</t>
  </si>
  <si>
    <t>Trativody z flexodrenážnych rúr DN 100</t>
  </si>
  <si>
    <t>m</t>
  </si>
  <si>
    <t>S/S90</t>
  </si>
  <si>
    <t xml:space="preserve"> 6936651000</t>
  </si>
  <si>
    <t>Geotextílie netkané polypropylénové Tatratex pp 200 - drenáž</t>
  </si>
  <si>
    <t xml:space="preserve"> 21</t>
  </si>
  <si>
    <t>Zdravotechnická inštalácia - viď samostatný rozpočet</t>
  </si>
  <si>
    <t>€</t>
  </si>
  <si>
    <t xml:space="preserve"> 24</t>
  </si>
  <si>
    <t>Ústredné vykurovanie - viď samostatný rozpočet</t>
  </si>
  <si>
    <t xml:space="preserve"> 22</t>
  </si>
  <si>
    <t>Elektroinštalácia - viď samostatný rozpočet</t>
  </si>
  <si>
    <t xml:space="preserve"> 25</t>
  </si>
  <si>
    <t>Vzduchotechnika - viď samostatný rozpočet</t>
  </si>
  <si>
    <t xml:space="preserve"> 311231489</t>
  </si>
  <si>
    <t>Murivo nosné z tehál pálených na pero a drážku P+D 25x37.5x23.8 P15. atika ,murivo výťah.šachty na streche</t>
  </si>
  <si>
    <t xml:space="preserve"> 311231511</t>
  </si>
  <si>
    <t>Murivo nosné z tehál pálených s výplňou z expand.polystyr. - ľahká sendvičová stena</t>
  </si>
  <si>
    <t xml:space="preserve"> 311234561</t>
  </si>
  <si>
    <t>Murivo vnútorných nosných stien z brúsených tehál pálených 25 Profi 375x250x249 mm P12 na maltu Profi. - výťah</t>
  </si>
  <si>
    <t xml:space="preserve"> 311234624</t>
  </si>
  <si>
    <t>Murivo obvodových stien z tepelnoizolačných tehál pálených brúsených 50 T Profi 248x500x249 mm P8 na maltu Profi - prístavba</t>
  </si>
  <si>
    <t xml:space="preserve"> 317162122</t>
  </si>
  <si>
    <t>Keramický preklad KP 23,8 70x238 mm, dĺžka 1250 mm</t>
  </si>
  <si>
    <t>kus</t>
  </si>
  <si>
    <t xml:space="preserve"> 317162133</t>
  </si>
  <si>
    <t>Keramický preklad KP 23,8, šírky 70 mm, výšky 238 mm, dĺžky 1500 mm</t>
  </si>
  <si>
    <t xml:space="preserve"> 317162135</t>
  </si>
  <si>
    <t>Keramický preklad KP 23,8, šírky 70 mm, výšky 238 mm, dĺžky 2000 mm</t>
  </si>
  <si>
    <t xml:space="preserve"> 317321411</t>
  </si>
  <si>
    <t xml:space="preserve">Betón prekladov železový (bez výstuže) tr.C 25/30 </t>
  </si>
  <si>
    <t xml:space="preserve"> 317351107</t>
  </si>
  <si>
    <t>Debnenie prekladu zhotovenie</t>
  </si>
  <si>
    <t xml:space="preserve"> 317351108</t>
  </si>
  <si>
    <t>Debnenie prekladu odstránenie</t>
  </si>
  <si>
    <t xml:space="preserve"> 317351109</t>
  </si>
  <si>
    <t>Príplatok za podpornú konštrukciu (zhotovenie i odstránenie)prekladov výšky nad 4 do 6 m</t>
  </si>
  <si>
    <t xml:space="preserve"> 317361821</t>
  </si>
  <si>
    <t>Výstuž prekladov z ocele 10505</t>
  </si>
  <si>
    <t>t</t>
  </si>
  <si>
    <t xml:space="preserve"> 342242034</t>
  </si>
  <si>
    <t>Deliace priečky z tehál pálených brúsených 11,5 Profi 500x115x249 mm P8 na maltu Profi. - prístavba</t>
  </si>
  <si>
    <t xml:space="preserve"> 342272100</t>
  </si>
  <si>
    <t>Priečky z tvárnic porobetónových na MC-5 a tenkovrst.,maltu hr.50, P4-500. - obmurovka rúr</t>
  </si>
  <si>
    <t xml:space="preserve"> 342272116</t>
  </si>
  <si>
    <t>Priečky z presných tvárnic  porobetónových P2-500, 125 × 249 × 599 mm na cementovú a tenkovrstvú lepiacu maltu - jestv.objekt</t>
  </si>
  <si>
    <t xml:space="preserve"> 342272125</t>
  </si>
  <si>
    <t>Priečky z presných tvárnic  porobetónových P2-500 PD, 100 × 249 × 599 mm na cementovú a tenkovrstvú lepiacu maltu - jestv.objekt</t>
  </si>
  <si>
    <t xml:space="preserve"> 342272126</t>
  </si>
  <si>
    <t>Priečky z presných tvárnic  porobetónových P2-500 PD, 150 × 249 × 599 mm na cementovú a tenkovrstvú lepiacu maltu - jestv.objekt</t>
  </si>
  <si>
    <t xml:space="preserve"> 14/C 1</t>
  </si>
  <si>
    <t xml:space="preserve"> 310239211</t>
  </si>
  <si>
    <t>Zamurovanie otvoru s plochou nad 1 do 4m2 v murive nadzákladného tehlami na maltu vápennocementovú</t>
  </si>
  <si>
    <t xml:space="preserve"> 340239212</t>
  </si>
  <si>
    <t>Zamurovanie otvoru s plochou do 4 m2 tehlami pálenými v stenách hr. nad 100 mm</t>
  </si>
  <si>
    <t xml:space="preserve"> 15/A 2</t>
  </si>
  <si>
    <t xml:space="preserve"> 380311642</t>
  </si>
  <si>
    <t>Kompletné konštrukcie z betónu prostého tr.C 16/20, hr.nad 150 do 300mm - vaňa pre výťah</t>
  </si>
  <si>
    <t xml:space="preserve"> 380356231</t>
  </si>
  <si>
    <t>Debnenie komplet. konštr.neomietaných, plôch rovinných zhotovenie- vaňa pre výťah</t>
  </si>
  <si>
    <t xml:space="preserve"> 380356232</t>
  </si>
  <si>
    <t>Debnenie komplet. konštr.neomietaných, plôch rovinných odstránenie</t>
  </si>
  <si>
    <t xml:space="preserve"> 380361006</t>
  </si>
  <si>
    <t>Výstuž komplet. konstr. z ocele 10505- vaňa pre výťah</t>
  </si>
  <si>
    <t xml:space="preserve"> 411321414</t>
  </si>
  <si>
    <t>Betón stropov doskových a trámových, klenieb, škrupín, železový tr.C 25/30 - prístavba</t>
  </si>
  <si>
    <t xml:space="preserve"> 411351101</t>
  </si>
  <si>
    <t>Debnenie stropov doskových zhotovenie-dielce</t>
  </si>
  <si>
    <t xml:space="preserve"> 411351102</t>
  </si>
  <si>
    <t>Debnenie stropov doskových odstránenie-dielce</t>
  </si>
  <si>
    <t xml:space="preserve"> 411354171</t>
  </si>
  <si>
    <t>Podporná konštrukcia stropov pre zaťaženie do 5 kpa zhotovenie</t>
  </si>
  <si>
    <t xml:space="preserve"> 411354172</t>
  </si>
  <si>
    <t>Podporná konštrukcia stropov pre zaťaženie do 5 kpa odstránenie</t>
  </si>
  <si>
    <t xml:space="preserve"> 411361821</t>
  </si>
  <si>
    <t>Výstuž stropov a klenieb, 10505</t>
  </si>
  <si>
    <t xml:space="preserve"> 417321515</t>
  </si>
  <si>
    <t>Betón stužujúcich pásov a vencov železový tr. C 25/30- vence +ukončenie atiky</t>
  </si>
  <si>
    <t xml:space="preserve"> 417351115</t>
  </si>
  <si>
    <t>Debnenie bočníc stužujúcich pásov a vencov vrátane vzpier zhotovenie</t>
  </si>
  <si>
    <t xml:space="preserve"> 417351116</t>
  </si>
  <si>
    <t>Debnenie bočníc stužujúcich pásov a vencov vrátane vzpier odstránenie</t>
  </si>
  <si>
    <t xml:space="preserve"> 417362021</t>
  </si>
  <si>
    <t>Výstuž stužujúcich pásov a vencov zo zvarovanej siete Kari</t>
  </si>
  <si>
    <t xml:space="preserve"> 430321414</t>
  </si>
  <si>
    <t>Schodiskové konštrukcie, betón železový tr.C 25/30 - prístavba vonk.a vnútorné</t>
  </si>
  <si>
    <t xml:space="preserve"> 430361821</t>
  </si>
  <si>
    <t>Výstuž schodiskových konštrukcií z betonárskej ocele 10505</t>
  </si>
  <si>
    <t xml:space="preserve"> 431351121</t>
  </si>
  <si>
    <t>Debnenie do 4 m výšky - podest a podstupňových dosiek pôdorysne priamočiarych zhotovenie</t>
  </si>
  <si>
    <t xml:space="preserve"> 431351122</t>
  </si>
  <si>
    <t>Debnenie do 4 m výšky - podest a podstupňových dosiek pôdorysne priamočiarych odstránenie</t>
  </si>
  <si>
    <t xml:space="preserve"> 433351131</t>
  </si>
  <si>
    <t>Debnenie - vrátane podpernej konštrukcie - schodníc pôdorysne priamočiarych zhotovenie</t>
  </si>
  <si>
    <t xml:space="preserve"> 433351132</t>
  </si>
  <si>
    <t>Debnenie - vrátane podpernej konštrukcie - schodníc pôdorysne priamočiarych odstránenie</t>
  </si>
  <si>
    <t>R/R 0</t>
  </si>
  <si>
    <t xml:space="preserve"> 597640470</t>
  </si>
  <si>
    <t xml:space="preserve">Dlaždice s hladkým alebo protišmykovým povrchom </t>
  </si>
  <si>
    <t xml:space="preserve"> 611421110</t>
  </si>
  <si>
    <t>Vnútorná omietka vápenná alebo vápennocementová stropov hrubá zatretá - prístavba</t>
  </si>
  <si>
    <t xml:space="preserve"> 611421133</t>
  </si>
  <si>
    <t>Vnútorná omietka vápenná alebo vápennocementová stropov štuková</t>
  </si>
  <si>
    <t xml:space="preserve"> 612421615</t>
  </si>
  <si>
    <t>Vnútorná omietka vápenná alebo vápennocementová v podlaží a v schodisku hrubá zatretá - prístavba</t>
  </si>
  <si>
    <t xml:space="preserve"> 612421637</t>
  </si>
  <si>
    <t>Vnútorná omietka vápenná alebo vápennocementová v podlaží a v schodisku stien štuková</t>
  </si>
  <si>
    <t xml:space="preserve"> 612421740</t>
  </si>
  <si>
    <t>Penetračný náter vnút stien a stropov a vonk.stien</t>
  </si>
  <si>
    <t xml:space="preserve"> 612421741</t>
  </si>
  <si>
    <t>Potiahnutie vnút.stien sklotextilnou mriežkou do lepidla - nové priečky a zamurovky jestv.objekt</t>
  </si>
  <si>
    <t xml:space="preserve"> 612465141</t>
  </si>
  <si>
    <t>Stierka vnútorných stien vyrovnávacia, strojne miešaná,ručne nanášaná hr.3 mm</t>
  </si>
  <si>
    <t xml:space="preserve"> 612473186</t>
  </si>
  <si>
    <t>Príplatok za zabudované rohovníky (uholníky) na hrany stien (meria sa v m dľ.) - prístavba</t>
  </si>
  <si>
    <t xml:space="preserve"> 617451232</t>
  </si>
  <si>
    <t>Vnútorná omietka cementová svetlíkov, výť. šachiet alebo nádržiek štuková plsťou hladená - obslužný</t>
  </si>
  <si>
    <t xml:space="preserve"> 622402151</t>
  </si>
  <si>
    <t>Podhod pod omietku na zarovnanie rybinovitej drážky pri tehlových tvárniciach- prístavba</t>
  </si>
  <si>
    <t xml:space="preserve"> 622411120</t>
  </si>
  <si>
    <t>Farbenie vonkajšej omietky stien včítane podkladného náteru a pačokovania- prístavba a zamurovky</t>
  </si>
  <si>
    <t xml:space="preserve"> 622421121</t>
  </si>
  <si>
    <t>Vonkajšia omietka stien vápenná alebo vápennocementová hrubá zatretá - zamurovky</t>
  </si>
  <si>
    <t xml:space="preserve"> 622464234</t>
  </si>
  <si>
    <t>Vonkajšia omietka stien tenkovrstvová silikónová základ a ryhovaná 2 mm - sokeľ</t>
  </si>
  <si>
    <t xml:space="preserve"> 622466153</t>
  </si>
  <si>
    <t>Vonkajšia omietka stien Termo, tepelnoizolačná,miešanie strojne,nanášanie ručne hr.3 cm - prístavba</t>
  </si>
  <si>
    <t xml:space="preserve"> 622474206</t>
  </si>
  <si>
    <t>Potiahnutie vonkajších stien lepidlom a sklotextilnou mriežkou - sokeľ</t>
  </si>
  <si>
    <t xml:space="preserve"> 625250155</t>
  </si>
  <si>
    <t>Doteplenie vonk. konštrukcie, bez povrchovej úpravy, systém XPS STYRODUR 2800 lepený rámovo s prikotvením, hr. izolantu 8cm - základy,sokeľ</t>
  </si>
  <si>
    <t xml:space="preserve"> 627990006</t>
  </si>
  <si>
    <t>Tesnenie špár obvodového plášťa polyuretánovou penou - pod parapety</t>
  </si>
  <si>
    <t>M</t>
  </si>
  <si>
    <t xml:space="preserve"> 631313611</t>
  </si>
  <si>
    <t>Mazanina z betónu prostého tr.C 16/20 hr.nad 80 do 120 mm - 1 NP prístavby</t>
  </si>
  <si>
    <t xml:space="preserve"> 631315611</t>
  </si>
  <si>
    <t>Mazanina z betónu prostého tr.C 16/20 hr.nad 120 do 240 mm - podkl.betón prístavby,chodník</t>
  </si>
  <si>
    <t xml:space="preserve"> 631319171</t>
  </si>
  <si>
    <t>Príplatok za strhnutie povrchu mazaniny latou pre hr. obidvoch vrstiev mazaniny nad 50 do 80 mm - podlaha 1 NP</t>
  </si>
  <si>
    <t xml:space="preserve"> 631319175</t>
  </si>
  <si>
    <t>Príplatok za strhnutie povrchu mazaniny latou pre hr. obidvoch vrstiev mazaniny nad 120 do 240 mm - podkl.betón,chodník</t>
  </si>
  <si>
    <t xml:space="preserve"> 631362021</t>
  </si>
  <si>
    <t>Výstuž mazanín z betónov (z kameniva) a z ľahkých betónov zo zváraných sietí z drôtov typu KARI</t>
  </si>
  <si>
    <t xml:space="preserve"> 631571003</t>
  </si>
  <si>
    <t>Násyp zo štrkopiesku 0-32so zhutnením (pre spevnenie podkladu) - pod podkl.betón,chodník</t>
  </si>
  <si>
    <t xml:space="preserve"> 632451044</t>
  </si>
  <si>
    <t xml:space="preserve">Samonivelizujúci poter hr.3mm </t>
  </si>
  <si>
    <t xml:space="preserve"> 632451054</t>
  </si>
  <si>
    <t>Poter pieskovocementový hr. do 40 mm - prístavba 2.NP,výťahy</t>
  </si>
  <si>
    <t xml:space="preserve"> 632477006</t>
  </si>
  <si>
    <t>Penetračný náter LF Plus pod potery</t>
  </si>
  <si>
    <t xml:space="preserve"> 632921411</t>
  </si>
  <si>
    <t>Dlažba z betónových dlaždíc do cem malty MC-10 hr 40mm - okap.chodník,vonk.schody</t>
  </si>
  <si>
    <t xml:space="preserve"> 641952211</t>
  </si>
  <si>
    <t>Osadenie dreveného alebo plastového okenného rámu plochy do 2, 5m2</t>
  </si>
  <si>
    <t xml:space="preserve"> 641952341</t>
  </si>
  <si>
    <t>Osadenie dreveného alebo plastového okenného rámu plochy 2, 5-4m2</t>
  </si>
  <si>
    <t xml:space="preserve"> 641952451</t>
  </si>
  <si>
    <t>Osadenie dreveného alebo plastového okenného rámu plochy 4-10m2</t>
  </si>
  <si>
    <t xml:space="preserve"> 642942111</t>
  </si>
  <si>
    <t>Osadenie oceľového,plastového dverového rámu plochy otvoru do 2, 5m2</t>
  </si>
  <si>
    <t xml:space="preserve"> 642942221</t>
  </si>
  <si>
    <t>Osadenie oceľového,plastového dverového rámu plochy otvoru 2, 5-4,5m2</t>
  </si>
  <si>
    <t xml:space="preserve"> 648991111</t>
  </si>
  <si>
    <t>Osadenie parapetných dosiek z plastických a poloplast., hmôt, š. do 200 mm</t>
  </si>
  <si>
    <t xml:space="preserve"> 611421431</t>
  </si>
  <si>
    <t>Oprava omietok stropov v množstve do 50 % štukových - jestv.stropy</t>
  </si>
  <si>
    <t xml:space="preserve"> 612421431</t>
  </si>
  <si>
    <t>Oprava vnútorných vápenných omietok stien, v množstve opravenej plochy nad 30 do 50 % štukových - jestv.steny</t>
  </si>
  <si>
    <t xml:space="preserve"> 553317000</t>
  </si>
  <si>
    <t>Zárubeň oceľová CgU 600/1970</t>
  </si>
  <si>
    <t>KUS</t>
  </si>
  <si>
    <t xml:space="preserve"> 553317020</t>
  </si>
  <si>
    <t>Zárubeň oceľová CgU 700/1970</t>
  </si>
  <si>
    <t xml:space="preserve"> 553317040</t>
  </si>
  <si>
    <t>Zárubeň oceľová CgU 800/1970</t>
  </si>
  <si>
    <t xml:space="preserve"> 553317060</t>
  </si>
  <si>
    <t>Zárubeň oceľová CgU 900/1970</t>
  </si>
  <si>
    <t xml:space="preserve"> 553317120</t>
  </si>
  <si>
    <t>Zárubeň oceľová CgU 1450/1970</t>
  </si>
  <si>
    <t xml:space="preserve"> 6283310000</t>
  </si>
  <si>
    <t>Pásy ťažké asfaltové  g 200 s 40 - výťah</t>
  </si>
  <si>
    <t xml:space="preserve"> 611610110</t>
  </si>
  <si>
    <t>Dvere drevené vnútorné hladké fólia DF-1 plné 60 x 197 cm</t>
  </si>
  <si>
    <t xml:space="preserve"> 611610210</t>
  </si>
  <si>
    <t>Dvere drevené vnútorné hladké fólia DF-1 plné 70 x 197 cm</t>
  </si>
  <si>
    <t xml:space="preserve"> 611610310</t>
  </si>
  <si>
    <t>Dvere drevené vnútorné hladké fólia DF-1 plné 80 x 197 cm</t>
  </si>
  <si>
    <t xml:space="preserve"> 611640080</t>
  </si>
  <si>
    <t>Drevené plné požiarne dvere jednokrídlové, bez zárubne EI 30, EW 30  800x1970 iná farba</t>
  </si>
  <si>
    <t xml:space="preserve"> 6116401100</t>
  </si>
  <si>
    <t>Drevené plné požiarne dvere jednokrídlové, bez zárubne EI 30, EW 30  90x197 cm  iná farba</t>
  </si>
  <si>
    <t xml:space="preserve"> 6116402500</t>
  </si>
  <si>
    <t>Drevené plné požiarne dvere dvojkrídlové, bez zárubne EI 30, EW 30  145x197 cm  iná farba</t>
  </si>
  <si>
    <t xml:space="preserve"> 611410340</t>
  </si>
  <si>
    <t>Plastové okno 3sklo rozm.750x600mm</t>
  </si>
  <si>
    <t xml:space="preserve"> 611410410</t>
  </si>
  <si>
    <t>Plastové okno 2sklo rozm.490x900mm</t>
  </si>
  <si>
    <t xml:space="preserve"> 611410420</t>
  </si>
  <si>
    <t>Plastové okno 2sklo rozm.700x900mm</t>
  </si>
  <si>
    <t xml:space="preserve"> 611410670</t>
  </si>
  <si>
    <t>Plastové okno 2sklo rozm.1270x1200mm</t>
  </si>
  <si>
    <t xml:space="preserve"> 611411190</t>
  </si>
  <si>
    <t>Plastové okno 3sklo rozm.1000x1500mm</t>
  </si>
  <si>
    <t xml:space="preserve"> 6114118400</t>
  </si>
  <si>
    <t>Plastové okno 2sklo rozm.1750x900mm</t>
  </si>
  <si>
    <t xml:space="preserve"> 6114119500</t>
  </si>
  <si>
    <t>Plastové okno 2sklo rozm.2050x900mm</t>
  </si>
  <si>
    <t xml:space="preserve"> 611412090</t>
  </si>
  <si>
    <t>Plastové okno 2sklo rozm.2070x1500mm</t>
  </si>
  <si>
    <t xml:space="preserve"> 6114122000</t>
  </si>
  <si>
    <t>Plastové okno 2sklo rozm.2665x1085mm</t>
  </si>
  <si>
    <t xml:space="preserve"> 6114122200</t>
  </si>
  <si>
    <t>Plastové dvere vstupné rozm.800x2000mm</t>
  </si>
  <si>
    <t xml:space="preserve"> 6114124000</t>
  </si>
  <si>
    <t>Plastové dvere vstupné rozm.1400x2000mm</t>
  </si>
  <si>
    <t xml:space="preserve"> 80</t>
  </si>
  <si>
    <t>Komunikácie a spevnené plochy - viď samostatný rozpočet</t>
  </si>
  <si>
    <t xml:space="preserve">  3/A 1</t>
  </si>
  <si>
    <t xml:space="preserve"> 941941041</t>
  </si>
  <si>
    <t>Montáž lešenia ľahkého pracovného radového s podlahami šírky nad 1, 00 do 1,20 m a výšky do 10 m</t>
  </si>
  <si>
    <t xml:space="preserve"> 941941291</t>
  </si>
  <si>
    <t>Príplatok za prvý a každý ďalší i začatý mesiac použitia lešenia k cene -1041</t>
  </si>
  <si>
    <t xml:space="preserve"> 941955002</t>
  </si>
  <si>
    <t>Lešenie ľahké pracovné pomocné, s výškou lešeňovej podlahy nad 1,20 do 1,90 m - šachta výťahu</t>
  </si>
  <si>
    <t xml:space="preserve"> 944944103</t>
  </si>
  <si>
    <t>Ochranná sieť na boku lešenia zo siete  - montáž</t>
  </si>
  <si>
    <t xml:space="preserve">  3/B 1</t>
  </si>
  <si>
    <t xml:space="preserve"> 941941841</t>
  </si>
  <si>
    <t>Demontáž lešenia ľahkého pracovného radového a s podlahami, šírky nad 1,00 do 1,20 m výšky do 10 m</t>
  </si>
  <si>
    <t xml:space="preserve"> 944944803</t>
  </si>
  <si>
    <t>Ochranná sieť na boku lešenia zo siete - demontáž</t>
  </si>
  <si>
    <t xml:space="preserve"> 931961115</t>
  </si>
  <si>
    <t>Zvislé vložky do dilatačných škár, z polystyrénovej dosky hr. 30 mm</t>
  </si>
  <si>
    <t xml:space="preserve"> 956901111</t>
  </si>
  <si>
    <t>Osadenie schodiskového zábradlia v kamenných stupňoch</t>
  </si>
  <si>
    <t xml:space="preserve"> 13/B 1</t>
  </si>
  <si>
    <t xml:space="preserve"> 962031132</t>
  </si>
  <si>
    <t>Búranie priečok z tehál pálených, plných alebo dutých hr. do100 mm,  -0,19600t</t>
  </si>
  <si>
    <t xml:space="preserve"> 962031133</t>
  </si>
  <si>
    <t>Búranie priečok z tehál pálených, plných alebo dutých hr. do 150 mm -0,261 t</t>
  </si>
  <si>
    <t xml:space="preserve"> 965043441</t>
  </si>
  <si>
    <t>Búranie podkladov pod dlažby betónových s poterom alebo terazzom hr. do 150 mm, plochy nad 4 m2 -pre výťah,miest.kde je gulička</t>
  </si>
  <si>
    <t xml:space="preserve"> 965081171</t>
  </si>
  <si>
    <t>Ostránenie lepidla na dlažbu z bet.podkladu</t>
  </si>
  <si>
    <t xml:space="preserve"> 965081713</t>
  </si>
  <si>
    <t>Búranie dlažieb z xylolitových, alebo keramických dlaždíc hr. do 10 mm plochy nad 1 m2 -0,020 t</t>
  </si>
  <si>
    <t xml:space="preserve"> 967031132</t>
  </si>
  <si>
    <t>Prikresanie rovných ostení, bez odstupu, po hrubom vybúraní otvorov, v murive tehl. na maltu,  -0,05700t</t>
  </si>
  <si>
    <t xml:space="preserve"> 967041112</t>
  </si>
  <si>
    <t>Prikresanie rovných ostení bez odstupu, po hrubom vybúraní otvorov, v betóne,  -0,06600t</t>
  </si>
  <si>
    <t xml:space="preserve"> 968061125</t>
  </si>
  <si>
    <t>Vyvesenie alebo zavesenie dreveného dverného krídla do 2 m2</t>
  </si>
  <si>
    <t xml:space="preserve"> 968062355</t>
  </si>
  <si>
    <t>Vybúranie drevených rámov okien dvojitých alebo zdvojených, plochy do 2 m2,  -0,06300t</t>
  </si>
  <si>
    <t xml:space="preserve"> 968062356</t>
  </si>
  <si>
    <t>Vybúranie drevených rámov okien dvojitých alebo zdvojených, plochy do 4 m2,  -0,05400t</t>
  </si>
  <si>
    <t xml:space="preserve"> 968072455</t>
  </si>
  <si>
    <t>Vybúranie a vybratie kovových dverových zárubní, plochy do 2 m2 -0,076 t</t>
  </si>
  <si>
    <t xml:space="preserve"> 968072456</t>
  </si>
  <si>
    <t>Vybúranie a vybratie kovových dverových zárubní, plochy nad 2 m2 -0,063 t</t>
  </si>
  <si>
    <t xml:space="preserve"> 971033651</t>
  </si>
  <si>
    <t>Vybúranie otvorov v murive tehl. plochy do 4 m2 hr.do 600 mm,  -1,87500t</t>
  </si>
  <si>
    <t xml:space="preserve"> 971042431</t>
  </si>
  <si>
    <t>Vybúranie otvorov v betónových priečkach a stenách plochy do 0,25 m2 hrúbky do 150 mm</t>
  </si>
  <si>
    <t xml:space="preserve"> 971042551</t>
  </si>
  <si>
    <t>Vybúranie otvoru v betónových priečkach a stenách plochy do 1 m2, akejkolvek hr.,  -2,20000t</t>
  </si>
  <si>
    <t xml:space="preserve"> 971042651</t>
  </si>
  <si>
    <t>Vybúranie otvoru v betónových priečkach a stenách plochy do 4 m2, akejkolvek hr.,  -2,20000t</t>
  </si>
  <si>
    <t xml:space="preserve"> 973031324</t>
  </si>
  <si>
    <t>Vysekanie v murive z tehál kapsy plochy do 0, 10 m2, hĺbky do 150 mm,  -0,01500t</t>
  </si>
  <si>
    <t xml:space="preserve"> 974031664</t>
  </si>
  <si>
    <t>Vysekávanie rýh v tehl. murive pre vťahov. nosníkov hĺbke do 150 mm,  -0,04200t</t>
  </si>
  <si>
    <t xml:space="preserve"> 976071111</t>
  </si>
  <si>
    <t>Vybúranie kovových madiel a zábradlí,  -0,03700t</t>
  </si>
  <si>
    <t xml:space="preserve"> 978059232</t>
  </si>
  <si>
    <t>Demontáž vnútorného parapetu dreveného,plastového,kamenina</t>
  </si>
  <si>
    <t xml:space="preserve"> 978059531</t>
  </si>
  <si>
    <t>Odsekanie a odobratie stien z obkladačiek vnútorných nad 2 m2,  -0,06800t</t>
  </si>
  <si>
    <t xml:space="preserve"> 979081111</t>
  </si>
  <si>
    <t>Odvoz sutiny a vybúraných hmôt na skládku do 1 km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</si>
  <si>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</si>
  <si>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</si>
  <si>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</si>
  <si>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</si>
  <si>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979082133</t>
  </si>
  <si>
    <t>Poplatok za uloženie vybúranej sute na verejnú skládku (orientačná cena)</t>
  </si>
  <si>
    <t>T</t>
  </si>
  <si>
    <t xml:space="preserve"> 952901110</t>
  </si>
  <si>
    <t>Čistenie budov</t>
  </si>
  <si>
    <t xml:space="preserve"> 999281111</t>
  </si>
  <si>
    <t>Presun hmôt pre opravy a údržbu objektov vrátane vonkajších plášťov výšky do 25 m</t>
  </si>
  <si>
    <t>711/A 1</t>
  </si>
  <si>
    <t xml:space="preserve"> 711111412</t>
  </si>
  <si>
    <t xml:space="preserve">Náter hydroizolácie </t>
  </si>
  <si>
    <t xml:space="preserve"> 711471051</t>
  </si>
  <si>
    <t>Izolácia proti tlakovej vode termoplastami vodorovne fóliou PVC položenou voľne - prístavba,výťah</t>
  </si>
  <si>
    <t xml:space="preserve"> 711472051</t>
  </si>
  <si>
    <t>Izolácia proti tlakovej vode termoplastami zvisle fóliou PVC položenou zvisle - výťah</t>
  </si>
  <si>
    <t xml:space="preserve"> 711491171</t>
  </si>
  <si>
    <t>Izolácia proti tlakovej vode z ochrannej textílie podkladnej vrstvy vodorovne</t>
  </si>
  <si>
    <t xml:space="preserve"> 711491172</t>
  </si>
  <si>
    <t>Izolácia proti tlakovej vode z ochrannej textílie ochrannej vrstvy vodorovne</t>
  </si>
  <si>
    <t xml:space="preserve"> 711491271</t>
  </si>
  <si>
    <t>Izolácia proti tlakovej vode z ochrannej textílie podkladnej vrstvy zvisle</t>
  </si>
  <si>
    <t xml:space="preserve"> 711491272</t>
  </si>
  <si>
    <t>Izolácia proti tlakovej vode z ochrannej textílie ochrannej vrstvy zvisle</t>
  </si>
  <si>
    <t xml:space="preserve"> 998711202</t>
  </si>
  <si>
    <t>Presun hmôt pre izoláciu proti vode v objektoch výšky nad 6 do 12 m</t>
  </si>
  <si>
    <t xml:space="preserve"> %</t>
  </si>
  <si>
    <t>711/A 2</t>
  </si>
  <si>
    <t xml:space="preserve"> 712341559</t>
  </si>
  <si>
    <t>Zhotovenie povlak. krytiny striech plochých do 10st. pásmi pritav. NAIP na celej ploche s vyvedením na atiku - výťah</t>
  </si>
  <si>
    <t xml:space="preserve"> 712361701</t>
  </si>
  <si>
    <t>Zhotovenie povlakovej krytiny striech plochých do 10st. gumami fóliou položenou voľne - prístavba</t>
  </si>
  <si>
    <t xml:space="preserve"> 712370050</t>
  </si>
  <si>
    <t>Zhotovenie povlakovej krytiny striech plochých do 10°PVC-P fóliou položenou voľne so zvarením spoju s vyvedením na atiku prístavba</t>
  </si>
  <si>
    <t xml:space="preserve"> 712391171</t>
  </si>
  <si>
    <t>Zhotov. povlak. krytiny striech plochých do 10st. ostatné z ochrannej textílie podklad.vrstvy s vyvedením na atiku</t>
  </si>
  <si>
    <t xml:space="preserve"> 712391172</t>
  </si>
  <si>
    <t>Zhotov. povlak. krytiny striech plochých do 10st. ostatné z ochrannej textílie ochran. vrstvy s vyvedením na atiku</t>
  </si>
  <si>
    <t xml:space="preserve"> 712391177</t>
  </si>
  <si>
    <t>Zhotov. povlak. krytiny striech plochých do 10st. ukončovacia lišta</t>
  </si>
  <si>
    <t xml:space="preserve"> 712391383</t>
  </si>
  <si>
    <t xml:space="preserve">Priťaženie izolácie krytiny násypom z kameniva frakcie 16/32 mm hrúbky 60 mm na plochej streche so sklonom do 10° </t>
  </si>
  <si>
    <t xml:space="preserve"> 998712202</t>
  </si>
  <si>
    <t>Presun hmôt pre izoláciu povlakovej krytiny v objektoch výšky nad 6 do 12 m</t>
  </si>
  <si>
    <t xml:space="preserve"> 283240006</t>
  </si>
  <si>
    <t>Parotesná reflexná fólia JF 170 Špeciál N AI vč.obojstr.pásky - prístavba</t>
  </si>
  <si>
    <t xml:space="preserve"> 283300015</t>
  </si>
  <si>
    <t>Hydroizolačná strešná 810 fólia 1,50 mm  šedá</t>
  </si>
  <si>
    <t xml:space="preserve"> 583347830</t>
  </si>
  <si>
    <t>Kamenivo ťažené hrubé drvené frakcia 32-63  tr. B Ia</t>
  </si>
  <si>
    <t>713/A 1</t>
  </si>
  <si>
    <t xml:space="preserve"> 713121111</t>
  </si>
  <si>
    <t>Montáž tepelnej izolácie  pásmi podláh, jednovrstvová,prístavba,šachta výťahu</t>
  </si>
  <si>
    <t xml:space="preserve"> 713131141</t>
  </si>
  <si>
    <t>Montáž tepelnej izolácie pásmi stien,lepením celoplošne rohoží,dosiek,pásov - šachta výťahu,atika, výťah.steny na streche</t>
  </si>
  <si>
    <t xml:space="preserve"> 713142121</t>
  </si>
  <si>
    <t>Montáž tepelnej izolácie doskami striech, jednovrstvová prilep. asfaltom bod - 2x výmera - prístavba,výťah</t>
  </si>
  <si>
    <t>713/A 5</t>
  </si>
  <si>
    <t xml:space="preserve"> 998713202</t>
  </si>
  <si>
    <t>Presun hmôt pre izolácie tepelné v objektoch výšky nad 6 m do 12 m</t>
  </si>
  <si>
    <t xml:space="preserve"> 283250242</t>
  </si>
  <si>
    <t>Fólia z pvc na prekrytie tepelnej izolácie s položením</t>
  </si>
  <si>
    <t xml:space="preserve"> 2837650020</t>
  </si>
  <si>
    <t>Extrud polystyrén  Styrodur 2800 C hrúbka 40mm - výťah šachta</t>
  </si>
  <si>
    <t xml:space="preserve"> 2837653502</t>
  </si>
  <si>
    <t>EPS spádová doska  spádový penový polystyrén 150S - strecha</t>
  </si>
  <si>
    <t xml:space="preserve"> 283766110</t>
  </si>
  <si>
    <t>Samozhášavý podlahový polystyrén PSE S hr.100mm - prístavba podlaha,steny atiky</t>
  </si>
  <si>
    <t xml:space="preserve"> 283766112</t>
  </si>
  <si>
    <t>Samozhášavý polystyrén EPS S 150hr.150mm - prístavba 2x výmera strechy</t>
  </si>
  <si>
    <t xml:space="preserve"> 6313670090</t>
  </si>
  <si>
    <t>Tepelnoizolačný pás Plus sklená vlna  hrúbka 140 mm - steny výťahu</t>
  </si>
  <si>
    <t xml:space="preserve"> 6313670095</t>
  </si>
  <si>
    <t>Tepelnoizolačný pás Plus sklená vlna  hrúbka 150 mm - strecha výťahu 2x výmera</t>
  </si>
  <si>
    <t>762/A 1</t>
  </si>
  <si>
    <t xml:space="preserve"> 762421305</t>
  </si>
  <si>
    <t>Obloženie stropov alebo strešných podhľadov z dosiek OSB skrutkovaných na zraz hr. dosky 22 mm - atika</t>
  </si>
  <si>
    <t xml:space="preserve"> 762495000</t>
  </si>
  <si>
    <t>Spojovacie a ochranné prostriedky klince, závrtky</t>
  </si>
  <si>
    <t xml:space="preserve"> 998762202</t>
  </si>
  <si>
    <t>Presun hmôt pre konštrukcie tesárske v objektoch výšky do 12 m</t>
  </si>
  <si>
    <t>763/A 2</t>
  </si>
  <si>
    <t xml:space="preserve"> 763122111</t>
  </si>
  <si>
    <t>Obklad rúr sadrokartónom ,jednoduchá kca UD a CD dosky GKB tl 12,5 mm</t>
  </si>
  <si>
    <t xml:space="preserve"> 763132310</t>
  </si>
  <si>
    <t>SDK podhľad zavesená dvojvrstvová kca prefil CD dosky GKBI hr. 12,5 mm</t>
  </si>
  <si>
    <t xml:space="preserve"> 998763401</t>
  </si>
  <si>
    <t>Presun hmôt pre sádrokartónové konštrukcie v stavbách(objektoch )výšky do 7 m</t>
  </si>
  <si>
    <t>764/B 1</t>
  </si>
  <si>
    <t xml:space="preserve"> 764410850</t>
  </si>
  <si>
    <t>Demontáž oplechovania parapetov rš od 100 do 330 mm,  -0,00135t</t>
  </si>
  <si>
    <t>764/A 6</t>
  </si>
  <si>
    <t xml:space="preserve"> 764711115</t>
  </si>
  <si>
    <t>Oplechovanie parapetov z poplast.plechu rš 330 mm</t>
  </si>
  <si>
    <t xml:space="preserve"> 764731115</t>
  </si>
  <si>
    <t>Oplechovanie múrov z poplast.plechu rš 500 mm</t>
  </si>
  <si>
    <t xml:space="preserve"> 764751112</t>
  </si>
  <si>
    <t>Odpadné rúry z poplast.plechu kruhové rovné SROR D 100 mm</t>
  </si>
  <si>
    <t xml:space="preserve"> 764751132</t>
  </si>
  <si>
    <t>Odpadné rúry z poplast.plechu koleno BK D 100 mm</t>
  </si>
  <si>
    <t xml:space="preserve"> 764751152</t>
  </si>
  <si>
    <t>Odpadné rúry z poplast.plechu odskok SOKN D 100 mm</t>
  </si>
  <si>
    <t xml:space="preserve"> 764761231</t>
  </si>
  <si>
    <t>Žľaby z poplast.plechu kotlík SOK k polkruhovým žľabom veľkosť 125 mm</t>
  </si>
  <si>
    <t>764/A 7</t>
  </si>
  <si>
    <t xml:space="preserve"> 998764202</t>
  </si>
  <si>
    <t>Presun hmôt pre konštrukcie klampiarske v objektoch výšky nad 6 do 12 m</t>
  </si>
  <si>
    <t xml:space="preserve"> 765000100</t>
  </si>
  <si>
    <t>Krytina z polykarbonátu  montáž + dodávka</t>
  </si>
  <si>
    <t>766/B 1</t>
  </si>
  <si>
    <t xml:space="preserve"> 766411812</t>
  </si>
  <si>
    <t>Demontáž obloženia stien panelmi, veľkosti nad 1,5 m2,  -0,02400t - umakart.steny</t>
  </si>
  <si>
    <t xml:space="preserve"> 766411822</t>
  </si>
  <si>
    <t>Demontáž obloženia stien panelmi, podkladových roštov,  -0,00800t</t>
  </si>
  <si>
    <t xml:space="preserve"> 766421821</t>
  </si>
  <si>
    <t>Demontáž obloženia stien, palub.doskami,  -0,01000t - steny,obloženie potrubia</t>
  </si>
  <si>
    <t xml:space="preserve"> 766421822</t>
  </si>
  <si>
    <t>Demontáž obloženia stien, podkladových roštov,  -0,00800t</t>
  </si>
  <si>
    <t xml:space="preserve"> 766661820</t>
  </si>
  <si>
    <t>Demontáž vnútorných parapetov  -0,00200t</t>
  </si>
  <si>
    <t xml:space="preserve"> 766812820</t>
  </si>
  <si>
    <t>Demontáž kuchynskej linky drevenej  -0,13100t</t>
  </si>
  <si>
    <t>ks</t>
  </si>
  <si>
    <t>766/A 1</t>
  </si>
  <si>
    <t xml:space="preserve"> 766661413</t>
  </si>
  <si>
    <t>Montáž dverového krídla kompletiz.otváravého protipožiar., jednokrídlových, š.do 800 mm bez priezoru</t>
  </si>
  <si>
    <t xml:space="preserve"> 766661422</t>
  </si>
  <si>
    <t>Montáž dverných krídiel kompletiz. protipožiarnych jednokrídlových, šírky nad 800 mm bez priezoru</t>
  </si>
  <si>
    <t xml:space="preserve"> 766661432</t>
  </si>
  <si>
    <t>Montáž dverového krídla kompletiz.otváravého protipožiarneho, dvojkrídlové 1450x1970 mm</t>
  </si>
  <si>
    <t xml:space="preserve"> 766661512</t>
  </si>
  <si>
    <t>Montáž dverového krídla kompletiz.otváravého z tvrdého dreva s polodrážkou, jednokrídlové</t>
  </si>
  <si>
    <t xml:space="preserve"> 766694151</t>
  </si>
  <si>
    <t>Montáž parapetnej dosky plastovej šírky do 300 mm, dĺžky do 1000 mm</t>
  </si>
  <si>
    <t xml:space="preserve"> 998766202</t>
  </si>
  <si>
    <t>Presun hmot pre konštrukcie stolárske v objektoch výšky nad 6 do 12 m</t>
  </si>
  <si>
    <t>767/B 1</t>
  </si>
  <si>
    <t xml:space="preserve"> 767920870</t>
  </si>
  <si>
    <t>Demontáž oceľových mreží  -0,01300t</t>
  </si>
  <si>
    <t xml:space="preserve"> 767100003</t>
  </si>
  <si>
    <t>Plastový parapet vnútorný š.250mm</t>
  </si>
  <si>
    <t>767/A 1</t>
  </si>
  <si>
    <t xml:space="preserve"> 767631102</t>
  </si>
  <si>
    <t>Montáž okna plastového so zasklením rozm. 490 mm x 900 mm</t>
  </si>
  <si>
    <t>Montáž okna plastového so zasklením rozm. 750 mm x 600 mm</t>
  </si>
  <si>
    <t xml:space="preserve"> 767631121</t>
  </si>
  <si>
    <t>Montáž okna plastového so zasklením rozm. 700 mm x 900 mm</t>
  </si>
  <si>
    <t xml:space="preserve"> 767631136</t>
  </si>
  <si>
    <t>Montáž okna plastového so zasklením rozm. 1000 mm x 1500 mm</t>
  </si>
  <si>
    <t xml:space="preserve"> 767631154</t>
  </si>
  <si>
    <t>Montáž okna plastového so zasklením rozm 1270 mm x 1200 mm</t>
  </si>
  <si>
    <t xml:space="preserve"> 767631303</t>
  </si>
  <si>
    <t>Montáž okna plastového so zasklením rozm.1750 mm x 900 mm</t>
  </si>
  <si>
    <t xml:space="preserve"> 767631332</t>
  </si>
  <si>
    <t>Montáž okna plastového so zasklením rozm.2050 mm x 900 mm</t>
  </si>
  <si>
    <t xml:space="preserve"> 767631334</t>
  </si>
  <si>
    <t>Montáž okna plastového so zasklením rozm.2070 mm x 1500 mm</t>
  </si>
  <si>
    <t xml:space="preserve"> 767631335</t>
  </si>
  <si>
    <t>Montáž okna plastového so zasklením rozm.2665 mm x 1085 mm</t>
  </si>
  <si>
    <t xml:space="preserve"> 767641311</t>
  </si>
  <si>
    <t>Montáž dverí plastových, vchodových jednodielnych, so zasklením výšky 2000 mm x šírky 800 mm</t>
  </si>
  <si>
    <t xml:space="preserve"> 767641325</t>
  </si>
  <si>
    <t>Montáž dverí plastových, vchodových dvojdielnych, so zasklením výšky 2000 mm x šírky 1400 mm</t>
  </si>
  <si>
    <t>767/A 3</t>
  </si>
  <si>
    <t xml:space="preserve"> 767113130</t>
  </si>
  <si>
    <t>Montáž stien a priečok pre zasklenie z AL-profilov s plochou jednotlivých stien nad 9 do 12 m2</t>
  </si>
  <si>
    <t xml:space="preserve"> 767662110</t>
  </si>
  <si>
    <t>Montáž mreží pevných skrutkovaním</t>
  </si>
  <si>
    <t xml:space="preserve"> 767995106</t>
  </si>
  <si>
    <t>Montáž ostatných atypických kovových stavebných doplnkových konštrukcií nad 100 do 250 kg - strieška</t>
  </si>
  <si>
    <t xml:space="preserve"> 767995107</t>
  </si>
  <si>
    <t>Montáž ostatných atypických kovových stavebných doplnkových konštrukcií nad 250 do 500 kg- Ok výťahu pod doskou,ok vzt</t>
  </si>
  <si>
    <t xml:space="preserve"> 767995108</t>
  </si>
  <si>
    <t>Montáž ostatných atypických kovových stavebných doplnkových konštrukcií nad 500 kg - OK rámy otvory medzi jestv.a novovým obj.</t>
  </si>
  <si>
    <t xml:space="preserve"> 998767202</t>
  </si>
  <si>
    <t>Presun hmôt pre kovové stavebné doplnkové konštrukcie v objektoch výšky nad 6 do 12 m</t>
  </si>
  <si>
    <t xml:space="preserve"> R0003251</t>
  </si>
  <si>
    <t>Montáž polykarbonátových kabín</t>
  </si>
  <si>
    <t xml:space="preserve"> 000000040</t>
  </si>
  <si>
    <t>Stena z laminodosky s povrchom malamín s Al profilmi výšky od 2,05-250m</t>
  </si>
  <si>
    <t xml:space="preserve"> 000000040.</t>
  </si>
  <si>
    <t xml:space="preserve">Dvere jednokrídlové so wc zámkom z laminodosky s povrchom malamín s Al profilmi </t>
  </si>
  <si>
    <t xml:space="preserve"> 553000001</t>
  </si>
  <si>
    <t>Oceľové zábradlie s povrch.úpravou dodávka a montáž - prístavba,vonk.schody,schody pri výťahu jestv.obj.</t>
  </si>
  <si>
    <t xml:space="preserve"> 553000002</t>
  </si>
  <si>
    <t>Oceľové profily -  OK rámy otvory medzi jestv.a novovým obj., Ok výťahu pod doskou,ok vzt,strieška</t>
  </si>
  <si>
    <t xml:space="preserve"> 553000003</t>
  </si>
  <si>
    <t>Oceľová mreža atyp</t>
  </si>
  <si>
    <t xml:space="preserve"> 767100230</t>
  </si>
  <si>
    <t xml:space="preserve">Steny a okná z eloxovaného hliníka zaskl.izolač.dvojsklom </t>
  </si>
  <si>
    <t>771/A 1</t>
  </si>
  <si>
    <t xml:space="preserve"> 771271106</t>
  </si>
  <si>
    <t xml:space="preserve">Montáž obkladov schodísk z dlaždíc keramických schodiskových stupňov hladkých </t>
  </si>
  <si>
    <t xml:space="preserve"> 771415034</t>
  </si>
  <si>
    <t>Montáž soklíkov z obkladačiek porovinových do tmelu, schodiskové stupňovité výška 100 mm</t>
  </si>
  <si>
    <t xml:space="preserve"> 771445014</t>
  </si>
  <si>
    <t>Montáž soklíkov z obkladačiek hutných, keramických do tmelu,rovné výška 100 mm</t>
  </si>
  <si>
    <t xml:space="preserve"> 771575107</t>
  </si>
  <si>
    <t xml:space="preserve">Montáž podláh z dlaždíc keram. ukladanie do tmelu bez povrchové úpravy alebo glaz. </t>
  </si>
  <si>
    <t xml:space="preserve"> 771575111</t>
  </si>
  <si>
    <t>Príplatok za vodovzdorný tmel</t>
  </si>
  <si>
    <t xml:space="preserve"> 771575112</t>
  </si>
  <si>
    <t>Príplatok za pracnosť</t>
  </si>
  <si>
    <t xml:space="preserve"> 771575113</t>
  </si>
  <si>
    <t>Príplatok za špárovanie</t>
  </si>
  <si>
    <t xml:space="preserve"> 998771202</t>
  </si>
  <si>
    <t>Presun hmôt pre podlahy z dlaždíc v objektoch výšky nad 6 do 12 m</t>
  </si>
  <si>
    <t>771/C 1</t>
  </si>
  <si>
    <t xml:space="preserve"> 771541905</t>
  </si>
  <si>
    <t>Opravy podláh z obkladačiek hutných, glazovaných alebo keramických  - okolo výťah šachty</t>
  </si>
  <si>
    <t>775/B 2</t>
  </si>
  <si>
    <t xml:space="preserve"> 776401879</t>
  </si>
  <si>
    <t>Odstránenie lepidla po demontáži povlakových podláh</t>
  </si>
  <si>
    <t xml:space="preserve"> 776511810</t>
  </si>
  <si>
    <t>Odstránenie povlakových podláh z nášľapnej plochy lepených bez podložky vr.soklíkov,  -0,00100t</t>
  </si>
  <si>
    <t xml:space="preserve"> 000000003</t>
  </si>
  <si>
    <t>Hasiací prístroj prenosný práškový s náplňou 6kg</t>
  </si>
  <si>
    <t xml:space="preserve"> 0000000031</t>
  </si>
  <si>
    <t>Hasiací prístroj prenosný vodný V9</t>
  </si>
  <si>
    <t xml:space="preserve"> 0000000032</t>
  </si>
  <si>
    <t>Hasiací prístroj prenosný snehový S5</t>
  </si>
  <si>
    <t xml:space="preserve"> 00000019</t>
  </si>
  <si>
    <t>Vybúranie jestv.strechy pre osobný výťah</t>
  </si>
  <si>
    <t xml:space="preserve"> 00000022</t>
  </si>
  <si>
    <t>Osobný výťah so šachtou s dovozom a montážou</t>
  </si>
  <si>
    <t xml:space="preserve"> 00000023</t>
  </si>
  <si>
    <t>Obslužný výťah s dovozom a montážou</t>
  </si>
  <si>
    <t>775/A 2</t>
  </si>
  <si>
    <t xml:space="preserve"> 776421100</t>
  </si>
  <si>
    <t>Lepenie podlahových soklíkov alebo líšt z mäkčeného PVC</t>
  </si>
  <si>
    <t xml:space="preserve"> 776521100</t>
  </si>
  <si>
    <t>Lepenie povlakových podláh z plastov PVC bez podkladu z pásov</t>
  </si>
  <si>
    <t xml:space="preserve"> 998776202</t>
  </si>
  <si>
    <t>Presun hmôt pre podlahy povlakové v objektoch výšky nad 6 do 12 m</t>
  </si>
  <si>
    <t xml:space="preserve"> 284148423</t>
  </si>
  <si>
    <t>Soklík z pvc k podlahovine</t>
  </si>
  <si>
    <t xml:space="preserve"> 284148469</t>
  </si>
  <si>
    <t>Podlahovina vinylová hr.2,5mm</t>
  </si>
  <si>
    <t>773/A 2</t>
  </si>
  <si>
    <t xml:space="preserve"> 777615114</t>
  </si>
  <si>
    <t>Nátery bezprašné podláh betónových jednonásobne - podlaha výťahov</t>
  </si>
  <si>
    <t xml:space="preserve"> 998777202</t>
  </si>
  <si>
    <t>Presun hmôt pre podlahy syntetické v objektoch výšky nad 6 do 12 m</t>
  </si>
  <si>
    <t>771/A 2</t>
  </si>
  <si>
    <t xml:space="preserve"> 781419711</t>
  </si>
  <si>
    <t>Montáž obkladov vnútorných stien . Príplatok za škárovanie hmotou Ceresit CE 33</t>
  </si>
  <si>
    <t xml:space="preserve"> 781445018</t>
  </si>
  <si>
    <t>Montáž obkladov stien z obkladačiek hutných, keramických do tmelu,veľkosť 200x200 mm</t>
  </si>
  <si>
    <t xml:space="preserve"> 998781202</t>
  </si>
  <si>
    <t>Presun hmôt pre obklady keramické v objektoch výšky nad 6 do 12 m</t>
  </si>
  <si>
    <t>S/S70</t>
  </si>
  <si>
    <t xml:space="preserve"> 5976574000</t>
  </si>
  <si>
    <t>Obkladačky keramické glazované jednofarebné hladké B 200x200 Ia</t>
  </si>
  <si>
    <t>783/A 1</t>
  </si>
  <si>
    <t xml:space="preserve"> 783222100</t>
  </si>
  <si>
    <t>Nátery kov.stav.doplnk.konštr. syntetické farby šedej na vzduchu schnúce dvojnásobné</t>
  </si>
  <si>
    <t xml:space="preserve"> 783226100</t>
  </si>
  <si>
    <t>Nátery kov.stav.doplnk.konštr. syntetické farby šedej na vzduchu schnúce základný - nové zárubne,ok konštrukcie</t>
  </si>
  <si>
    <t>784/A 1</t>
  </si>
  <si>
    <t xml:space="preserve"> 784401011</t>
  </si>
  <si>
    <t>Maľby sádrokartónových stien a stropov vč.podkladného náteru</t>
  </si>
  <si>
    <t xml:space="preserve"> 784410100</t>
  </si>
  <si>
    <t>Penetrovanie jednonásobné jemnozrnných podkladov výšky do 3, 80 m</t>
  </si>
  <si>
    <t xml:space="preserve"> 784452371</t>
  </si>
  <si>
    <t>Maľby z maliarskych zmesí tekutých Primalex, jednofarebné dvojnásobné v miestn. výšky do 3,80 m</t>
  </si>
  <si>
    <t xml:space="preserve"> 784452373</t>
  </si>
  <si>
    <t>Maľby z maliar. zmesí tekutých Primalex, jednofar. dvojnás. v miest. výšky nad 5,00 do 8,00 m - šachta výťahu</t>
  </si>
  <si>
    <t>786/A 1</t>
  </si>
  <si>
    <t xml:space="preserve"> 786621122</t>
  </si>
  <si>
    <t>Lamelové horizontálne hliníkové žalúzie s lamelami šírky 35 mm do okien zdvojených otváravých</t>
  </si>
  <si>
    <t>786/A 2</t>
  </si>
  <si>
    <t xml:space="preserve"> 998786202</t>
  </si>
  <si>
    <t>Presun hmôt pre čalúnnické úpravy v objektoch výšky (hľbky) nad 6 do 12 m</t>
  </si>
  <si>
    <t>Objekt Objekt SO 02 - Dielne</t>
  </si>
  <si>
    <t>ZTI - VNÚTORNA KANALIZÁCIA</t>
  </si>
  <si>
    <t>ÚSTREDNÉ VYKUROVANIE - ROZVOD POTRUBIA</t>
  </si>
  <si>
    <t>Odkopávka a prekopávka nezapažená v hornine 3, do 100 m3</t>
  </si>
  <si>
    <t>Výkop ryhy šírky 600-2000mm horn.3 do 100m3 - angl.dvorec</t>
  </si>
  <si>
    <t xml:space="preserve"> 12</t>
  </si>
  <si>
    <t>Demontáž a spätná montáž kolektorov</t>
  </si>
  <si>
    <t>HOD</t>
  </si>
  <si>
    <t xml:space="preserve"> 262401171</t>
  </si>
  <si>
    <t>Vrty pre injektovanie vykonávané na povrchu vŕtacími kladivami D 13-56 mm, úpadne až horizontálne v hornine IV - kotviace tyče,atika</t>
  </si>
  <si>
    <t xml:space="preserve"> 311272103</t>
  </si>
  <si>
    <t>Murivo nosné z tvárnic porobetónových na MC-5 a tenkovrst.,maltu hr.200 P4-500.</t>
  </si>
  <si>
    <t xml:space="preserve"> 311272109</t>
  </si>
  <si>
    <t>Murivo nosné z tvárnic porobetónových na MC-5 a tenkovrst.,maltu hr.300 P4-500.</t>
  </si>
  <si>
    <t xml:space="preserve"> 311361821</t>
  </si>
  <si>
    <t>Výstuž nadzákladových múrov  10505 - kotv.tyče</t>
  </si>
  <si>
    <t xml:space="preserve"> 317162101</t>
  </si>
  <si>
    <t>Keramický predpätý preklad KPP 120x65 mm, dĺžka 1000 mm</t>
  </si>
  <si>
    <t xml:space="preserve"> 317162103</t>
  </si>
  <si>
    <t>Keramický predpätý preklad KPP, šírky 120 mm, výšky 65 mm, dĺžky 1500 mm</t>
  </si>
  <si>
    <t xml:space="preserve"> 317162104</t>
  </si>
  <si>
    <t>Keramický predpätý preklad KPP, šírky 120 mm, výšky 65 mm, dĺžky 1750 mm</t>
  </si>
  <si>
    <t xml:space="preserve"> 317162106</t>
  </si>
  <si>
    <t>Keramický predpätý preklad KPP, šírky 120 mm, výšky 65 mm, dĺžky 2250 mm</t>
  </si>
  <si>
    <t xml:space="preserve"> 317162131</t>
  </si>
  <si>
    <t>Keramický preklad  23,8, šírky 70 mm, výšky 238 mm, dĺžky 1000 mm</t>
  </si>
  <si>
    <t>Priečky z presných tvárnic porobetónových  P2-500 PD, 100 × 249 × 599 mm na cementovú a tenkovrstvú lepiacu maltu</t>
  </si>
  <si>
    <t>Priečky z presných tvárnic porobetónových  P2-500 PD, 150 × 249 × 599 mm na cementovú a tenkovrstvú lepiacu maltu</t>
  </si>
  <si>
    <t xml:space="preserve"> 310237241</t>
  </si>
  <si>
    <t>Zamurovanie otvoru s plochou do 0,25m2 v murive nadzákladného tehlami do 300mm</t>
  </si>
  <si>
    <t xml:space="preserve"> 310238211</t>
  </si>
  <si>
    <t>Zamurovanie otvoru s plochou nad 0.25 do 1m2 v murive nadzákladného tehlami na maltu vápennocementovú</t>
  </si>
  <si>
    <t xml:space="preserve"> 380311862</t>
  </si>
  <si>
    <t>Kompletné konštrukcie z betónu prostého tr.C 25/30, hr.nad 150 do 300 mm - angl.dvorec</t>
  </si>
  <si>
    <t xml:space="preserve"> 380356211</t>
  </si>
  <si>
    <t>Debnenie kompl. konštrukcií z plôch rovinných zhotovenie</t>
  </si>
  <si>
    <t xml:space="preserve"> 380356212</t>
  </si>
  <si>
    <t>Debnenie kompl. konštrukcií z plôch rovinných odstránenie</t>
  </si>
  <si>
    <t xml:space="preserve"> 34</t>
  </si>
  <si>
    <t>Demontáž a spätná montáž oceľ.rebríka</t>
  </si>
  <si>
    <t xml:space="preserve"> 411322323</t>
  </si>
  <si>
    <t>Betón stropov trámových, železový zn. 3 - profil.plech</t>
  </si>
  <si>
    <t xml:space="preserve"> 411351109</t>
  </si>
  <si>
    <t>Debnenie stropov trámových zhotovenie-tradičné</t>
  </si>
  <si>
    <t xml:space="preserve"> 411351110</t>
  </si>
  <si>
    <t>Debnenie stropov trámových odstránenie-tradičné</t>
  </si>
  <si>
    <t xml:space="preserve"> 411354173</t>
  </si>
  <si>
    <t>Podporná konštrukcia stropov pre zaťaženie do 12 kpa zhotovenie</t>
  </si>
  <si>
    <t xml:space="preserve"> 411354174</t>
  </si>
  <si>
    <t>Podporná konštrukcia stropov pre zaťaženie do 12 kpa odstránenie</t>
  </si>
  <si>
    <t xml:space="preserve"> 411354236</t>
  </si>
  <si>
    <t>Debnenie stropu, zabudované s plechom vlnitým lesklým, výšky vľn do 50mm hr. 1,0mm</t>
  </si>
  <si>
    <t>Betón stužujúcich pásov a vencov železový tr. C 25/30 + vence atiky</t>
  </si>
  <si>
    <t xml:space="preserve"> 417361821</t>
  </si>
  <si>
    <t>Výstuž stužujúcich pásov a vencov z betonárskej ocele 10505</t>
  </si>
  <si>
    <t xml:space="preserve"> 597645500</t>
  </si>
  <si>
    <t xml:space="preserve">Dlaždica s protišmykovým povrchom </t>
  </si>
  <si>
    <t xml:space="preserve"> 5976566600</t>
  </si>
  <si>
    <t xml:space="preserve">Obkladačky keramické glazované jednofarebné hladké </t>
  </si>
  <si>
    <t>Penetračný náter stien a stropov</t>
  </si>
  <si>
    <t>Potiahnutie vnút.stien sklotextilnou mriežkou do lepidla</t>
  </si>
  <si>
    <t xml:space="preserve">Stierka vnútorných stien vyrovnávacia strojne miešaná,ručne nanášaná hr.3 mm </t>
  </si>
  <si>
    <t xml:space="preserve"> 622464222</t>
  </si>
  <si>
    <t>Vonkajšia omietka stien tenkovrstvová silikátová základ a škrabaná 2 mm</t>
  </si>
  <si>
    <t>Potiahnutie vonkajších stien lepidlom a sklotextilnou mriežkou</t>
  </si>
  <si>
    <t xml:space="preserve"> 627990005</t>
  </si>
  <si>
    <t>Tesnenie špár obvodového plášťa silikónovým tmelom - okolo okien a dverí</t>
  </si>
  <si>
    <t>Mazanina z betónu prostého tr.C 16/20 hr.nad 80 do 120 mm - P5,13,14,14,15</t>
  </si>
  <si>
    <t xml:space="preserve"> 631319153</t>
  </si>
  <si>
    <t>Príplatok za prehlad. povrchu betónovej mazaniny min. tr.C 8/10 oceľ. hlad. hr. 80-120 mm - P14</t>
  </si>
  <si>
    <t xml:space="preserve"> 631323711</t>
  </si>
  <si>
    <t>Mazanina z betónu vystužená oceľovými vláknami (Dramix) tr.C25/30 hr. nad 80 do 120 mm - P1,10,11,13,15</t>
  </si>
  <si>
    <t>Výstuž mazanín z betónov (z kameniva) a z ľahkých betónov zo zváraných sietí z drôtov typu KARI - P14</t>
  </si>
  <si>
    <t>Násyp zo štrkopiesku 0-32so zhutnením (pre spevnenie podkladu)</t>
  </si>
  <si>
    <t xml:space="preserve"> 632451136</t>
  </si>
  <si>
    <t>Poter pieskovocementový 400kg/m3 hladený dreveným hladidlom hr. do 50 mm - P3,12, stupne schodov</t>
  </si>
  <si>
    <t xml:space="preserve"> 641941312</t>
  </si>
  <si>
    <t>Osadenie oceľového okenného rámu plochy 1-4m2</t>
  </si>
  <si>
    <t xml:space="preserve"> 641941412</t>
  </si>
  <si>
    <t>Osadenie oceľového okenného rámu plochy do 10m2</t>
  </si>
  <si>
    <t xml:space="preserve"> 611421331</t>
  </si>
  <si>
    <t>Oprava omietok stropov v množstve do 30 % štukových</t>
  </si>
  <si>
    <t xml:space="preserve"> 622422221</t>
  </si>
  <si>
    <t>Oprava vonkajších omietok vápenných a vápenocem. stupeň členitosti IaII -20% štukových</t>
  </si>
  <si>
    <t xml:space="preserve"> 553317100</t>
  </si>
  <si>
    <t>Zárubeň oceľová CgU 1250/1970</t>
  </si>
  <si>
    <t>Pásy ťažké asfaltové g 200 s 40</t>
  </si>
  <si>
    <t xml:space="preserve"> 611610410</t>
  </si>
  <si>
    <t>Dvere drevené vnútornÚ hladké fólia DF-1 plné 90 x 197 cm</t>
  </si>
  <si>
    <t xml:space="preserve"> 611610610</t>
  </si>
  <si>
    <t>Dvere drevené vnútorné hladké fólia DF-1 plné 125 x 197 cm</t>
  </si>
  <si>
    <t xml:space="preserve"> 611610710</t>
  </si>
  <si>
    <t>Dvere drevené vnútorné hladké fólia DF-1 plné 145 x 197 cm</t>
  </si>
  <si>
    <t xml:space="preserve"> 611640220</t>
  </si>
  <si>
    <t>Drevené plné požiarne dvere dvojkrídlové, bez zárubne EI 30, EW 30  1250x1970 iná farba</t>
  </si>
  <si>
    <t xml:space="preserve"> 611873810</t>
  </si>
  <si>
    <t>Prah bukový dĺžky 72 cm, šírky 15 cm</t>
  </si>
  <si>
    <t xml:space="preserve"> 611874010</t>
  </si>
  <si>
    <t>Prah bukový dĺžky 82 cm, šírky 15 cm</t>
  </si>
  <si>
    <t xml:space="preserve"> 6118742100</t>
  </si>
  <si>
    <t xml:space="preserve">Prah bukový dĺžky 92 šírky 15 cm </t>
  </si>
  <si>
    <t xml:space="preserve"> 6118746100</t>
  </si>
  <si>
    <t xml:space="preserve">Prah bukový dĺžky 127 šírky 15 cm </t>
  </si>
  <si>
    <t>Plastové okno rozm.800/600mm - nadsvetlík</t>
  </si>
  <si>
    <t>Plastové okno rozm.550/550mm - ozn.25</t>
  </si>
  <si>
    <t xml:space="preserve"> 611410450</t>
  </si>
  <si>
    <t>Plastové okno rozm.795/2130mm - ozn.26</t>
  </si>
  <si>
    <t xml:space="preserve"> 611410460</t>
  </si>
  <si>
    <t>Plastové okno rozm.795/2240mm - ozn.27</t>
  </si>
  <si>
    <t xml:space="preserve"> 611410470</t>
  </si>
  <si>
    <t>Plastové okno rozm.1000/1720mm - ozn.21</t>
  </si>
  <si>
    <t xml:space="preserve"> 611410690</t>
  </si>
  <si>
    <t>Plastové okno rozm.1160/1720mm - ozn.20</t>
  </si>
  <si>
    <t xml:space="preserve"> 611410700</t>
  </si>
  <si>
    <t>Plastové okno rozm.1160/2310mm - ozn.22</t>
  </si>
  <si>
    <t xml:space="preserve"> 611410710</t>
  </si>
  <si>
    <t>Plastové okno rozm.1000/2310mm - ozn.23</t>
  </si>
  <si>
    <t xml:space="preserve"> 6114107300</t>
  </si>
  <si>
    <t>Plastové okno rozm.1000/2420mm - ozn.24</t>
  </si>
  <si>
    <t xml:space="preserve"> 611410760</t>
  </si>
  <si>
    <t>Plastové okno rozm.1150/2130mm - ozn.28</t>
  </si>
  <si>
    <t xml:space="preserve"> 611410800</t>
  </si>
  <si>
    <t>Plastové okno rozm.1150/2512mm - ozn.29</t>
  </si>
  <si>
    <t xml:space="preserve"> 6114110700</t>
  </si>
  <si>
    <t>Plastové okno rozm.1800/2130mm - ozn.26,28</t>
  </si>
  <si>
    <t xml:space="preserve"> 6114111600</t>
  </si>
  <si>
    <t>Plastové okno rozm.1800/2240mm - ozn.27</t>
  </si>
  <si>
    <t>Plastové okno rozm.1800/2512mm - ozn.29</t>
  </si>
  <si>
    <t xml:space="preserve"> 6114113000</t>
  </si>
  <si>
    <t>Plastové okno rozm.2000/1720mm - ozn.21</t>
  </si>
  <si>
    <t xml:space="preserve"> 6114113800</t>
  </si>
  <si>
    <t>Plastové okno rozm.2000/2310mm - ozn.23</t>
  </si>
  <si>
    <t xml:space="preserve"> 6114115900</t>
  </si>
  <si>
    <t>Plastové okno rozm.2000/2420mm - ozn.24</t>
  </si>
  <si>
    <t xml:space="preserve"> 953945002</t>
  </si>
  <si>
    <t xml:space="preserve">Profil ochranný rohový </t>
  </si>
  <si>
    <t xml:space="preserve"> 956951114</t>
  </si>
  <si>
    <t>Dodanie a osadenie drevených latiek, prierezu od 30 x 30 do 50 x 50 mm a od 90 do 250 mm2 - atika</t>
  </si>
  <si>
    <t xml:space="preserve">M    </t>
  </si>
  <si>
    <t xml:space="preserve"> 962032231</t>
  </si>
  <si>
    <t>Búranie muriva nadzákladového z tehál pálených, vápenopieskových,cementových na maltu,  -1,90500t - rozvádzač</t>
  </si>
  <si>
    <t xml:space="preserve"> 962041315</t>
  </si>
  <si>
    <t>Buranie priečok z betónu prostého, hr.do 150 mm,  -0,29700t</t>
  </si>
  <si>
    <t xml:space="preserve"> 962042321</t>
  </si>
  <si>
    <t>Búranie muriva z betónu prostého nadzákladného,  -2,20000t</t>
  </si>
  <si>
    <t xml:space="preserve"> 964053111</t>
  </si>
  <si>
    <t>Búranie samostatných trámov, prievlakov alebo pásov zo železobetónu do 0,36 m2,  -2,40000t</t>
  </si>
  <si>
    <t>Búranie podkladov pod dlažby betónových s poterom alebo terazzom hr. do 150 mm, plochy nad 4 m2 - zákl.pod stroje,m.č.105</t>
  </si>
  <si>
    <t xml:space="preserve"> 965049112</t>
  </si>
  <si>
    <t>Príplatok k cene za búranie mazaním betónových so zvarovanou sieťou hr. nad 100 mm</t>
  </si>
  <si>
    <t xml:space="preserve"> 968062354</t>
  </si>
  <si>
    <t>Vybúranie drevených rámov okien dvojitých alebo zdvojených, plochy do 1 m2,  -0,08200t</t>
  </si>
  <si>
    <t xml:space="preserve"> 968072357</t>
  </si>
  <si>
    <t>Vybúranie a vybratie kovových okenných rámov zdvojených, plochy nad 4 m2 -0,050 t</t>
  </si>
  <si>
    <t xml:space="preserve"> 978059631</t>
  </si>
  <si>
    <t>Odsekanie a odobratie stien z obkladačiek vonkajších nad 2 m2,  -0,08900t</t>
  </si>
  <si>
    <t xml:space="preserve">Čistenie budov </t>
  </si>
  <si>
    <t xml:space="preserve"> 711141559</t>
  </si>
  <si>
    <t>Izolácia proti zemnej vlhkosti a tlakovej vode vodorovná NAIP pritavením - 2x výmera</t>
  </si>
  <si>
    <t xml:space="preserve"> 998711201</t>
  </si>
  <si>
    <t>Presun hmôt pre izoláciu proti vode v objektoch výšky do 6 m</t>
  </si>
  <si>
    <t xml:space="preserve"> 6283221000</t>
  </si>
  <si>
    <t>Pásy ťažké asfaltové v 60 s 35</t>
  </si>
  <si>
    <t>711/B 2</t>
  </si>
  <si>
    <t xml:space="preserve"> 712300831</t>
  </si>
  <si>
    <t>Odstránenie povlakovej krytiny na strechách plochých 10st. jednovrstvovej,  -0,00600t - strešné žľaby</t>
  </si>
  <si>
    <t>Zhotovenie povlak. krytiny striech plochých do 10st. pásmi pritav. NAIP na celej ploche - 2x výmera</t>
  </si>
  <si>
    <t xml:space="preserve"> 998712201</t>
  </si>
  <si>
    <t>Presun hmôt pre izoláciu povlakovej krytiny v objektoch výšky do 6 m</t>
  </si>
  <si>
    <t>713/B 1</t>
  </si>
  <si>
    <t xml:space="preserve"> 713000018</t>
  </si>
  <si>
    <t>Odstránenie tepelnej izolácie stropov lepenej z polystyrénu hr. do 10 cm</t>
  </si>
  <si>
    <t>Montáž tepelnej izolácie  pásmi podláh, jednovrstvová</t>
  </si>
  <si>
    <t>Montáž tepelnej izolácie pásmi stien,lepením celoplošne rohoží,dosiek,pásov - žľab</t>
  </si>
  <si>
    <t xml:space="preserve">Montáž tepelnej izolácie doskami striech, jednovrstvová prilep. asfaltom bod </t>
  </si>
  <si>
    <t xml:space="preserve"> 998713201</t>
  </si>
  <si>
    <t>Presun hmôt pre izolácie tepelné v objektoch výšky do 6 m</t>
  </si>
  <si>
    <t xml:space="preserve"> 283765023</t>
  </si>
  <si>
    <t>Extrudovaný polystyrén 3000 CS hr.50mm - P1,13,14,15</t>
  </si>
  <si>
    <t xml:space="preserve"> 283766104</t>
  </si>
  <si>
    <t>Samozhášavý polystyrén EPS 100 S hr.50mm - žľaby</t>
  </si>
  <si>
    <t>Samozhášavý polystyrén EPS 100S hr.150mm - strecha</t>
  </si>
  <si>
    <t>721/A 1</t>
  </si>
  <si>
    <t xml:space="preserve"> 721233213</t>
  </si>
  <si>
    <t>Strešný vtok plastový korugovaný pre ploché strechy so zvislým odtokom DN 125 mm</t>
  </si>
  <si>
    <t xml:space="preserve"> 998721201</t>
  </si>
  <si>
    <t>Presun hmôt pre vnútornú kanalizáciu v objektoch výšky do 6 m</t>
  </si>
  <si>
    <t>731/B 3</t>
  </si>
  <si>
    <t xml:space="preserve"> 733120826</t>
  </si>
  <si>
    <t>Demontáž rúry priem 350mm  -0,00800t</t>
  </si>
  <si>
    <t>762/B 1</t>
  </si>
  <si>
    <t xml:space="preserve"> 762711830</t>
  </si>
  <si>
    <t>Demontáž priestorových viazaných konštrukcií z reziva hraneného plochy 224-288 cm2,  -0.01300t</t>
  </si>
  <si>
    <t xml:space="preserve"> 762841821</t>
  </si>
  <si>
    <t>Demont. podbíjania obkladov stropov a striech sklonu do 60 st., z dosiek,  -0.04500t - m.č.106</t>
  </si>
  <si>
    <t xml:space="preserve"> 763112114</t>
  </si>
  <si>
    <t>SDK priečka s izoláciou hr. 150 mm W112 jednoduchá kca ocel profil dosky 2x GKB tl 12,5 mm</t>
  </si>
  <si>
    <t>SDK stena predsadená W623 jednoduchá kca UD a CD dosky GKB tl 12,5 mm</t>
  </si>
  <si>
    <t>SDK podhľad KNAUF D112 zavesená dvojvrstvová kca prefil CD dosky GKBI hr. 12,5 mm - sociálky</t>
  </si>
  <si>
    <t xml:space="preserve"> 764311822</t>
  </si>
  <si>
    <t>Demontáž oplechovania krytu s oceľ konštrukciou,  -0,0117t</t>
  </si>
  <si>
    <t xml:space="preserve"> 764430840</t>
  </si>
  <si>
    <t>Demontáž oplechovania múrov a nadmuroviek rš od 330 do 500 mm,  -0,00230t</t>
  </si>
  <si>
    <t xml:space="preserve"> 764711114</t>
  </si>
  <si>
    <t>Oplechovanie parapetov z poplast.plechu rš 250 mm</t>
  </si>
  <si>
    <t>Oplechovanie múrov z poplast.plechu rš 530 mm</t>
  </si>
  <si>
    <t xml:space="preserve"> 764731116</t>
  </si>
  <si>
    <t>Oplechovanie múrov z poplast.plechu rš 700 mm</t>
  </si>
  <si>
    <t xml:space="preserve"> 764731117</t>
  </si>
  <si>
    <t>Oplechovanie múrov z poplast.plechu rš 1050 mm</t>
  </si>
  <si>
    <t xml:space="preserve"> 998764201</t>
  </si>
  <si>
    <t>Presun hmôt pre konštrukcie klampiarske v objektoch výšky do 6 m</t>
  </si>
  <si>
    <t>764/C 1</t>
  </si>
  <si>
    <t xml:space="preserve"> 764394940</t>
  </si>
  <si>
    <t>Ostatné prvky strešné z pozinkovaného plechu príponka z plochej ocele pre uchytenie lemovania</t>
  </si>
  <si>
    <t>Montáž dverového krídla kompletiz.otváravého protipožiarneho, dvojkrídlové do 1450x1970 mm</t>
  </si>
  <si>
    <t xml:space="preserve"> 766661532</t>
  </si>
  <si>
    <t>Montáž dverového krídla kompletiz.otváravého z tvrdého dreva s polodrážkou, dvojkrídlové</t>
  </si>
  <si>
    <t>Montáž parapetnej dosky plastovej šírky nad 300 mm, dĺžky do 1000 mm</t>
  </si>
  <si>
    <t xml:space="preserve"> 766695213</t>
  </si>
  <si>
    <t>Montáž prahu dverí, jednokrídlových šírky nad 100 mm</t>
  </si>
  <si>
    <t xml:space="preserve"> 766695233</t>
  </si>
  <si>
    <t>Montáž prahu dverí, dvojkrídlových šírky nad 100 mm</t>
  </si>
  <si>
    <t xml:space="preserve"> 998766201</t>
  </si>
  <si>
    <t>Presun hmot pre konštrukcie stolárske v objektoch výšky do 6 m</t>
  </si>
  <si>
    <t xml:space="preserve"> 767325002</t>
  </si>
  <si>
    <t>Chemické kotvenie tyčí montáž a dodávka</t>
  </si>
  <si>
    <t xml:space="preserve"> 767581803</t>
  </si>
  <si>
    <t>Demontáž podhľadov tvarovaných plechov,  -0,05500t</t>
  </si>
  <si>
    <t xml:space="preserve"> 767584811</t>
  </si>
  <si>
    <t>Demontáž mriežky vzduchotechnickej,  -0,00100t</t>
  </si>
  <si>
    <t xml:space="preserve"> 767996805</t>
  </si>
  <si>
    <t>Demontáž ostatných doplnkov stavieb s hmotnosťou jednotlivých dielov konšt. nad 500 kg,  -0,00100t - oceľ schody so zábradlím a podestou</t>
  </si>
  <si>
    <t>Plastový parapet vnútorný š.350mm</t>
  </si>
  <si>
    <t xml:space="preserve"> 767631101</t>
  </si>
  <si>
    <t>Montáž okna plastového so zasklením šírky 600 mm x výšky 600 mm</t>
  </si>
  <si>
    <t xml:space="preserve"> 767631111</t>
  </si>
  <si>
    <t>Montáž okna plastového so zasklením šírky 800 mm x výšky 600 mm</t>
  </si>
  <si>
    <t xml:space="preserve"> 767631126</t>
  </si>
  <si>
    <t>Montáž okna plastového so zasklením šírky 800 mm x výšky 2200 mm</t>
  </si>
  <si>
    <t xml:space="preserve"> 767631146</t>
  </si>
  <si>
    <t>Montáž okna plastového so zasklením šírky 1100 mm x výšky 1800 mm</t>
  </si>
  <si>
    <t xml:space="preserve"> 767631176</t>
  </si>
  <si>
    <t>Montáž okna plastového so zasklením šírky 1150 mm x výšky 2450 mm</t>
  </si>
  <si>
    <t xml:space="preserve"> 767631305</t>
  </si>
  <si>
    <t>Montáž okna plastového so zasklením šírky 1800 mm x výšky 2500 mm</t>
  </si>
  <si>
    <t>Montáž okna plastového so zasklením šírky 2000 mm x výšky 1800 mm</t>
  </si>
  <si>
    <t>Montáž okna plastového so zasklením šírky 2000 mm x výšky 2500 mm</t>
  </si>
  <si>
    <t xml:space="preserve"> 767111120</t>
  </si>
  <si>
    <t>Montáž stien a priečok pre zasklenie z oceľových profilov s hmotnosťou jednotlivých stien do 100 kg - ozn.30,31</t>
  </si>
  <si>
    <t xml:space="preserve"> 767111140</t>
  </si>
  <si>
    <t>Montáž stien a priečok pre zasklenie z oceľových profilov s hmotnosťou jednotlivých stien do 200 kg - ozn.30</t>
  </si>
  <si>
    <t>Montáž ostatných atypických kovových stavebných doplnkových konštrukcií nad 100 do 250 kg - strop nad sociálkami</t>
  </si>
  <si>
    <t>Montáž ostatných atypických kovových stavebných doplnkových konštrukcií nad 250 do 500 kg -  oceľ.schody, zábradlia</t>
  </si>
  <si>
    <t>Montáž ostatných atypických kovových stavebných doplnkových konštrukcií nad 500 kg - ok stropu</t>
  </si>
  <si>
    <t xml:space="preserve"> 998767201</t>
  </si>
  <si>
    <t>Presun hmôt pre kovové stavebné doplnkové konštrukcie v objektoch výšky do 6 m</t>
  </si>
  <si>
    <t>Oceľové profily - oceľ.schody,.zábradlia,oceľ. ,ok stropov</t>
  </si>
  <si>
    <t xml:space="preserve"> 7671002291</t>
  </si>
  <si>
    <t>Oceľové steny protipožiarné s výplňou s dvojskla - ozn.30,31</t>
  </si>
  <si>
    <t xml:space="preserve"> 771576109</t>
  </si>
  <si>
    <t>Montáž podláh z dlaždíc keram. ukl. do tmelu flexibil.bez povrchovej úpravy alebo glaz. hladké</t>
  </si>
  <si>
    <t xml:space="preserve"> 998771201</t>
  </si>
  <si>
    <t>Presun hmôt pre podlahy z dlaždíc v objektoch výšky do 6m</t>
  </si>
  <si>
    <t xml:space="preserve"> 781419705</t>
  </si>
  <si>
    <t>Keramické obklady - príplatok k cene montáže vnútorných obkladov, za špárovanie vodovzdorným tmelom</t>
  </si>
  <si>
    <t xml:space="preserve">M2 </t>
  </si>
  <si>
    <t xml:space="preserve"> 781445020</t>
  </si>
  <si>
    <t xml:space="preserve">Montáž obkladov stien z obkladačiek hutných, keramických do tmelu </t>
  </si>
  <si>
    <t xml:space="preserve"> 998781201</t>
  </si>
  <si>
    <t>Presun hmôt pre obklady keramické v objektoch výšky do 6 m</t>
  </si>
  <si>
    <t xml:space="preserve"> 783180001</t>
  </si>
  <si>
    <t>Nátery oceľ.konštr. vodou riediteľné farby protipožiarne napeňujúce vodou riediteľné ťažkých A, Pyrostop   hr.200 µm - ok stropov,schody,zábradlia</t>
  </si>
  <si>
    <t>Nátery kov.stav.doplnk.konštr. syntetické farby šedej na vzduchu schnúce základný - zárubne,rebrík</t>
  </si>
  <si>
    <t xml:space="preserve"> 784410153</t>
  </si>
  <si>
    <t>Penetrovanie jednonásobné jemnozrnného podkladu nad 3,8 m</t>
  </si>
  <si>
    <t xml:space="preserve"> 784452372</t>
  </si>
  <si>
    <t>Maľby z maliarskych zmesí tekutých jednofarebné dvojnásobné v miestn. výšky nad 3,80 m</t>
  </si>
  <si>
    <t>784/B 1</t>
  </si>
  <si>
    <t xml:space="preserve"> 784402802</t>
  </si>
  <si>
    <t>Odstránenie malieb oškrabaním v miestnostiach výšky nad 3, 80 m - fasáda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</si>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</sst>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>
  <numFmts count="3">
    <numFmt numFmtId="164" formatCode="###\ ###\ ##0.00"/>
    <numFmt numFmtId="165" formatCode="###\ ###\ ##0.0000"/>
    <numFmt numFmtId="166" formatCode="###\ ###\ ##0.000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8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0" fontId="1" fillId="0" borderId="7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1" fillId="0" borderId="19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6" fontId="1" fillId="0" borderId="0" xfId="0" applyNumberFormat="1" applyFont="1"/>
    <xf numFmtId="0" fontId="4" fillId="2" borderId="94" xfId="0" applyFont="1" applyFill="1" applyBorder="1" applyAlignment="1">
      <alignment horizontal="center"/>
    </xf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6" fontId="12" fillId="0" borderId="0" xfId="0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166" fontId="14" fillId="0" borderId="0" xfId="0" applyNumberFormat="1" applyFont="1"/>
    <xf numFmtId="166" fontId="4" fillId="0" borderId="0" xfId="0" applyNumberFormat="1" applyFont="1"/>
    <xf numFmtId="0" fontId="16" fillId="0" borderId="0" xfId="0" applyFont="1"/>
    <xf numFmtId="0" fontId="17" fillId="0" borderId="94" xfId="0" applyFont="1" applyBorder="1"/>
    <xf numFmtId="166" fontId="17" fillId="0" borderId="94" xfId="0" applyNumberFormat="1" applyFont="1" applyBorder="1"/>
    <xf numFmtId="164" fontId="17" fillId="0" borderId="94" xfId="0" applyNumberFormat="1" applyFont="1" applyBorder="1"/>
    <xf numFmtId="0" fontId="18" fillId="0" borderId="94" xfId="0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4"/>
  <sheetViews>
    <sheetView workbookViewId="0"/>
  </sheetViews>
  <sheetFormatPr defaultColWidth="0" defaultRowHeight="1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27" max="16384" width="9.140625" hidden="1"/>
  </cols>
  <sheetData>
    <row r="1" spans="1:26">
      <c r="A1" s="3"/>
      <c r="B1" s="3"/>
      <c r="C1" s="3"/>
      <c r="D1" s="3"/>
      <c r="E1" s="3"/>
      <c r="F1" s="3"/>
      <c r="G1" s="3"/>
    </row>
    <row r="2" spans="1:26">
      <c r="A2" s="4" t="s">
        <v>0</v>
      </c>
      <c r="B2" s="3"/>
      <c r="C2" s="3"/>
      <c r="D2" s="3"/>
      <c r="E2" s="3"/>
      <c r="F2" s="7" t="s">
        <v>2</v>
      </c>
      <c r="G2" s="7"/>
    </row>
    <row r="3" spans="1:26">
      <c r="A3" s="6" t="s">
        <v>1</v>
      </c>
      <c r="B3" s="6"/>
      <c r="C3" s="6"/>
      <c r="D3" s="6"/>
      <c r="E3" s="6"/>
      <c r="F3" s="8" t="s">
        <v>3</v>
      </c>
      <c r="G3" s="8" t="s">
        <v>4</v>
      </c>
    </row>
    <row r="4" spans="1:26">
      <c r="A4" s="6"/>
      <c r="B4" s="6"/>
      <c r="C4" s="6"/>
      <c r="D4" s="6"/>
      <c r="E4" s="6"/>
      <c r="F4" s="9">
        <v>0.2</v>
      </c>
      <c r="G4" s="9">
        <v>0</v>
      </c>
    </row>
    <row r="5" spans="1:26">
      <c r="A5" s="3"/>
      <c r="B5" s="3"/>
      <c r="C5" s="3"/>
      <c r="D5" s="3"/>
      <c r="E5" s="3"/>
      <c r="F5" s="3"/>
      <c r="G5" s="3"/>
    </row>
    <row r="6" spans="1:26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26">
      <c r="A7" s="202" t="s">
        <v>12</v>
      </c>
      <c r="B7" s="203">
        <f>'SO 29844'!I372-Rekapitulácia!D7</f>
        <v>0</v>
      </c>
      <c r="C7" s="203">
        <f>'Kryci_list 29844'!J26</f>
        <v>0</v>
      </c>
      <c r="D7" s="203">
        <v>0</v>
      </c>
      <c r="E7" s="203">
        <f>'Kryci_list 29844'!J17</f>
        <v>0</v>
      </c>
      <c r="F7" s="203">
        <v>0</v>
      </c>
      <c r="G7" s="203">
        <f>B7+C7+D7+E7+F7</f>
        <v>0</v>
      </c>
      <c r="K7">
        <f>'SO 29844'!K372</f>
        <v>0</v>
      </c>
      <c r="Q7">
        <v>30.126000000000001</v>
      </c>
    </row>
    <row r="8" spans="1:26">
      <c r="A8" s="71" t="s">
        <v>13</v>
      </c>
      <c r="B8" s="77">
        <f>'SO 29845'!I299-Rekapitulácia!D8</f>
        <v>0</v>
      </c>
      <c r="C8" s="77">
        <f>'Kryci_list 29845'!J26</f>
        <v>0</v>
      </c>
      <c r="D8" s="77">
        <v>0</v>
      </c>
      <c r="E8" s="77">
        <f>'Kryci_list 29845'!J17</f>
        <v>0</v>
      </c>
      <c r="F8" s="77">
        <v>0</v>
      </c>
      <c r="G8" s="77">
        <f>B8+C8+D8+E8+F8</f>
        <v>0</v>
      </c>
      <c r="K8">
        <f>'SO 29845'!K299</f>
        <v>0</v>
      </c>
      <c r="Q8">
        <v>30.126000000000001</v>
      </c>
    </row>
    <row r="9" spans="1:26">
      <c r="A9" s="209" t="s">
        <v>1001</v>
      </c>
      <c r="B9" s="210">
        <f>SUM(B7:B8)</f>
        <v>0</v>
      </c>
      <c r="C9" s="210">
        <f>SUM(C7:C8)</f>
        <v>0</v>
      </c>
      <c r="D9" s="210">
        <f>SUM(D7:D8)</f>
        <v>0</v>
      </c>
      <c r="E9" s="210">
        <f>SUM(E7:E8)</f>
        <v>0</v>
      </c>
      <c r="F9" s="210">
        <f>SUM(F7:F8)</f>
        <v>0</v>
      </c>
      <c r="G9" s="210">
        <f>SUM(G7:G8)-SUM(Z7:Z8)</f>
        <v>0</v>
      </c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>
      <c r="A10" s="207" t="s">
        <v>1002</v>
      </c>
      <c r="B10" s="208">
        <f>G9-SUM(Rekapitulácia!K7:'Rekapitulácia'!K8)*1</f>
        <v>0</v>
      </c>
      <c r="C10" s="208"/>
      <c r="D10" s="208"/>
      <c r="E10" s="208"/>
      <c r="F10" s="208"/>
      <c r="G10" s="208">
        <f>ROUND(((ROUND(B10,2)*20)/100),2)*1</f>
        <v>0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>
      <c r="A11" s="5" t="s">
        <v>1003</v>
      </c>
      <c r="B11" s="205">
        <f>(G9-B10)</f>
        <v>0</v>
      </c>
      <c r="C11" s="205"/>
      <c r="D11" s="205"/>
      <c r="E11" s="205"/>
      <c r="F11" s="205"/>
      <c r="G11" s="205">
        <f>ROUND(((ROUND(B11,2)*0)/100),2)</f>
        <v>0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>
      <c r="A12" s="5" t="s">
        <v>1004</v>
      </c>
      <c r="B12" s="205"/>
      <c r="C12" s="205"/>
      <c r="D12" s="205"/>
      <c r="E12" s="205"/>
      <c r="F12" s="205"/>
      <c r="G12" s="205">
        <f>SUM(G9:G11)</f>
        <v>0</v>
      </c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>
      <c r="A13" s="11"/>
      <c r="B13" s="206"/>
      <c r="C13" s="206"/>
      <c r="D13" s="206"/>
      <c r="E13" s="206"/>
      <c r="F13" s="206"/>
      <c r="G13" s="206"/>
    </row>
    <row r="14" spans="1:26">
      <c r="A14" s="11"/>
      <c r="B14" s="206"/>
      <c r="C14" s="206"/>
      <c r="D14" s="206"/>
      <c r="E14" s="206"/>
      <c r="F14" s="206"/>
      <c r="G14" s="206"/>
    </row>
    <row r="15" spans="1:26">
      <c r="A15" s="11"/>
      <c r="B15" s="206"/>
      <c r="C15" s="206"/>
      <c r="D15" s="206"/>
      <c r="E15" s="206"/>
      <c r="F15" s="206"/>
      <c r="G15" s="206"/>
    </row>
    <row r="16" spans="1:26">
      <c r="A16" s="11"/>
      <c r="B16" s="206"/>
      <c r="C16" s="206"/>
      <c r="D16" s="206"/>
      <c r="E16" s="206"/>
      <c r="F16" s="206"/>
      <c r="G16" s="206"/>
    </row>
    <row r="17" spans="1:7">
      <c r="A17" s="11"/>
      <c r="B17" s="206"/>
      <c r="C17" s="206"/>
      <c r="D17" s="206"/>
      <c r="E17" s="206"/>
      <c r="F17" s="206"/>
      <c r="G17" s="206"/>
    </row>
    <row r="18" spans="1:7">
      <c r="A18" s="11"/>
      <c r="B18" s="206"/>
      <c r="C18" s="206"/>
      <c r="D18" s="206"/>
      <c r="E18" s="206"/>
      <c r="F18" s="206"/>
      <c r="G18" s="206"/>
    </row>
    <row r="19" spans="1:7">
      <c r="A19" s="11"/>
      <c r="B19" s="206"/>
      <c r="C19" s="206"/>
      <c r="D19" s="206"/>
      <c r="E19" s="206"/>
      <c r="F19" s="206"/>
      <c r="G19" s="206"/>
    </row>
    <row r="20" spans="1:7">
      <c r="A20" s="11"/>
      <c r="B20" s="206"/>
      <c r="C20" s="206"/>
      <c r="D20" s="206"/>
      <c r="E20" s="206"/>
      <c r="F20" s="206"/>
      <c r="G20" s="206"/>
    </row>
    <row r="21" spans="1:7">
      <c r="A21" s="11"/>
      <c r="B21" s="206"/>
      <c r="C21" s="206"/>
      <c r="D21" s="206"/>
      <c r="E21" s="206"/>
      <c r="F21" s="206"/>
      <c r="G21" s="206"/>
    </row>
    <row r="22" spans="1:7">
      <c r="A22" s="11"/>
      <c r="B22" s="206"/>
      <c r="C22" s="206"/>
      <c r="D22" s="206"/>
      <c r="E22" s="206"/>
      <c r="F22" s="206"/>
      <c r="G22" s="206"/>
    </row>
    <row r="23" spans="1:7">
      <c r="A23" s="11"/>
      <c r="B23" s="206"/>
      <c r="C23" s="206"/>
      <c r="D23" s="206"/>
      <c r="E23" s="206"/>
      <c r="F23" s="206"/>
      <c r="G23" s="206"/>
    </row>
    <row r="24" spans="1:7">
      <c r="A24" s="11"/>
      <c r="B24" s="206"/>
      <c r="C24" s="206"/>
      <c r="D24" s="206"/>
      <c r="E24" s="206"/>
      <c r="F24" s="206"/>
      <c r="G24" s="206"/>
    </row>
    <row r="25" spans="1:7">
      <c r="A25" s="11"/>
      <c r="B25" s="206"/>
      <c r="C25" s="206"/>
      <c r="D25" s="206"/>
      <c r="E25" s="206"/>
      <c r="F25" s="206"/>
      <c r="G25" s="206"/>
    </row>
    <row r="26" spans="1:7">
      <c r="A26" s="11"/>
      <c r="B26" s="206"/>
      <c r="C26" s="206"/>
      <c r="D26" s="206"/>
      <c r="E26" s="206"/>
      <c r="F26" s="206"/>
      <c r="G26" s="206"/>
    </row>
    <row r="27" spans="1:7">
      <c r="A27" s="11"/>
      <c r="B27" s="206"/>
      <c r="C27" s="206"/>
      <c r="D27" s="206"/>
      <c r="E27" s="206"/>
      <c r="F27" s="206"/>
      <c r="G27" s="206"/>
    </row>
    <row r="28" spans="1:7">
      <c r="A28" s="11"/>
      <c r="B28" s="206"/>
      <c r="C28" s="206"/>
      <c r="D28" s="206"/>
      <c r="E28" s="206"/>
      <c r="F28" s="206"/>
      <c r="G28" s="206"/>
    </row>
    <row r="29" spans="1:7">
      <c r="A29" s="11"/>
      <c r="B29" s="206"/>
      <c r="C29" s="206"/>
      <c r="D29" s="206"/>
      <c r="E29" s="206"/>
      <c r="F29" s="206"/>
      <c r="G29" s="206"/>
    </row>
    <row r="30" spans="1:7">
      <c r="A30" s="11"/>
      <c r="B30" s="206"/>
      <c r="C30" s="206"/>
      <c r="D30" s="206"/>
      <c r="E30" s="206"/>
      <c r="F30" s="206"/>
      <c r="G30" s="206"/>
    </row>
    <row r="31" spans="1:7">
      <c r="A31" s="11"/>
      <c r="B31" s="206"/>
      <c r="C31" s="206"/>
      <c r="D31" s="206"/>
      <c r="E31" s="206"/>
      <c r="F31" s="206"/>
      <c r="G31" s="206"/>
    </row>
    <row r="32" spans="1:7">
      <c r="A32" s="11"/>
      <c r="B32" s="206"/>
      <c r="C32" s="206"/>
      <c r="D32" s="206"/>
      <c r="E32" s="206"/>
      <c r="F32" s="206"/>
      <c r="G32" s="206"/>
    </row>
    <row r="33" spans="1:7">
      <c r="A33" s="11"/>
      <c r="B33" s="206"/>
      <c r="C33" s="206"/>
      <c r="D33" s="206"/>
      <c r="E33" s="206"/>
      <c r="F33" s="206"/>
      <c r="G33" s="206"/>
    </row>
    <row r="34" spans="1:7">
      <c r="A34" s="11"/>
      <c r="B34" s="206"/>
      <c r="C34" s="206"/>
      <c r="D34" s="206"/>
      <c r="E34" s="206"/>
      <c r="F34" s="206"/>
      <c r="G34" s="206"/>
    </row>
    <row r="35" spans="1:7">
      <c r="A35" s="1"/>
      <c r="B35" s="154"/>
      <c r="C35" s="154"/>
      <c r="D35" s="154"/>
      <c r="E35" s="154"/>
      <c r="F35" s="154"/>
      <c r="G35" s="154"/>
    </row>
    <row r="36" spans="1:7">
      <c r="A36" s="1"/>
      <c r="B36" s="154"/>
      <c r="C36" s="154"/>
      <c r="D36" s="154"/>
      <c r="E36" s="154"/>
      <c r="F36" s="154"/>
      <c r="G36" s="154"/>
    </row>
    <row r="37" spans="1:7">
      <c r="A37" s="1"/>
      <c r="B37" s="154"/>
      <c r="C37" s="154"/>
      <c r="D37" s="154"/>
      <c r="E37" s="154"/>
      <c r="F37" s="154"/>
      <c r="G37" s="154"/>
    </row>
    <row r="38" spans="1:7">
      <c r="A38" s="1"/>
      <c r="B38" s="154"/>
      <c r="C38" s="154"/>
      <c r="D38" s="154"/>
      <c r="E38" s="154"/>
      <c r="F38" s="154"/>
      <c r="G38" s="154"/>
    </row>
    <row r="39" spans="1:7">
      <c r="A39" s="1"/>
      <c r="B39" s="154"/>
      <c r="C39" s="154"/>
      <c r="D39" s="154"/>
      <c r="E39" s="154"/>
      <c r="F39" s="154"/>
      <c r="G39" s="154"/>
    </row>
    <row r="40" spans="1:7">
      <c r="A40" s="1"/>
      <c r="B40" s="154"/>
      <c r="C40" s="154"/>
      <c r="D40" s="154"/>
      <c r="E40" s="154"/>
      <c r="F40" s="154"/>
      <c r="G40" s="154"/>
    </row>
    <row r="41" spans="1:7">
      <c r="A41" s="1"/>
      <c r="B41" s="154"/>
      <c r="C41" s="154"/>
      <c r="D41" s="154"/>
      <c r="E41" s="154"/>
      <c r="F41" s="154"/>
      <c r="G41" s="154"/>
    </row>
    <row r="42" spans="1:7">
      <c r="A42" s="1"/>
      <c r="B42" s="154"/>
      <c r="C42" s="154"/>
      <c r="D42" s="154"/>
      <c r="E42" s="154"/>
      <c r="F42" s="154"/>
      <c r="G42" s="154"/>
    </row>
    <row r="43" spans="1:7">
      <c r="A43" s="1"/>
      <c r="B43" s="154"/>
      <c r="C43" s="154"/>
      <c r="D43" s="154"/>
      <c r="E43" s="154"/>
      <c r="F43" s="154"/>
      <c r="G43" s="154"/>
    </row>
    <row r="44" spans="1:7">
      <c r="A44" s="1"/>
      <c r="B44" s="154"/>
      <c r="C44" s="154"/>
      <c r="D44" s="154"/>
      <c r="E44" s="154"/>
      <c r="F44" s="154"/>
      <c r="G44" s="154"/>
    </row>
    <row r="45" spans="1:7">
      <c r="A45" s="1"/>
      <c r="B45" s="154"/>
      <c r="C45" s="154"/>
      <c r="D45" s="154"/>
      <c r="E45" s="154"/>
      <c r="F45" s="154"/>
      <c r="G45" s="154"/>
    </row>
    <row r="46" spans="1:7">
      <c r="A46" s="1"/>
      <c r="B46" s="154"/>
      <c r="C46" s="154"/>
      <c r="D46" s="154"/>
      <c r="E46" s="154"/>
      <c r="F46" s="154"/>
      <c r="G46" s="154"/>
    </row>
    <row r="47" spans="1:7">
      <c r="A47" s="1"/>
      <c r="B47" s="154"/>
      <c r="C47" s="154"/>
      <c r="D47" s="154"/>
      <c r="E47" s="154"/>
      <c r="F47" s="154"/>
      <c r="G47" s="154"/>
    </row>
    <row r="48" spans="1:7">
      <c r="A48" s="1"/>
      <c r="B48" s="154"/>
      <c r="C48" s="154"/>
      <c r="D48" s="154"/>
      <c r="E48" s="154"/>
      <c r="F48" s="154"/>
      <c r="G48" s="154"/>
    </row>
    <row r="49" spans="1:7">
      <c r="A49" s="1"/>
      <c r="B49" s="154"/>
      <c r="C49" s="154"/>
      <c r="D49" s="154"/>
      <c r="E49" s="154"/>
      <c r="F49" s="154"/>
      <c r="G49" s="154"/>
    </row>
    <row r="50" spans="1:7">
      <c r="A50" s="1"/>
      <c r="B50" s="154"/>
      <c r="C50" s="154"/>
      <c r="D50" s="154"/>
      <c r="E50" s="154"/>
      <c r="F50" s="154"/>
      <c r="G50" s="154"/>
    </row>
    <row r="51" spans="1:7">
      <c r="B51" s="204"/>
      <c r="C51" s="204"/>
      <c r="D51" s="204"/>
      <c r="E51" s="204"/>
      <c r="F51" s="204"/>
      <c r="G51" s="204"/>
    </row>
    <row r="52" spans="1:7">
      <c r="B52" s="204"/>
      <c r="C52" s="204"/>
      <c r="D52" s="204"/>
      <c r="E52" s="204"/>
      <c r="F52" s="204"/>
      <c r="G52" s="204"/>
    </row>
    <row r="53" spans="1:7">
      <c r="B53" s="204"/>
      <c r="C53" s="204"/>
      <c r="D53" s="204"/>
      <c r="E53" s="204"/>
      <c r="F53" s="204"/>
      <c r="G53" s="204"/>
    </row>
    <row r="54" spans="1:7">
      <c r="B54" s="204"/>
      <c r="C54" s="204"/>
      <c r="D54" s="204"/>
      <c r="E54" s="204"/>
      <c r="F54" s="204"/>
      <c r="G54" s="204"/>
    </row>
    <row r="55" spans="1:7">
      <c r="B55" s="204"/>
      <c r="C55" s="204"/>
      <c r="D55" s="204"/>
      <c r="E55" s="204"/>
      <c r="F55" s="204"/>
      <c r="G55" s="204"/>
    </row>
    <row r="56" spans="1:7">
      <c r="B56" s="204"/>
      <c r="C56" s="204"/>
      <c r="D56" s="204"/>
      <c r="E56" s="204"/>
      <c r="F56" s="204"/>
      <c r="G56" s="204"/>
    </row>
    <row r="57" spans="1:7">
      <c r="B57" s="204"/>
      <c r="C57" s="204"/>
      <c r="D57" s="204"/>
      <c r="E57" s="204"/>
      <c r="F57" s="204"/>
      <c r="G57" s="204"/>
    </row>
    <row r="58" spans="1:7">
      <c r="B58" s="204"/>
      <c r="C58" s="204"/>
      <c r="D58" s="204"/>
      <c r="E58" s="204"/>
      <c r="F58" s="204"/>
      <c r="G58" s="204"/>
    </row>
    <row r="59" spans="1:7">
      <c r="B59" s="204"/>
      <c r="C59" s="204"/>
      <c r="D59" s="204"/>
      <c r="E59" s="204"/>
      <c r="F59" s="204"/>
      <c r="G59" s="204"/>
    </row>
    <row r="60" spans="1:7">
      <c r="B60" s="204"/>
      <c r="C60" s="204"/>
      <c r="D60" s="204"/>
      <c r="E60" s="204"/>
      <c r="F60" s="204"/>
      <c r="G60" s="204"/>
    </row>
    <row r="61" spans="1:7">
      <c r="B61" s="204"/>
      <c r="C61" s="204"/>
      <c r="D61" s="204"/>
      <c r="E61" s="204"/>
      <c r="F61" s="204"/>
      <c r="G61" s="204"/>
    </row>
    <row r="62" spans="1:7">
      <c r="B62" s="204"/>
      <c r="C62" s="204"/>
      <c r="D62" s="204"/>
      <c r="E62" s="204"/>
      <c r="F62" s="204"/>
      <c r="G62" s="204"/>
    </row>
    <row r="63" spans="1:7">
      <c r="B63" s="204"/>
      <c r="C63" s="204"/>
      <c r="D63" s="204"/>
      <c r="E63" s="204"/>
      <c r="F63" s="204"/>
      <c r="G63" s="204"/>
    </row>
    <row r="64" spans="1:7">
      <c r="B64" s="204"/>
      <c r="C64" s="204"/>
      <c r="D64" s="204"/>
      <c r="E64" s="204"/>
      <c r="F64" s="204"/>
      <c r="G64" s="204"/>
    </row>
    <row r="65" spans="2:7">
      <c r="B65" s="204"/>
      <c r="C65" s="204"/>
      <c r="D65" s="204"/>
      <c r="E65" s="204"/>
      <c r="F65" s="204"/>
      <c r="G65" s="204"/>
    </row>
    <row r="66" spans="2:7">
      <c r="B66" s="204"/>
      <c r="C66" s="204"/>
      <c r="D66" s="204"/>
      <c r="E66" s="204"/>
      <c r="F66" s="204"/>
      <c r="G66" s="204"/>
    </row>
    <row r="67" spans="2:7">
      <c r="B67" s="204"/>
      <c r="C67" s="204"/>
      <c r="D67" s="204"/>
      <c r="E67" s="204"/>
      <c r="F67" s="204"/>
      <c r="G67" s="204"/>
    </row>
    <row r="68" spans="2:7">
      <c r="B68" s="204"/>
      <c r="C68" s="204"/>
      <c r="D68" s="204"/>
      <c r="E68" s="204"/>
      <c r="F68" s="204"/>
      <c r="G68" s="204"/>
    </row>
    <row r="69" spans="2:7">
      <c r="B69" s="204"/>
      <c r="C69" s="204"/>
      <c r="D69" s="204"/>
      <c r="E69" s="204"/>
      <c r="F69" s="204"/>
      <c r="G69" s="204"/>
    </row>
    <row r="70" spans="2:7">
      <c r="B70" s="204"/>
      <c r="C70" s="204"/>
      <c r="D70" s="204"/>
      <c r="E70" s="204"/>
      <c r="F70" s="204"/>
      <c r="G70" s="204"/>
    </row>
    <row r="71" spans="2:7">
      <c r="B71" s="204"/>
      <c r="C71" s="204"/>
      <c r="D71" s="204"/>
      <c r="E71" s="204"/>
      <c r="F71" s="204"/>
      <c r="G71" s="204"/>
    </row>
    <row r="72" spans="2:7">
      <c r="B72" s="204"/>
      <c r="C72" s="204"/>
      <c r="D72" s="204"/>
      <c r="E72" s="204"/>
      <c r="F72" s="204"/>
      <c r="G72" s="204"/>
    </row>
    <row r="73" spans="2:7">
      <c r="B73" s="204"/>
      <c r="C73" s="204"/>
      <c r="D73" s="204"/>
      <c r="E73" s="204"/>
      <c r="F73" s="204"/>
      <c r="G73" s="204"/>
    </row>
    <row r="74" spans="2:7">
      <c r="B74" s="204"/>
      <c r="C74" s="204"/>
      <c r="D74" s="204"/>
      <c r="E74" s="204"/>
      <c r="F74" s="204"/>
      <c r="G74" s="204"/>
    </row>
    <row r="75" spans="2:7">
      <c r="B75" s="204"/>
      <c r="C75" s="204"/>
      <c r="D75" s="204"/>
      <c r="E75" s="204"/>
      <c r="F75" s="204"/>
      <c r="G75" s="204"/>
    </row>
    <row r="76" spans="2:7">
      <c r="B76" s="204"/>
      <c r="C76" s="204"/>
      <c r="D76" s="204"/>
      <c r="E76" s="204"/>
      <c r="F76" s="204"/>
      <c r="G76" s="204"/>
    </row>
    <row r="77" spans="2:7">
      <c r="B77" s="204"/>
      <c r="C77" s="204"/>
      <c r="D77" s="204"/>
      <c r="E77" s="204"/>
      <c r="F77" s="204"/>
      <c r="G77" s="204"/>
    </row>
    <row r="78" spans="2:7">
      <c r="B78" s="204"/>
      <c r="C78" s="204"/>
      <c r="D78" s="204"/>
      <c r="E78" s="204"/>
      <c r="F78" s="204"/>
      <c r="G78" s="204"/>
    </row>
    <row r="79" spans="2:7">
      <c r="B79" s="204"/>
      <c r="C79" s="204"/>
      <c r="D79" s="204"/>
      <c r="E79" s="204"/>
      <c r="F79" s="204"/>
      <c r="G79" s="204"/>
    </row>
    <row r="80" spans="2:7">
      <c r="B80" s="204"/>
      <c r="C80" s="204"/>
      <c r="D80" s="204"/>
      <c r="E80" s="204"/>
      <c r="F80" s="204"/>
      <c r="G80" s="204"/>
    </row>
    <row r="81" spans="2:7">
      <c r="B81" s="204"/>
      <c r="C81" s="204"/>
      <c r="D81" s="204"/>
      <c r="E81" s="204"/>
      <c r="F81" s="204"/>
      <c r="G81" s="204"/>
    </row>
    <row r="82" spans="2:7">
      <c r="B82" s="204"/>
      <c r="C82" s="204"/>
      <c r="D82" s="204"/>
      <c r="E82" s="204"/>
      <c r="F82" s="204"/>
      <c r="G82" s="204"/>
    </row>
    <row r="83" spans="2:7">
      <c r="B83" s="204"/>
      <c r="C83" s="204"/>
      <c r="D83" s="204"/>
      <c r="E83" s="204"/>
      <c r="F83" s="204"/>
      <c r="G83" s="204"/>
    </row>
    <row r="84" spans="2:7">
      <c r="B84" s="204"/>
      <c r="C84" s="204"/>
      <c r="D84" s="204"/>
      <c r="E84" s="204"/>
      <c r="F84" s="204"/>
      <c r="G84" s="204"/>
    </row>
    <row r="85" spans="2:7">
      <c r="B85" s="204"/>
      <c r="C85" s="204"/>
      <c r="D85" s="204"/>
      <c r="E85" s="204"/>
      <c r="F85" s="204"/>
      <c r="G85" s="204"/>
    </row>
    <row r="86" spans="2:7">
      <c r="B86" s="204"/>
      <c r="C86" s="204"/>
      <c r="D86" s="204"/>
      <c r="E86" s="204"/>
      <c r="F86" s="204"/>
      <c r="G86" s="204"/>
    </row>
    <row r="87" spans="2:7">
      <c r="B87" s="204"/>
      <c r="C87" s="204"/>
      <c r="D87" s="204"/>
      <c r="E87" s="204"/>
      <c r="F87" s="204"/>
      <c r="G87" s="204"/>
    </row>
    <row r="88" spans="2:7">
      <c r="B88" s="204"/>
      <c r="C88" s="204"/>
      <c r="D88" s="204"/>
      <c r="E88" s="204"/>
      <c r="F88" s="204"/>
      <c r="G88" s="204"/>
    </row>
    <row r="89" spans="2:7">
      <c r="B89" s="204"/>
      <c r="C89" s="204"/>
      <c r="D89" s="204"/>
      <c r="E89" s="204"/>
      <c r="F89" s="204"/>
      <c r="G89" s="204"/>
    </row>
    <row r="90" spans="2:7">
      <c r="B90" s="204"/>
      <c r="C90" s="204"/>
      <c r="D90" s="204"/>
      <c r="E90" s="204"/>
      <c r="F90" s="204"/>
      <c r="G90" s="204"/>
    </row>
    <row r="91" spans="2:7">
      <c r="B91" s="204"/>
      <c r="C91" s="204"/>
      <c r="D91" s="204"/>
      <c r="E91" s="204"/>
      <c r="F91" s="204"/>
      <c r="G91" s="204"/>
    </row>
    <row r="92" spans="2:7">
      <c r="B92" s="204"/>
      <c r="C92" s="204"/>
      <c r="D92" s="204"/>
      <c r="E92" s="204"/>
      <c r="F92" s="204"/>
      <c r="G92" s="204"/>
    </row>
    <row r="93" spans="2:7">
      <c r="B93" s="204"/>
      <c r="C93" s="204"/>
      <c r="D93" s="204"/>
      <c r="E93" s="204"/>
      <c r="F93" s="204"/>
      <c r="G93" s="204"/>
    </row>
    <row r="94" spans="2:7">
      <c r="B94" s="204"/>
      <c r="C94" s="204"/>
      <c r="D94" s="204"/>
      <c r="E94" s="204"/>
      <c r="F94" s="204"/>
      <c r="G94" s="204"/>
    </row>
    <row r="95" spans="2:7">
      <c r="B95" s="204"/>
      <c r="C95" s="204"/>
      <c r="D95" s="204"/>
      <c r="E95" s="204"/>
      <c r="F95" s="204"/>
      <c r="G95" s="204"/>
    </row>
    <row r="96" spans="2:7">
      <c r="B96" s="204"/>
      <c r="C96" s="204"/>
      <c r="D96" s="204"/>
      <c r="E96" s="204"/>
      <c r="F96" s="204"/>
      <c r="G96" s="204"/>
    </row>
    <row r="97" spans="2:7">
      <c r="B97" s="204"/>
      <c r="C97" s="204"/>
      <c r="D97" s="204"/>
      <c r="E97" s="204"/>
      <c r="F97" s="204"/>
      <c r="G97" s="204"/>
    </row>
    <row r="98" spans="2:7">
      <c r="B98" s="204"/>
      <c r="C98" s="204"/>
      <c r="D98" s="204"/>
      <c r="E98" s="204"/>
      <c r="F98" s="204"/>
      <c r="G98" s="204"/>
    </row>
    <row r="99" spans="2:7">
      <c r="B99" s="204"/>
      <c r="C99" s="204"/>
      <c r="D99" s="204"/>
      <c r="E99" s="204"/>
      <c r="F99" s="204"/>
      <c r="G99" s="204"/>
    </row>
    <row r="100" spans="2:7">
      <c r="B100" s="204"/>
      <c r="C100" s="204"/>
      <c r="D100" s="204"/>
      <c r="E100" s="204"/>
      <c r="F100" s="204"/>
      <c r="G100" s="204"/>
    </row>
    <row r="101" spans="2:7">
      <c r="B101" s="204"/>
      <c r="C101" s="204"/>
      <c r="D101" s="204"/>
      <c r="E101" s="204"/>
      <c r="F101" s="204"/>
      <c r="G101" s="204"/>
    </row>
    <row r="102" spans="2:7">
      <c r="B102" s="204"/>
      <c r="C102" s="204"/>
      <c r="D102" s="204"/>
      <c r="E102" s="204"/>
      <c r="F102" s="204"/>
      <c r="G102" s="204"/>
    </row>
    <row r="103" spans="2:7">
      <c r="B103" s="204"/>
      <c r="C103" s="204"/>
      <c r="D103" s="204"/>
      <c r="E103" s="204"/>
      <c r="F103" s="204"/>
      <c r="G103" s="204"/>
    </row>
    <row r="104" spans="2:7">
      <c r="B104" s="204"/>
      <c r="C104" s="204"/>
      <c r="D104" s="204"/>
      <c r="E104" s="204"/>
      <c r="F104" s="204"/>
      <c r="G104" s="204"/>
    </row>
  </sheetData>
  <mergeCells count="1">
    <mergeCell ref="A3:E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1"/>
  <sheetViews>
    <sheetView workbookViewId="0"/>
  </sheetViews>
  <sheetFormatPr defaultColWidth="0"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>
      <c r="A1" s="3"/>
      <c r="B1" s="14"/>
      <c r="C1" s="14"/>
      <c r="D1" s="14"/>
      <c r="E1" s="14"/>
      <c r="F1" s="15" t="s">
        <v>1005</v>
      </c>
      <c r="G1" s="14"/>
      <c r="H1" s="14"/>
      <c r="I1" s="14"/>
      <c r="J1" s="14"/>
      <c r="W1">
        <v>30.126000000000001</v>
      </c>
    </row>
    <row r="2" spans="1:23" ht="30" customHeight="1" thickTop="1">
      <c r="A2" s="13"/>
      <c r="B2" s="211" t="s">
        <v>1</v>
      </c>
      <c r="C2" s="212"/>
      <c r="D2" s="212"/>
      <c r="E2" s="212"/>
      <c r="F2" s="212"/>
      <c r="G2" s="212"/>
      <c r="H2" s="212"/>
      <c r="I2" s="212"/>
      <c r="J2" s="213"/>
    </row>
    <row r="3" spans="1:23" ht="18" customHeight="1">
      <c r="A3" s="13"/>
      <c r="B3" s="23"/>
      <c r="C3" s="20"/>
      <c r="D3" s="17"/>
      <c r="E3" s="17"/>
      <c r="F3" s="17"/>
      <c r="G3" s="17"/>
      <c r="H3" s="17"/>
      <c r="I3" s="40" t="s">
        <v>15</v>
      </c>
      <c r="J3" s="30"/>
    </row>
    <row r="4" spans="1:23" ht="18" customHeight="1">
      <c r="A4" s="13"/>
      <c r="B4" s="23"/>
      <c r="C4" s="20"/>
      <c r="D4" s="17"/>
      <c r="E4" s="17"/>
      <c r="F4" s="17"/>
      <c r="G4" s="17"/>
      <c r="H4" s="17"/>
      <c r="I4" s="40" t="s">
        <v>17</v>
      </c>
      <c r="J4" s="30"/>
    </row>
    <row r="5" spans="1:23" ht="18" customHeight="1" thickBot="1">
      <c r="A5" s="13"/>
      <c r="B5" s="41" t="s">
        <v>18</v>
      </c>
      <c r="C5" s="20"/>
      <c r="D5" s="17"/>
      <c r="E5" s="17"/>
      <c r="F5" s="42" t="s">
        <v>19</v>
      </c>
      <c r="G5" s="17"/>
      <c r="H5" s="17"/>
      <c r="I5" s="40" t="s">
        <v>20</v>
      </c>
      <c r="J5" s="43"/>
    </row>
    <row r="6" spans="1:23" ht="20.100000000000001" customHeight="1" thickTop="1">
      <c r="A6" s="13"/>
      <c r="B6" s="56" t="s">
        <v>21</v>
      </c>
      <c r="C6" s="52"/>
      <c r="D6" s="52"/>
      <c r="E6" s="52"/>
      <c r="F6" s="52"/>
      <c r="G6" s="52"/>
      <c r="H6" s="52"/>
      <c r="I6" s="52"/>
      <c r="J6" s="53"/>
    </row>
    <row r="7" spans="1:23" ht="18" customHeight="1">
      <c r="A7" s="13"/>
      <c r="B7" s="58" t="s">
        <v>24</v>
      </c>
      <c r="C7" s="45"/>
      <c r="D7" s="18"/>
      <c r="E7" s="18"/>
      <c r="F7" s="18"/>
      <c r="G7" s="59" t="s">
        <v>25</v>
      </c>
      <c r="H7" s="18"/>
      <c r="I7" s="28"/>
      <c r="J7" s="46"/>
    </row>
    <row r="8" spans="1:23" ht="20.100000000000001" customHeight="1">
      <c r="A8" s="13"/>
      <c r="B8" s="57" t="s">
        <v>22</v>
      </c>
      <c r="C8" s="54"/>
      <c r="D8" s="54"/>
      <c r="E8" s="54"/>
      <c r="F8" s="54"/>
      <c r="G8" s="54"/>
      <c r="H8" s="54"/>
      <c r="I8" s="54"/>
      <c r="J8" s="55"/>
    </row>
    <row r="9" spans="1:23" ht="18" customHeight="1">
      <c r="A9" s="13"/>
      <c r="B9" s="41" t="s">
        <v>24</v>
      </c>
      <c r="C9" s="20"/>
      <c r="D9" s="17"/>
      <c r="E9" s="17"/>
      <c r="F9" s="17"/>
      <c r="G9" s="42" t="s">
        <v>26</v>
      </c>
      <c r="H9" s="17"/>
      <c r="I9" s="27"/>
      <c r="J9" s="30"/>
    </row>
    <row r="10" spans="1:23" ht="20.100000000000001" customHeight="1">
      <c r="A10" s="13"/>
      <c r="B10" s="57" t="s">
        <v>23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>
      <c r="A11" s="13"/>
      <c r="B11" s="41" t="s">
        <v>24</v>
      </c>
      <c r="C11" s="20"/>
      <c r="D11" s="17"/>
      <c r="E11" s="17"/>
      <c r="F11" s="17"/>
      <c r="G11" s="42" t="s">
        <v>25</v>
      </c>
      <c r="H11" s="17"/>
      <c r="I11" s="27"/>
      <c r="J11" s="30"/>
    </row>
    <row r="12" spans="1:23" ht="18" customHeight="1" thickTop="1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>
      <c r="A15" s="13"/>
      <c r="B15" s="92" t="s">
        <v>27</v>
      </c>
      <c r="C15" s="93" t="s">
        <v>6</v>
      </c>
      <c r="D15" s="93" t="s">
        <v>55</v>
      </c>
      <c r="E15" s="94" t="s">
        <v>56</v>
      </c>
      <c r="F15" s="108" t="s">
        <v>57</v>
      </c>
      <c r="G15" s="60" t="s">
        <v>33</v>
      </c>
      <c r="H15" s="63" t="s">
        <v>34</v>
      </c>
      <c r="I15" s="107"/>
      <c r="J15" s="51"/>
    </row>
    <row r="16" spans="1:23" ht="18" customHeight="1">
      <c r="A16" s="13"/>
      <c r="B16" s="95">
        <v>1</v>
      </c>
      <c r="C16" s="96" t="s">
        <v>28</v>
      </c>
      <c r="D16" s="97">
        <f>'Kryci_list 29844'!D16+'Kryci_list 29845'!D16</f>
        <v>0</v>
      </c>
      <c r="E16" s="98">
        <f>'Kryci_list 29844'!E16+'Kryci_list 29845'!E16</f>
        <v>0</v>
      </c>
      <c r="F16" s="109">
        <f>'Kryci_list 29844'!F16+'Kryci_list 29845'!F16</f>
        <v>0</v>
      </c>
      <c r="G16" s="61">
        <v>6</v>
      </c>
      <c r="H16" s="118"/>
      <c r="I16" s="129"/>
      <c r="J16" s="121">
        <f>Rekapitulácia!F9</f>
        <v>0</v>
      </c>
    </row>
    <row r="17" spans="1:10" ht="18" customHeight="1">
      <c r="A17" s="13"/>
      <c r="B17" s="68">
        <v>2</v>
      </c>
      <c r="C17" s="72" t="s">
        <v>29</v>
      </c>
      <c r="D17" s="78">
        <f>'Kryci_list 29844'!D17+'Kryci_list 29845'!D17</f>
        <v>0</v>
      </c>
      <c r="E17" s="76">
        <f>'Kryci_list 29844'!E17+'Kryci_list 29845'!E17</f>
        <v>0</v>
      </c>
      <c r="F17" s="81">
        <f>'Kryci_list 29844'!F17+'Kryci_list 29845'!F17</f>
        <v>0</v>
      </c>
      <c r="G17" s="62">
        <v>7</v>
      </c>
      <c r="H17" s="119" t="s">
        <v>35</v>
      </c>
      <c r="I17" s="129"/>
      <c r="J17" s="122">
        <f>Rekapitulácia!E9</f>
        <v>0</v>
      </c>
    </row>
    <row r="18" spans="1:10" ht="18" customHeight="1">
      <c r="A18" s="13"/>
      <c r="B18" s="69">
        <v>3</v>
      </c>
      <c r="C18" s="73" t="s">
        <v>30</v>
      </c>
      <c r="D18" s="79">
        <f>'Kryci_list 29844'!D18+'Kryci_list 29845'!D18</f>
        <v>0</v>
      </c>
      <c r="E18" s="77">
        <f>'Kryci_list 29844'!E18+'Kryci_list 29845'!E18</f>
        <v>0</v>
      </c>
      <c r="F18" s="82">
        <f>'Kryci_list 29844'!F18+'Kryci_list 29845'!F18</f>
        <v>0</v>
      </c>
      <c r="G18" s="62">
        <v>8</v>
      </c>
      <c r="H18" s="119" t="s">
        <v>36</v>
      </c>
      <c r="I18" s="129"/>
      <c r="J18" s="122">
        <f>Rekapitulácia!D9</f>
        <v>0</v>
      </c>
    </row>
    <row r="19" spans="1:10" ht="18" customHeight="1">
      <c r="A19" s="13"/>
      <c r="B19" s="69">
        <v>4</v>
      </c>
      <c r="C19" s="73" t="s">
        <v>31</v>
      </c>
      <c r="D19" s="79">
        <f>'Kryci_list 29844'!D19+'Kryci_list 29845'!D19</f>
        <v>0</v>
      </c>
      <c r="E19" s="77">
        <f>'Kryci_list 29844'!E19+'Kryci_list 29845'!E19</f>
        <v>0</v>
      </c>
      <c r="F19" s="82">
        <f>'Kryci_list 29844'!F19+'Kryci_list 29845'!F19</f>
        <v>0</v>
      </c>
      <c r="G19" s="62">
        <v>9</v>
      </c>
      <c r="H19" s="127"/>
      <c r="I19" s="129"/>
      <c r="J19" s="128"/>
    </row>
    <row r="20" spans="1:10" ht="18" customHeight="1" thickBot="1">
      <c r="A20" s="13"/>
      <c r="B20" s="69">
        <v>5</v>
      </c>
      <c r="C20" s="74" t="s">
        <v>32</v>
      </c>
      <c r="D20" s="80"/>
      <c r="E20" s="102"/>
      <c r="F20" s="110">
        <f>SUM(F16:F19)</f>
        <v>0</v>
      </c>
      <c r="G20" s="62">
        <v>10</v>
      </c>
      <c r="H20" s="119" t="s">
        <v>32</v>
      </c>
      <c r="I20" s="131"/>
      <c r="J20" s="101">
        <f>SUM(J16:J19)</f>
        <v>0</v>
      </c>
    </row>
    <row r="21" spans="1:10" ht="18" customHeight="1" thickTop="1">
      <c r="A21" s="13"/>
      <c r="B21" s="66" t="s">
        <v>44</v>
      </c>
      <c r="C21" s="70" t="s">
        <v>45</v>
      </c>
      <c r="D21" s="75"/>
      <c r="E21" s="19"/>
      <c r="F21" s="100"/>
      <c r="G21" s="66" t="s">
        <v>51</v>
      </c>
      <c r="H21" s="63" t="s">
        <v>45</v>
      </c>
      <c r="I21" s="28"/>
      <c r="J21" s="132"/>
    </row>
    <row r="22" spans="1:10" ht="18" customHeight="1">
      <c r="A22" s="13"/>
      <c r="B22" s="61">
        <v>11</v>
      </c>
      <c r="C22" s="64" t="s">
        <v>46</v>
      </c>
      <c r="D22" s="88"/>
      <c r="E22" s="91"/>
      <c r="F22" s="81">
        <f>'Kryci_list 29844'!F22+'Kryci_list 29845'!F22</f>
        <v>0</v>
      </c>
      <c r="G22" s="61">
        <v>16</v>
      </c>
      <c r="H22" s="118" t="s">
        <v>52</v>
      </c>
      <c r="I22" s="129"/>
      <c r="J22" s="121">
        <f>'Kryci_list 29844'!J22+'Kryci_list 29845'!J22</f>
        <v>0</v>
      </c>
    </row>
    <row r="23" spans="1:10" ht="18" customHeight="1">
      <c r="A23" s="13"/>
      <c r="B23" s="62">
        <v>12</v>
      </c>
      <c r="C23" s="65" t="s">
        <v>47</v>
      </c>
      <c r="D23" s="67"/>
      <c r="E23" s="91"/>
      <c r="F23" s="82">
        <f>'Kryci_list 29844'!F23+'Kryci_list 29845'!F23</f>
        <v>0</v>
      </c>
      <c r="G23" s="62">
        <v>17</v>
      </c>
      <c r="H23" s="119" t="s">
        <v>53</v>
      </c>
      <c r="I23" s="129"/>
      <c r="J23" s="122">
        <f>'Kryci_list 29844'!J23+'Kryci_list 29845'!J23</f>
        <v>0</v>
      </c>
    </row>
    <row r="24" spans="1:10" ht="18" customHeight="1">
      <c r="A24" s="13"/>
      <c r="B24" s="62">
        <v>13</v>
      </c>
      <c r="C24" s="65" t="s">
        <v>48</v>
      </c>
      <c r="D24" s="67"/>
      <c r="E24" s="91"/>
      <c r="F24" s="82">
        <f>'Kryci_list 29844'!F24+'Kryci_list 29845'!F24</f>
        <v>0</v>
      </c>
      <c r="G24" s="62">
        <v>18</v>
      </c>
      <c r="H24" s="119" t="s">
        <v>54</v>
      </c>
      <c r="I24" s="129"/>
      <c r="J24" s="122">
        <f>'Kryci_list 29844'!J24+'Kryci_list 29845'!J24</f>
        <v>0</v>
      </c>
    </row>
    <row r="25" spans="1:10" ht="18" customHeight="1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2"/>
    </row>
    <row r="26" spans="1:10" ht="18" customHeight="1" thickBot="1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32</v>
      </c>
      <c r="I26" s="131"/>
      <c r="J26" s="101">
        <f>SUM(J22:J25)+SUM(F22:F25)</f>
        <v>0</v>
      </c>
    </row>
    <row r="27" spans="1:10" ht="18" customHeight="1" thickTop="1">
      <c r="A27" s="13"/>
      <c r="B27" s="103"/>
      <c r="C27" s="143" t="s">
        <v>60</v>
      </c>
      <c r="D27" s="136"/>
      <c r="E27" s="104"/>
      <c r="F27" s="29"/>
      <c r="G27" s="112" t="s">
        <v>37</v>
      </c>
      <c r="H27" s="106" t="s">
        <v>38</v>
      </c>
      <c r="I27" s="28"/>
      <c r="J27" s="31"/>
    </row>
    <row r="28" spans="1:10" ht="18" customHeight="1">
      <c r="A28" s="13"/>
      <c r="B28" s="26"/>
      <c r="C28" s="134"/>
      <c r="D28" s="137"/>
      <c r="E28" s="22"/>
      <c r="F28" s="13"/>
      <c r="G28" s="113">
        <v>21</v>
      </c>
      <c r="H28" s="117" t="s">
        <v>39</v>
      </c>
      <c r="I28" s="124"/>
      <c r="J28" s="99">
        <f>F20+J20+F26+J26</f>
        <v>0</v>
      </c>
    </row>
    <row r="29" spans="1:10" ht="18" customHeight="1">
      <c r="A29" s="13"/>
      <c r="B29" s="83"/>
      <c r="C29" s="135"/>
      <c r="D29" s="138"/>
      <c r="E29" s="22"/>
      <c r="F29" s="13"/>
      <c r="G29" s="61">
        <v>22</v>
      </c>
      <c r="H29" s="118" t="s">
        <v>40</v>
      </c>
      <c r="I29" s="125">
        <f>Rekapitulácia!B10</f>
        <v>0</v>
      </c>
      <c r="J29" s="121">
        <f>ROUND(((ROUND(I29,2)*20)/100),2)*1</f>
        <v>0</v>
      </c>
    </row>
    <row r="30" spans="1:10" ht="18" customHeight="1">
      <c r="A30" s="13"/>
      <c r="B30" s="23"/>
      <c r="C30" s="127"/>
      <c r="D30" s="129"/>
      <c r="E30" s="22"/>
      <c r="F30" s="13"/>
      <c r="G30" s="62">
        <v>23</v>
      </c>
      <c r="H30" s="119" t="s">
        <v>41</v>
      </c>
      <c r="I30" s="90">
        <f>Rekapitulácia!B11</f>
        <v>0</v>
      </c>
      <c r="J30" s="122">
        <f>ROUND(((ROUND(I30,2)*0)/100),2)</f>
        <v>0</v>
      </c>
    </row>
    <row r="31" spans="1:10" ht="18" customHeight="1">
      <c r="A31" s="13"/>
      <c r="B31" s="24"/>
      <c r="C31" s="139"/>
      <c r="D31" s="140"/>
      <c r="E31" s="22"/>
      <c r="F31" s="13"/>
      <c r="G31" s="62">
        <v>24</v>
      </c>
      <c r="H31" s="119" t="s">
        <v>42</v>
      </c>
      <c r="I31" s="27"/>
      <c r="J31" s="218">
        <f>SUM(J28:J30)</f>
        <v>0</v>
      </c>
    </row>
    <row r="32" spans="1:10" ht="18" customHeight="1" thickBot="1">
      <c r="A32" s="13"/>
      <c r="B32" s="44"/>
      <c r="C32" s="120"/>
      <c r="D32" s="126"/>
      <c r="E32" s="84"/>
      <c r="F32" s="85"/>
      <c r="G32" s="214" t="s">
        <v>43</v>
      </c>
      <c r="H32" s="215"/>
      <c r="I32" s="216"/>
      <c r="J32" s="217"/>
    </row>
    <row r="33" spans="1:10" ht="18" customHeight="1" thickTop="1">
      <c r="A33" s="13"/>
      <c r="B33" s="103"/>
      <c r="C33" s="104"/>
      <c r="D33" s="141" t="s">
        <v>58</v>
      </c>
      <c r="E33" s="87"/>
      <c r="F33" s="87"/>
      <c r="G33" s="16"/>
      <c r="H33" s="141" t="s">
        <v>59</v>
      </c>
      <c r="I33" s="29"/>
      <c r="J33" s="32"/>
    </row>
    <row r="34" spans="1:10" ht="18" customHeight="1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1"/>
  <sheetViews>
    <sheetView workbookViewId="0"/>
  </sheetViews>
  <sheetFormatPr defaultColWidth="0"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>
      <c r="A1" s="3"/>
      <c r="B1" s="14"/>
      <c r="C1" s="14"/>
      <c r="D1" s="14"/>
      <c r="E1" s="14"/>
      <c r="F1" s="15" t="s">
        <v>14</v>
      </c>
      <c r="G1" s="14"/>
      <c r="H1" s="14"/>
      <c r="I1" s="14"/>
      <c r="J1" s="14"/>
      <c r="W1">
        <v>30.126000000000001</v>
      </c>
    </row>
    <row r="2" spans="1:23" ht="30" customHeight="1" thickTop="1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>
      <c r="A3" s="13"/>
      <c r="B3" s="34" t="s">
        <v>16</v>
      </c>
      <c r="C3" s="35"/>
      <c r="D3" s="36"/>
      <c r="E3" s="36"/>
      <c r="F3" s="36"/>
      <c r="G3" s="17"/>
      <c r="H3" s="17"/>
      <c r="I3" s="40" t="s">
        <v>15</v>
      </c>
      <c r="J3" s="30"/>
    </row>
    <row r="4" spans="1:23" ht="18" customHeight="1">
      <c r="A4" s="13"/>
      <c r="B4" s="23"/>
      <c r="C4" s="20"/>
      <c r="D4" s="17"/>
      <c r="E4" s="17"/>
      <c r="F4" s="17"/>
      <c r="G4" s="17"/>
      <c r="H4" s="17"/>
      <c r="I4" s="40" t="s">
        <v>17</v>
      </c>
      <c r="J4" s="30"/>
    </row>
    <row r="5" spans="1:23" ht="18" customHeight="1" thickBot="1">
      <c r="A5" s="13"/>
      <c r="B5" s="41" t="s">
        <v>18</v>
      </c>
      <c r="C5" s="20"/>
      <c r="D5" s="17"/>
      <c r="E5" s="17"/>
      <c r="F5" s="42" t="s">
        <v>19</v>
      </c>
      <c r="G5" s="17"/>
      <c r="H5" s="17"/>
      <c r="I5" s="40" t="s">
        <v>20</v>
      </c>
      <c r="J5" s="43"/>
    </row>
    <row r="6" spans="1:23" ht="20.100000000000001" customHeight="1" thickTop="1">
      <c r="A6" s="13"/>
      <c r="B6" s="56" t="s">
        <v>21</v>
      </c>
      <c r="C6" s="52"/>
      <c r="D6" s="52"/>
      <c r="E6" s="52"/>
      <c r="F6" s="52"/>
      <c r="G6" s="52"/>
      <c r="H6" s="52"/>
      <c r="I6" s="52"/>
      <c r="J6" s="53"/>
    </row>
    <row r="7" spans="1:23" ht="18" customHeight="1">
      <c r="A7" s="13"/>
      <c r="B7" s="58" t="s">
        <v>24</v>
      </c>
      <c r="C7" s="45"/>
      <c r="D7" s="18"/>
      <c r="E7" s="18"/>
      <c r="F7" s="18"/>
      <c r="G7" s="59" t="s">
        <v>25</v>
      </c>
      <c r="H7" s="18"/>
      <c r="I7" s="28"/>
      <c r="J7" s="46"/>
    </row>
    <row r="8" spans="1:23" ht="20.100000000000001" customHeight="1">
      <c r="A8" s="13"/>
      <c r="B8" s="57" t="s">
        <v>22</v>
      </c>
      <c r="C8" s="54"/>
      <c r="D8" s="54"/>
      <c r="E8" s="54"/>
      <c r="F8" s="54"/>
      <c r="G8" s="54"/>
      <c r="H8" s="54"/>
      <c r="I8" s="54"/>
      <c r="J8" s="55"/>
    </row>
    <row r="9" spans="1:23" ht="18" customHeight="1">
      <c r="A9" s="13"/>
      <c r="B9" s="41" t="s">
        <v>24</v>
      </c>
      <c r="C9" s="20"/>
      <c r="D9" s="17"/>
      <c r="E9" s="17"/>
      <c r="F9" s="17"/>
      <c r="G9" s="42" t="s">
        <v>26</v>
      </c>
      <c r="H9" s="17"/>
      <c r="I9" s="27"/>
      <c r="J9" s="30"/>
    </row>
    <row r="10" spans="1:23" ht="20.100000000000001" customHeight="1">
      <c r="A10" s="13"/>
      <c r="B10" s="57" t="s">
        <v>23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>
      <c r="A11" s="13"/>
      <c r="B11" s="41" t="s">
        <v>24</v>
      </c>
      <c r="C11" s="20"/>
      <c r="D11" s="17"/>
      <c r="E11" s="17"/>
      <c r="F11" s="17"/>
      <c r="G11" s="42" t="s">
        <v>25</v>
      </c>
      <c r="H11" s="17"/>
      <c r="I11" s="27"/>
      <c r="J11" s="30"/>
    </row>
    <row r="12" spans="1:23" ht="18" customHeight="1" thickTop="1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>
      <c r="A15" s="13"/>
      <c r="B15" s="92" t="s">
        <v>27</v>
      </c>
      <c r="C15" s="93" t="s">
        <v>6</v>
      </c>
      <c r="D15" s="93" t="s">
        <v>55</v>
      </c>
      <c r="E15" s="94" t="s">
        <v>56</v>
      </c>
      <c r="F15" s="108" t="s">
        <v>57</v>
      </c>
      <c r="G15" s="60" t="s">
        <v>33</v>
      </c>
      <c r="H15" s="63" t="s">
        <v>34</v>
      </c>
      <c r="I15" s="107"/>
      <c r="J15" s="51"/>
    </row>
    <row r="16" spans="1:23" ht="18" customHeight="1">
      <c r="A16" s="13"/>
      <c r="B16" s="95">
        <v>1</v>
      </c>
      <c r="C16" s="96" t="s">
        <v>28</v>
      </c>
      <c r="D16" s="97">
        <f>'Rekap 29844'!B20</f>
        <v>0</v>
      </c>
      <c r="E16" s="98">
        <f>'Rekap 29844'!C20</f>
        <v>0</v>
      </c>
      <c r="F16" s="109">
        <f>'Rekap 29844'!D20</f>
        <v>0</v>
      </c>
      <c r="G16" s="61">
        <v>6</v>
      </c>
      <c r="H16" s="118"/>
      <c r="I16" s="129"/>
      <c r="J16" s="121">
        <v>0</v>
      </c>
    </row>
    <row r="17" spans="1:26" ht="18" customHeight="1">
      <c r="A17" s="13"/>
      <c r="B17" s="68">
        <v>2</v>
      </c>
      <c r="C17" s="72" t="s">
        <v>29</v>
      </c>
      <c r="D17" s="78">
        <f>'Rekap 29844'!B39</f>
        <v>0</v>
      </c>
      <c r="E17" s="76">
        <f>'Rekap 29844'!C39</f>
        <v>0</v>
      </c>
      <c r="F17" s="81">
        <f>'Rekap 29844'!D39</f>
        <v>0</v>
      </c>
      <c r="G17" s="62">
        <v>7</v>
      </c>
      <c r="H17" s="119" t="s">
        <v>35</v>
      </c>
      <c r="I17" s="129"/>
      <c r="J17" s="122">
        <f>'SO 29844'!Z372</f>
        <v>0</v>
      </c>
    </row>
    <row r="18" spans="1:26" ht="18" customHeight="1">
      <c r="A18" s="13"/>
      <c r="B18" s="69">
        <v>3</v>
      </c>
      <c r="C18" s="73" t="s">
        <v>30</v>
      </c>
      <c r="D18" s="79"/>
      <c r="E18" s="77"/>
      <c r="F18" s="82"/>
      <c r="G18" s="62">
        <v>8</v>
      </c>
      <c r="H18" s="119" t="s">
        <v>36</v>
      </c>
      <c r="I18" s="129"/>
      <c r="J18" s="122">
        <v>0</v>
      </c>
    </row>
    <row r="19" spans="1:26" ht="18" customHeight="1">
      <c r="A19" s="13"/>
      <c r="B19" s="69">
        <v>4</v>
      </c>
      <c r="C19" s="73" t="s">
        <v>31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>
      <c r="A20" s="13"/>
      <c r="B20" s="69">
        <v>5</v>
      </c>
      <c r="C20" s="74" t="s">
        <v>32</v>
      </c>
      <c r="D20" s="80"/>
      <c r="E20" s="102"/>
      <c r="F20" s="110">
        <f>SUM(F16:F19)</f>
        <v>0</v>
      </c>
      <c r="G20" s="62">
        <v>10</v>
      </c>
      <c r="H20" s="119" t="s">
        <v>32</v>
      </c>
      <c r="I20" s="131"/>
      <c r="J20" s="101">
        <f>SUM(J16:J19)</f>
        <v>0</v>
      </c>
    </row>
    <row r="21" spans="1:26" ht="18" customHeight="1" thickTop="1">
      <c r="A21" s="13"/>
      <c r="B21" s="66" t="s">
        <v>44</v>
      </c>
      <c r="C21" s="70" t="s">
        <v>45</v>
      </c>
      <c r="D21" s="75"/>
      <c r="E21" s="19"/>
      <c r="F21" s="100"/>
      <c r="G21" s="66" t="s">
        <v>51</v>
      </c>
      <c r="H21" s="63" t="s">
        <v>45</v>
      </c>
      <c r="I21" s="28"/>
      <c r="J21" s="132"/>
    </row>
    <row r="22" spans="1:26" ht="18" customHeight="1">
      <c r="A22" s="13"/>
      <c r="B22" s="61">
        <v>11</v>
      </c>
      <c r="C22" s="64" t="s">
        <v>46</v>
      </c>
      <c r="D22" s="88"/>
      <c r="E22" s="90" t="s">
        <v>49</v>
      </c>
      <c r="F22" s="81">
        <f>((F16*U22*0)+(F17*V22*0)+(F18*W22*0))/100</f>
        <v>0</v>
      </c>
      <c r="G22" s="61">
        <v>16</v>
      </c>
      <c r="H22" s="118" t="s">
        <v>52</v>
      </c>
      <c r="I22" s="130" t="s">
        <v>49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13"/>
      <c r="B23" s="62">
        <v>12</v>
      </c>
      <c r="C23" s="65" t="s">
        <v>47</v>
      </c>
      <c r="D23" s="67"/>
      <c r="E23" s="90" t="s">
        <v>50</v>
      </c>
      <c r="F23" s="82">
        <f>((F16*U23*0)+(F17*V23*0)+(F18*W23*0))/100</f>
        <v>0</v>
      </c>
      <c r="G23" s="62">
        <v>17</v>
      </c>
      <c r="H23" s="119" t="s">
        <v>53</v>
      </c>
      <c r="I23" s="130" t="s">
        <v>49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13"/>
      <c r="B24" s="62">
        <v>13</v>
      </c>
      <c r="C24" s="65" t="s">
        <v>48</v>
      </c>
      <c r="D24" s="67"/>
      <c r="E24" s="90" t="s">
        <v>49</v>
      </c>
      <c r="F24" s="82">
        <f>((F16*U24*0)+(F17*V24*0)+(F18*W24*0))/100</f>
        <v>0</v>
      </c>
      <c r="G24" s="62">
        <v>18</v>
      </c>
      <c r="H24" s="119" t="s">
        <v>54</v>
      </c>
      <c r="I24" s="130" t="s">
        <v>50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32</v>
      </c>
      <c r="I26" s="131"/>
      <c r="J26" s="101">
        <f>SUM(J22:J25)+SUM(F22:F25)</f>
        <v>0</v>
      </c>
    </row>
    <row r="27" spans="1:26" ht="18" customHeight="1" thickTop="1">
      <c r="A27" s="13"/>
      <c r="B27" s="103"/>
      <c r="C27" s="143" t="s">
        <v>60</v>
      </c>
      <c r="D27" s="136"/>
      <c r="E27" s="104"/>
      <c r="F27" s="29"/>
      <c r="G27" s="112" t="s">
        <v>37</v>
      </c>
      <c r="H27" s="106" t="s">
        <v>38</v>
      </c>
      <c r="I27" s="28"/>
      <c r="J27" s="31"/>
    </row>
    <row r="28" spans="1:26" ht="18" customHeight="1">
      <c r="A28" s="13"/>
      <c r="B28" s="26"/>
      <c r="C28" s="134"/>
      <c r="D28" s="137"/>
      <c r="E28" s="22"/>
      <c r="F28" s="13"/>
      <c r="G28" s="113">
        <v>21</v>
      </c>
      <c r="H28" s="117" t="s">
        <v>39</v>
      </c>
      <c r="I28" s="124"/>
      <c r="J28" s="99">
        <f>F20+J20+F26+J26</f>
        <v>0</v>
      </c>
    </row>
    <row r="29" spans="1:26" ht="18" customHeight="1">
      <c r="A29" s="13"/>
      <c r="B29" s="83"/>
      <c r="C29" s="135"/>
      <c r="D29" s="138"/>
      <c r="E29" s="22"/>
      <c r="F29" s="13"/>
      <c r="G29" s="61">
        <v>22</v>
      </c>
      <c r="H29" s="118" t="s">
        <v>40</v>
      </c>
      <c r="I29" s="125">
        <f>J28-SUM('SO 29844'!K9:'SO 29844'!K371)</f>
        <v>0</v>
      </c>
      <c r="J29" s="121">
        <f>ROUND(((ROUND(I29,2)*20)*1/100),2)</f>
        <v>0</v>
      </c>
    </row>
    <row r="30" spans="1:26" ht="18" customHeight="1">
      <c r="A30" s="13"/>
      <c r="B30" s="23"/>
      <c r="C30" s="127"/>
      <c r="D30" s="129"/>
      <c r="E30" s="22"/>
      <c r="F30" s="13"/>
      <c r="G30" s="62">
        <v>23</v>
      </c>
      <c r="H30" s="119" t="s">
        <v>41</v>
      </c>
      <c r="I30" s="90">
        <f>SUM('SO 29844'!K9:'SO 29844'!K371)</f>
        <v>0</v>
      </c>
      <c r="J30" s="122">
        <f>ROUND(((ROUND(I30,2)*0)/100),2)</f>
        <v>0</v>
      </c>
    </row>
    <row r="31" spans="1:26" ht="18" customHeight="1">
      <c r="A31" s="13"/>
      <c r="B31" s="24"/>
      <c r="C31" s="139"/>
      <c r="D31" s="140"/>
      <c r="E31" s="22"/>
      <c r="F31" s="13"/>
      <c r="G31" s="113">
        <v>24</v>
      </c>
      <c r="H31" s="117" t="s">
        <v>42</v>
      </c>
      <c r="I31" s="116"/>
      <c r="J31" s="133">
        <f>SUM(J28:J30)</f>
        <v>0</v>
      </c>
    </row>
    <row r="32" spans="1:26" ht="18" customHeight="1" thickBot="1">
      <c r="A32" s="13"/>
      <c r="B32" s="44"/>
      <c r="C32" s="120"/>
      <c r="D32" s="126"/>
      <c r="E32" s="84"/>
      <c r="F32" s="85"/>
      <c r="G32" s="61" t="s">
        <v>43</v>
      </c>
      <c r="H32" s="120"/>
      <c r="I32" s="126"/>
      <c r="J32" s="123"/>
    </row>
    <row r="33" spans="1:10" ht="18" customHeight="1" thickTop="1">
      <c r="A33" s="13"/>
      <c r="B33" s="103"/>
      <c r="C33" s="104"/>
      <c r="D33" s="141" t="s">
        <v>58</v>
      </c>
      <c r="E33" s="87"/>
      <c r="F33" s="105"/>
      <c r="G33" s="114">
        <v>26</v>
      </c>
      <c r="H33" s="142" t="s">
        <v>59</v>
      </c>
      <c r="I33" s="29"/>
      <c r="J33" s="115"/>
    </row>
    <row r="34" spans="1:10" ht="18" customHeight="1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500"/>
  <sheetViews>
    <sheetView workbookViewId="0"/>
  </sheetViews>
  <sheetFormatPr defaultColWidth="0" defaultRowHeight="1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>
      <c r="A1" s="148" t="s">
        <v>21</v>
      </c>
      <c r="B1" s="146"/>
      <c r="C1" s="146"/>
      <c r="D1" s="147"/>
      <c r="E1" s="149" t="s">
        <v>19</v>
      </c>
      <c r="F1" s="145"/>
      <c r="W1">
        <v>30.126000000000001</v>
      </c>
    </row>
    <row r="2" spans="1:26" ht="20.100000000000001" customHeight="1">
      <c r="A2" s="148" t="s">
        <v>22</v>
      </c>
      <c r="B2" s="146"/>
      <c r="C2" s="146"/>
      <c r="D2" s="147"/>
      <c r="E2" s="149" t="s">
        <v>17</v>
      </c>
      <c r="F2" s="145"/>
    </row>
    <row r="3" spans="1:26" ht="20.100000000000001" customHeight="1">
      <c r="A3" s="148" t="s">
        <v>23</v>
      </c>
      <c r="B3" s="146"/>
      <c r="C3" s="146"/>
      <c r="D3" s="147"/>
      <c r="E3" s="149"/>
      <c r="F3" s="145"/>
    </row>
    <row r="4" spans="1:26">
      <c r="A4" s="150" t="s">
        <v>1</v>
      </c>
      <c r="B4" s="144"/>
      <c r="C4" s="144"/>
      <c r="D4" s="144"/>
      <c r="E4" s="144"/>
      <c r="F4" s="144"/>
    </row>
    <row r="5" spans="1:26">
      <c r="A5" s="150" t="s">
        <v>16</v>
      </c>
      <c r="B5" s="144"/>
      <c r="C5" s="144"/>
      <c r="D5" s="144"/>
      <c r="E5" s="144"/>
      <c r="F5" s="144"/>
    </row>
    <row r="6" spans="1:26">
      <c r="A6" s="144"/>
      <c r="B6" s="144"/>
      <c r="C6" s="144"/>
      <c r="D6" s="144"/>
      <c r="E6" s="144"/>
      <c r="F6" s="144"/>
    </row>
    <row r="7" spans="1:26">
      <c r="A7" s="144"/>
      <c r="B7" s="144"/>
      <c r="C7" s="144"/>
      <c r="D7" s="144"/>
      <c r="E7" s="144"/>
      <c r="F7" s="144"/>
    </row>
    <row r="8" spans="1:26">
      <c r="A8" s="151" t="s">
        <v>64</v>
      </c>
      <c r="B8" s="144"/>
      <c r="C8" s="144"/>
      <c r="D8" s="144"/>
      <c r="E8" s="144"/>
      <c r="F8" s="144"/>
    </row>
    <row r="9" spans="1:26">
      <c r="A9" s="152" t="s">
        <v>61</v>
      </c>
      <c r="B9" s="152" t="s">
        <v>55</v>
      </c>
      <c r="C9" s="152" t="s">
        <v>56</v>
      </c>
      <c r="D9" s="152" t="s">
        <v>32</v>
      </c>
      <c r="E9" s="152" t="s">
        <v>62</v>
      </c>
      <c r="F9" s="152" t="s">
        <v>63</v>
      </c>
    </row>
    <row r="10" spans="1:26">
      <c r="A10" s="159" t="s">
        <v>65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>
      <c r="A11" s="161" t="s">
        <v>66</v>
      </c>
      <c r="B11" s="162">
        <f>'SO 29844'!L29</f>
        <v>0</v>
      </c>
      <c r="C11" s="162">
        <f>'SO 29844'!M29</f>
        <v>0</v>
      </c>
      <c r="D11" s="162">
        <f>'SO 29844'!I29</f>
        <v>0</v>
      </c>
      <c r="E11" s="163">
        <f>'SO 29844'!S29</f>
        <v>0.27</v>
      </c>
      <c r="F11" s="163">
        <f>'SO 29844'!V29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>
      <c r="A12" s="161" t="s">
        <v>67</v>
      </c>
      <c r="B12" s="162">
        <f>'SO 29844'!L43</f>
        <v>0</v>
      </c>
      <c r="C12" s="162">
        <f>'SO 29844'!M43</f>
        <v>0</v>
      </c>
      <c r="D12" s="162">
        <f>'SO 29844'!I43</f>
        <v>0</v>
      </c>
      <c r="E12" s="163">
        <f>'SO 29844'!S43</f>
        <v>88.24</v>
      </c>
      <c r="F12" s="163">
        <f>'SO 29844'!V43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>
      <c r="A13" s="161" t="s">
        <v>68</v>
      </c>
      <c r="B13" s="162">
        <f>'SO 29844'!L69</f>
        <v>0</v>
      </c>
      <c r="C13" s="162">
        <f>'SO 29844'!M69</f>
        <v>0</v>
      </c>
      <c r="D13" s="162">
        <f>'SO 29844'!I69</f>
        <v>0</v>
      </c>
      <c r="E13" s="163">
        <f>'SO 29844'!S69</f>
        <v>63.15</v>
      </c>
      <c r="F13" s="163">
        <f>'SO 29844'!V69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>
      <c r="A14" s="161" t="s">
        <v>69</v>
      </c>
      <c r="B14" s="162">
        <f>'SO 29844'!L88</f>
        <v>0</v>
      </c>
      <c r="C14" s="162">
        <f>'SO 29844'!M88</f>
        <v>0</v>
      </c>
      <c r="D14" s="162">
        <f>'SO 29844'!I88</f>
        <v>0</v>
      </c>
      <c r="E14" s="163">
        <f>'SO 29844'!S88</f>
        <v>30.82</v>
      </c>
      <c r="F14" s="163">
        <f>'SO 29844'!V88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>
      <c r="A15" s="161" t="s">
        <v>70</v>
      </c>
      <c r="B15" s="162">
        <f>'SO 29844'!L92</f>
        <v>0</v>
      </c>
      <c r="C15" s="162">
        <f>'SO 29844'!M92</f>
        <v>0</v>
      </c>
      <c r="D15" s="162">
        <f>'SO 29844'!I92</f>
        <v>0</v>
      </c>
      <c r="E15" s="163">
        <f>'SO 29844'!S92</f>
        <v>0</v>
      </c>
      <c r="F15" s="163">
        <f>'SO 29844'!V92</f>
        <v>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>
      <c r="A16" s="161" t="s">
        <v>71</v>
      </c>
      <c r="B16" s="162">
        <f>'SO 29844'!L154</f>
        <v>0</v>
      </c>
      <c r="C16" s="162">
        <f>'SO 29844'!M154</f>
        <v>0</v>
      </c>
      <c r="D16" s="162">
        <f>'SO 29844'!I154</f>
        <v>0</v>
      </c>
      <c r="E16" s="163">
        <f>'SO 29844'!S154</f>
        <v>83.58</v>
      </c>
      <c r="F16" s="163">
        <f>'SO 29844'!V154</f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>
      <c r="A17" s="161" t="s">
        <v>72</v>
      </c>
      <c r="B17" s="162">
        <f>'SO 29844'!L158</f>
        <v>0</v>
      </c>
      <c r="C17" s="162">
        <f>'SO 29844'!M158</f>
        <v>0</v>
      </c>
      <c r="D17" s="162">
        <f>'SO 29844'!I158</f>
        <v>0</v>
      </c>
      <c r="E17" s="163">
        <f>'SO 29844'!S158</f>
        <v>0</v>
      </c>
      <c r="F17" s="163">
        <f>'SO 29844'!V158</f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>
      <c r="A18" s="161" t="s">
        <v>73</v>
      </c>
      <c r="B18" s="162">
        <f>'SO 29844'!L195</f>
        <v>0</v>
      </c>
      <c r="C18" s="162">
        <f>'SO 29844'!M195</f>
        <v>0</v>
      </c>
      <c r="D18" s="162">
        <f>'SO 29844'!I195</f>
        <v>0</v>
      </c>
      <c r="E18" s="163">
        <f>'SO 29844'!S195</f>
        <v>8.0500000000000007</v>
      </c>
      <c r="F18" s="163">
        <f>'SO 29844'!V195</f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>
      <c r="A19" s="161" t="s">
        <v>74</v>
      </c>
      <c r="B19" s="162">
        <f>'SO 29844'!L199</f>
        <v>0</v>
      </c>
      <c r="C19" s="162">
        <f>'SO 29844'!M199</f>
        <v>0</v>
      </c>
      <c r="D19" s="162">
        <f>'SO 29844'!I199</f>
        <v>0</v>
      </c>
      <c r="E19" s="163">
        <f>'SO 29844'!S199</f>
        <v>0</v>
      </c>
      <c r="F19" s="163">
        <f>'SO 29844'!V199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>
      <c r="A20" s="2" t="s">
        <v>65</v>
      </c>
      <c r="B20" s="164">
        <f>'SO 29844'!L201</f>
        <v>0</v>
      </c>
      <c r="C20" s="164">
        <f>'SO 29844'!M201</f>
        <v>0</v>
      </c>
      <c r="D20" s="164">
        <f>'SO 29844'!I201</f>
        <v>0</v>
      </c>
      <c r="E20" s="165">
        <f>'SO 29844'!S201</f>
        <v>274.10000000000002</v>
      </c>
      <c r="F20" s="165">
        <f>'SO 29844'!V201</f>
        <v>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>
      <c r="A21" s="1"/>
      <c r="B21" s="154"/>
      <c r="C21" s="154"/>
      <c r="D21" s="154"/>
      <c r="E21" s="153"/>
      <c r="F21" s="153"/>
    </row>
    <row r="22" spans="1:26">
      <c r="A22" s="2" t="s">
        <v>75</v>
      </c>
      <c r="B22" s="164"/>
      <c r="C22" s="162"/>
      <c r="D22" s="162"/>
      <c r="E22" s="163"/>
      <c r="F22" s="163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>
      <c r="A23" s="161" t="s">
        <v>76</v>
      </c>
      <c r="B23" s="162">
        <f>'SO 29844'!L213</f>
        <v>0</v>
      </c>
      <c r="C23" s="162">
        <f>'SO 29844'!M213</f>
        <v>0</v>
      </c>
      <c r="D23" s="162">
        <f>'SO 29844'!I213</f>
        <v>0</v>
      </c>
      <c r="E23" s="163">
        <f>'SO 29844'!S213</f>
        <v>0</v>
      </c>
      <c r="F23" s="163">
        <f>'SO 29844'!V213</f>
        <v>0</v>
      </c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>
      <c r="A24" s="161" t="s">
        <v>77</v>
      </c>
      <c r="B24" s="162">
        <f>'SO 29844'!L227</f>
        <v>0</v>
      </c>
      <c r="C24" s="162">
        <f>'SO 29844'!M227</f>
        <v>0</v>
      </c>
      <c r="D24" s="162">
        <f>'SO 29844'!I227</f>
        <v>0</v>
      </c>
      <c r="E24" s="163">
        <f>'SO 29844'!S227</f>
        <v>0.02</v>
      </c>
      <c r="F24" s="163">
        <f>'SO 29844'!V227</f>
        <v>0</v>
      </c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>
      <c r="A25" s="161" t="s">
        <v>78</v>
      </c>
      <c r="B25" s="162">
        <f>'SO 29844'!L241</f>
        <v>0</v>
      </c>
      <c r="C25" s="162">
        <f>'SO 29844'!M241</f>
        <v>0</v>
      </c>
      <c r="D25" s="162">
        <f>'SO 29844'!I241</f>
        <v>0</v>
      </c>
      <c r="E25" s="163">
        <f>'SO 29844'!S241</f>
        <v>0.2</v>
      </c>
      <c r="F25" s="163">
        <f>'SO 29844'!V241</f>
        <v>0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>
      <c r="A26" s="161" t="s">
        <v>79</v>
      </c>
      <c r="B26" s="162">
        <f>'SO 29844'!L247</f>
        <v>0</v>
      </c>
      <c r="C26" s="162">
        <f>'SO 29844'!M247</f>
        <v>0</v>
      </c>
      <c r="D26" s="162">
        <f>'SO 29844'!I247</f>
        <v>0</v>
      </c>
      <c r="E26" s="163">
        <f>'SO 29844'!S247</f>
        <v>0.14000000000000001</v>
      </c>
      <c r="F26" s="163">
        <f>'SO 29844'!V247</f>
        <v>0</v>
      </c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>
      <c r="A27" s="161" t="s">
        <v>80</v>
      </c>
      <c r="B27" s="162">
        <f>'SO 29844'!L253</f>
        <v>0</v>
      </c>
      <c r="C27" s="162">
        <f>'SO 29844'!M253</f>
        <v>0</v>
      </c>
      <c r="D27" s="162">
        <f>'SO 29844'!I253</f>
        <v>0</v>
      </c>
      <c r="E27" s="163">
        <f>'SO 29844'!S253</f>
        <v>1.62</v>
      </c>
      <c r="F27" s="163">
        <f>'SO 29844'!V253</f>
        <v>0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>
      <c r="A28" s="161" t="s">
        <v>81</v>
      </c>
      <c r="B28" s="162">
        <f>'SO 29844'!L264</f>
        <v>0</v>
      </c>
      <c r="C28" s="162">
        <f>'SO 29844'!M264</f>
        <v>0</v>
      </c>
      <c r="D28" s="162">
        <f>'SO 29844'!I264</f>
        <v>0</v>
      </c>
      <c r="E28" s="163">
        <f>'SO 29844'!S264</f>
        <v>0.14000000000000001</v>
      </c>
      <c r="F28" s="163">
        <f>'SO 29844'!V264</f>
        <v>0</v>
      </c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>
      <c r="A29" s="161" t="s">
        <v>82</v>
      </c>
      <c r="B29" s="162">
        <f>'SO 29844'!L268</f>
        <v>0</v>
      </c>
      <c r="C29" s="162">
        <f>'SO 29844'!M268</f>
        <v>0</v>
      </c>
      <c r="D29" s="162">
        <f>'SO 29844'!I268</f>
        <v>0</v>
      </c>
      <c r="E29" s="163">
        <f>'SO 29844'!S268</f>
        <v>0</v>
      </c>
      <c r="F29" s="163">
        <f>'SO 29844'!V268</f>
        <v>0</v>
      </c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>
      <c r="A30" s="161" t="s">
        <v>83</v>
      </c>
      <c r="B30" s="162">
        <f>'SO 29844'!L283</f>
        <v>0</v>
      </c>
      <c r="C30" s="162">
        <f>'SO 29844'!M283</f>
        <v>0</v>
      </c>
      <c r="D30" s="162">
        <f>'SO 29844'!I283</f>
        <v>0</v>
      </c>
      <c r="E30" s="163">
        <f>'SO 29844'!S283</f>
        <v>0.01</v>
      </c>
      <c r="F30" s="163">
        <f>'SO 29844'!V283</f>
        <v>0</v>
      </c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>
      <c r="A31" s="161" t="s">
        <v>84</v>
      </c>
      <c r="B31" s="162">
        <f>'SO 29844'!L312</f>
        <v>0</v>
      </c>
      <c r="C31" s="162">
        <f>'SO 29844'!M312</f>
        <v>0</v>
      </c>
      <c r="D31" s="162">
        <f>'SO 29844'!I312</f>
        <v>0</v>
      </c>
      <c r="E31" s="163">
        <f>'SO 29844'!S312</f>
        <v>0.12</v>
      </c>
      <c r="F31" s="163">
        <f>'SO 29844'!V312</f>
        <v>0</v>
      </c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>
      <c r="A32" s="161" t="s">
        <v>85</v>
      </c>
      <c r="B32" s="162">
        <f>'SO 29844'!L324</f>
        <v>0</v>
      </c>
      <c r="C32" s="162">
        <f>'SO 29844'!M324</f>
        <v>0</v>
      </c>
      <c r="D32" s="162">
        <f>'SO 29844'!I324</f>
        <v>0</v>
      </c>
      <c r="E32" s="163">
        <f>'SO 29844'!S324</f>
        <v>6.58</v>
      </c>
      <c r="F32" s="163">
        <f>'SO 29844'!V324</f>
        <v>0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>
      <c r="A33" s="161" t="s">
        <v>86</v>
      </c>
      <c r="B33" s="162">
        <f>'SO 29844'!L340</f>
        <v>0</v>
      </c>
      <c r="C33" s="162">
        <f>'SO 29844'!M340</f>
        <v>0</v>
      </c>
      <c r="D33" s="162">
        <f>'SO 29844'!I340</f>
        <v>0</v>
      </c>
      <c r="E33" s="163">
        <f>'SO 29844'!S340</f>
        <v>0</v>
      </c>
      <c r="F33" s="163">
        <f>'SO 29844'!V340</f>
        <v>0</v>
      </c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>
      <c r="A34" s="161" t="s">
        <v>87</v>
      </c>
      <c r="B34" s="162">
        <f>'SO 29844'!L345</f>
        <v>0</v>
      </c>
      <c r="C34" s="162">
        <f>'SO 29844'!M345</f>
        <v>0</v>
      </c>
      <c r="D34" s="162">
        <f>'SO 29844'!I345</f>
        <v>0</v>
      </c>
      <c r="E34" s="163">
        <f>'SO 29844'!S345</f>
        <v>0</v>
      </c>
      <c r="F34" s="163">
        <f>'SO 29844'!V345</f>
        <v>0</v>
      </c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>
      <c r="A35" s="161" t="s">
        <v>88</v>
      </c>
      <c r="B35" s="162">
        <f>'SO 29844'!L352</f>
        <v>0</v>
      </c>
      <c r="C35" s="162">
        <f>'SO 29844'!M352</f>
        <v>0</v>
      </c>
      <c r="D35" s="162">
        <f>'SO 29844'!I352</f>
        <v>0</v>
      </c>
      <c r="E35" s="163">
        <f>'SO 29844'!S352</f>
        <v>8.7200000000000006</v>
      </c>
      <c r="F35" s="163">
        <f>'SO 29844'!V352</f>
        <v>0</v>
      </c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>
      <c r="A36" s="161" t="s">
        <v>89</v>
      </c>
      <c r="B36" s="162">
        <f>'SO 29844'!L357</f>
        <v>0</v>
      </c>
      <c r="C36" s="162">
        <f>'SO 29844'!M357</f>
        <v>0</v>
      </c>
      <c r="D36" s="162">
        <f>'SO 29844'!I357</f>
        <v>0</v>
      </c>
      <c r="E36" s="163">
        <f>'SO 29844'!S357</f>
        <v>0.04</v>
      </c>
      <c r="F36" s="163">
        <f>'SO 29844'!V357</f>
        <v>0</v>
      </c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>
      <c r="A37" s="161" t="s">
        <v>90</v>
      </c>
      <c r="B37" s="162">
        <f>'SO 29844'!L364</f>
        <v>0</v>
      </c>
      <c r="C37" s="162">
        <f>'SO 29844'!M364</f>
        <v>0</v>
      </c>
      <c r="D37" s="162">
        <f>'SO 29844'!I364</f>
        <v>0</v>
      </c>
      <c r="E37" s="163">
        <f>'SO 29844'!S364</f>
        <v>0.36</v>
      </c>
      <c r="F37" s="163">
        <f>'SO 29844'!V364</f>
        <v>0</v>
      </c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>
      <c r="A38" s="161" t="s">
        <v>91</v>
      </c>
      <c r="B38" s="162">
        <f>'SO 29844'!L369</f>
        <v>0</v>
      </c>
      <c r="C38" s="162">
        <f>'SO 29844'!M369</f>
        <v>0</v>
      </c>
      <c r="D38" s="162">
        <f>'SO 29844'!I369</f>
        <v>0</v>
      </c>
      <c r="E38" s="163">
        <f>'SO 29844'!S369</f>
        <v>0.03</v>
      </c>
      <c r="F38" s="163">
        <f>'SO 29844'!V369</f>
        <v>0</v>
      </c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>
      <c r="A39" s="2" t="s">
        <v>75</v>
      </c>
      <c r="B39" s="164">
        <f>'SO 29844'!L371</f>
        <v>0</v>
      </c>
      <c r="C39" s="164">
        <f>'SO 29844'!M371</f>
        <v>0</v>
      </c>
      <c r="D39" s="164">
        <f>'SO 29844'!I371</f>
        <v>0</v>
      </c>
      <c r="E39" s="165">
        <f>'SO 29844'!S371</f>
        <v>17.97</v>
      </c>
      <c r="F39" s="165">
        <f>'SO 29844'!V371</f>
        <v>0</v>
      </c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>
      <c r="A40" s="1"/>
      <c r="B40" s="154"/>
      <c r="C40" s="154"/>
      <c r="D40" s="154"/>
      <c r="E40" s="153"/>
      <c r="F40" s="153"/>
    </row>
    <row r="41" spans="1:26">
      <c r="A41" s="2" t="s">
        <v>92</v>
      </c>
      <c r="B41" s="164">
        <f>'SO 29844'!L372</f>
        <v>0</v>
      </c>
      <c r="C41" s="164">
        <f>'SO 29844'!M372</f>
        <v>0</v>
      </c>
      <c r="D41" s="164">
        <f>'SO 29844'!I372</f>
        <v>0</v>
      </c>
      <c r="E41" s="165">
        <f>'SO 29844'!S372</f>
        <v>292.07</v>
      </c>
      <c r="F41" s="165">
        <f>'SO 29844'!V372</f>
        <v>0</v>
      </c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</row>
    <row r="42" spans="1:26">
      <c r="A42" s="1"/>
      <c r="B42" s="154"/>
      <c r="C42" s="154"/>
      <c r="D42" s="154"/>
      <c r="E42" s="153"/>
      <c r="F42" s="153"/>
    </row>
    <row r="43" spans="1:26">
      <c r="A43" s="1"/>
      <c r="B43" s="154"/>
      <c r="C43" s="154"/>
      <c r="D43" s="154"/>
      <c r="E43" s="153"/>
      <c r="F43" s="153"/>
    </row>
    <row r="44" spans="1:26">
      <c r="A44" s="1"/>
      <c r="B44" s="154"/>
      <c r="C44" s="154"/>
      <c r="D44" s="154"/>
      <c r="E44" s="153"/>
      <c r="F44" s="153"/>
    </row>
    <row r="45" spans="1:26">
      <c r="A45" s="1"/>
      <c r="B45" s="154"/>
      <c r="C45" s="154"/>
      <c r="D45" s="154"/>
      <c r="E45" s="153"/>
      <c r="F45" s="153"/>
    </row>
    <row r="46" spans="1:26">
      <c r="A46" s="1"/>
      <c r="B46" s="154"/>
      <c r="C46" s="154"/>
      <c r="D46" s="154"/>
      <c r="E46" s="153"/>
      <c r="F46" s="153"/>
    </row>
    <row r="47" spans="1:26">
      <c r="A47" s="1"/>
      <c r="B47" s="154"/>
      <c r="C47" s="154"/>
      <c r="D47" s="154"/>
      <c r="E47" s="153"/>
      <c r="F47" s="153"/>
    </row>
    <row r="48" spans="1:26">
      <c r="A48" s="1"/>
      <c r="B48" s="154"/>
      <c r="C48" s="154"/>
      <c r="D48" s="154"/>
      <c r="E48" s="153"/>
      <c r="F48" s="153"/>
    </row>
    <row r="49" spans="1:6">
      <c r="A49" s="1"/>
      <c r="B49" s="154"/>
      <c r="C49" s="154"/>
      <c r="D49" s="154"/>
      <c r="E49" s="153"/>
      <c r="F49" s="153"/>
    </row>
    <row r="50" spans="1:6">
      <c r="A50" s="1"/>
      <c r="B50" s="154"/>
      <c r="C50" s="154"/>
      <c r="D50" s="154"/>
      <c r="E50" s="153"/>
      <c r="F50" s="153"/>
    </row>
    <row r="51" spans="1:6">
      <c r="A51" s="1"/>
      <c r="B51" s="154"/>
      <c r="C51" s="154"/>
      <c r="D51" s="154"/>
      <c r="E51" s="153"/>
      <c r="F51" s="153"/>
    </row>
    <row r="52" spans="1:6">
      <c r="A52" s="1"/>
      <c r="B52" s="154"/>
      <c r="C52" s="154"/>
      <c r="D52" s="154"/>
      <c r="E52" s="153"/>
      <c r="F52" s="153"/>
    </row>
    <row r="53" spans="1:6">
      <c r="A53" s="1"/>
      <c r="B53" s="154"/>
      <c r="C53" s="154"/>
      <c r="D53" s="154"/>
      <c r="E53" s="153"/>
      <c r="F53" s="153"/>
    </row>
    <row r="54" spans="1:6">
      <c r="A54" s="1"/>
      <c r="B54" s="154"/>
      <c r="C54" s="154"/>
      <c r="D54" s="154"/>
      <c r="E54" s="153"/>
      <c r="F54" s="153"/>
    </row>
    <row r="55" spans="1:6">
      <c r="A55" s="1"/>
      <c r="B55" s="154"/>
      <c r="C55" s="154"/>
      <c r="D55" s="154"/>
      <c r="E55" s="153"/>
      <c r="F55" s="153"/>
    </row>
    <row r="56" spans="1:6">
      <c r="A56" s="1"/>
      <c r="B56" s="154"/>
      <c r="C56" s="154"/>
      <c r="D56" s="154"/>
      <c r="E56" s="153"/>
      <c r="F56" s="153"/>
    </row>
    <row r="57" spans="1:6">
      <c r="A57" s="1"/>
      <c r="B57" s="154"/>
      <c r="C57" s="154"/>
      <c r="D57" s="154"/>
      <c r="E57" s="153"/>
      <c r="F57" s="153"/>
    </row>
    <row r="58" spans="1:6">
      <c r="A58" s="1"/>
      <c r="B58" s="154"/>
      <c r="C58" s="154"/>
      <c r="D58" s="154"/>
      <c r="E58" s="153"/>
      <c r="F58" s="153"/>
    </row>
    <row r="59" spans="1:6">
      <c r="A59" s="1"/>
      <c r="B59" s="154"/>
      <c r="C59" s="154"/>
      <c r="D59" s="154"/>
      <c r="E59" s="153"/>
      <c r="F59" s="153"/>
    </row>
    <row r="60" spans="1:6">
      <c r="A60" s="1"/>
      <c r="B60" s="154"/>
      <c r="C60" s="154"/>
      <c r="D60" s="154"/>
      <c r="E60" s="153"/>
      <c r="F60" s="153"/>
    </row>
    <row r="61" spans="1:6">
      <c r="A61" s="1"/>
      <c r="B61" s="154"/>
      <c r="C61" s="154"/>
      <c r="D61" s="154"/>
      <c r="E61" s="153"/>
      <c r="F61" s="153"/>
    </row>
    <row r="62" spans="1:6">
      <c r="A62" s="1"/>
      <c r="B62" s="154"/>
      <c r="C62" s="154"/>
      <c r="D62" s="154"/>
      <c r="E62" s="153"/>
      <c r="F62" s="153"/>
    </row>
    <row r="63" spans="1:6">
      <c r="A63" s="1"/>
      <c r="B63" s="154"/>
      <c r="C63" s="154"/>
      <c r="D63" s="154"/>
      <c r="E63" s="153"/>
      <c r="F63" s="153"/>
    </row>
    <row r="64" spans="1:6">
      <c r="A64" s="1"/>
      <c r="B64" s="154"/>
      <c r="C64" s="154"/>
      <c r="D64" s="154"/>
      <c r="E64" s="153"/>
      <c r="F64" s="153"/>
    </row>
    <row r="65" spans="1:6">
      <c r="A65" s="1"/>
      <c r="B65" s="154"/>
      <c r="C65" s="154"/>
      <c r="D65" s="154"/>
      <c r="E65" s="153"/>
      <c r="F65" s="153"/>
    </row>
    <row r="66" spans="1:6">
      <c r="A66" s="1"/>
      <c r="B66" s="154"/>
      <c r="C66" s="154"/>
      <c r="D66" s="154"/>
      <c r="E66" s="153"/>
      <c r="F66" s="153"/>
    </row>
    <row r="67" spans="1:6">
      <c r="A67" s="1"/>
      <c r="B67" s="154"/>
      <c r="C67" s="154"/>
      <c r="D67" s="154"/>
      <c r="E67" s="153"/>
      <c r="F67" s="153"/>
    </row>
    <row r="68" spans="1:6">
      <c r="A68" s="1"/>
      <c r="B68" s="154"/>
      <c r="C68" s="154"/>
      <c r="D68" s="154"/>
      <c r="E68" s="153"/>
      <c r="F68" s="153"/>
    </row>
    <row r="69" spans="1:6">
      <c r="A69" s="1"/>
      <c r="B69" s="154"/>
      <c r="C69" s="154"/>
      <c r="D69" s="154"/>
      <c r="E69" s="153"/>
      <c r="F69" s="153"/>
    </row>
    <row r="70" spans="1:6">
      <c r="A70" s="1"/>
      <c r="B70" s="154"/>
      <c r="C70" s="154"/>
      <c r="D70" s="154"/>
      <c r="E70" s="153"/>
      <c r="F70" s="153"/>
    </row>
    <row r="71" spans="1:6">
      <c r="A71" s="1"/>
      <c r="B71" s="154"/>
      <c r="C71" s="154"/>
      <c r="D71" s="154"/>
      <c r="E71" s="153"/>
      <c r="F71" s="153"/>
    </row>
    <row r="72" spans="1:6">
      <c r="A72" s="1"/>
      <c r="B72" s="154"/>
      <c r="C72" s="154"/>
      <c r="D72" s="154"/>
      <c r="E72" s="153"/>
      <c r="F72" s="153"/>
    </row>
    <row r="73" spans="1:6">
      <c r="A73" s="1"/>
      <c r="B73" s="154"/>
      <c r="C73" s="154"/>
      <c r="D73" s="154"/>
      <c r="E73" s="153"/>
      <c r="F73" s="153"/>
    </row>
    <row r="74" spans="1:6">
      <c r="A74" s="1"/>
      <c r="B74" s="154"/>
      <c r="C74" s="154"/>
      <c r="D74" s="154"/>
      <c r="E74" s="153"/>
      <c r="F74" s="153"/>
    </row>
    <row r="75" spans="1:6">
      <c r="A75" s="1"/>
      <c r="B75" s="154"/>
      <c r="C75" s="154"/>
      <c r="D75" s="154"/>
      <c r="E75" s="153"/>
      <c r="F75" s="153"/>
    </row>
    <row r="76" spans="1:6">
      <c r="A76" s="1"/>
      <c r="B76" s="154"/>
      <c r="C76" s="154"/>
      <c r="D76" s="154"/>
      <c r="E76" s="153"/>
      <c r="F76" s="153"/>
    </row>
    <row r="77" spans="1:6">
      <c r="A77" s="1"/>
      <c r="B77" s="154"/>
      <c r="C77" s="154"/>
      <c r="D77" s="154"/>
      <c r="E77" s="153"/>
      <c r="F77" s="153"/>
    </row>
    <row r="78" spans="1:6">
      <c r="A78" s="1"/>
      <c r="B78" s="154"/>
      <c r="C78" s="154"/>
      <c r="D78" s="154"/>
      <c r="E78" s="153"/>
      <c r="F78" s="153"/>
    </row>
    <row r="79" spans="1:6">
      <c r="A79" s="1"/>
      <c r="B79" s="154"/>
      <c r="C79" s="154"/>
      <c r="D79" s="154"/>
      <c r="E79" s="153"/>
      <c r="F79" s="153"/>
    </row>
    <row r="80" spans="1:6">
      <c r="A80" s="1"/>
      <c r="B80" s="154"/>
      <c r="C80" s="154"/>
      <c r="D80" s="154"/>
      <c r="E80" s="153"/>
      <c r="F80" s="153"/>
    </row>
    <row r="81" spans="1:6">
      <c r="A81" s="1"/>
      <c r="B81" s="154"/>
      <c r="C81" s="154"/>
      <c r="D81" s="154"/>
      <c r="E81" s="153"/>
      <c r="F81" s="153"/>
    </row>
    <row r="82" spans="1:6">
      <c r="A82" s="1"/>
      <c r="B82" s="154"/>
      <c r="C82" s="154"/>
      <c r="D82" s="154"/>
      <c r="E82" s="153"/>
      <c r="F82" s="153"/>
    </row>
    <row r="83" spans="1:6">
      <c r="A83" s="1"/>
      <c r="B83" s="154"/>
      <c r="C83" s="154"/>
      <c r="D83" s="154"/>
      <c r="E83" s="153"/>
      <c r="F83" s="153"/>
    </row>
    <row r="84" spans="1:6">
      <c r="A84" s="1"/>
      <c r="B84" s="154"/>
      <c r="C84" s="154"/>
      <c r="D84" s="154"/>
      <c r="E84" s="153"/>
      <c r="F84" s="153"/>
    </row>
    <row r="85" spans="1:6">
      <c r="A85" s="1"/>
      <c r="B85" s="154"/>
      <c r="C85" s="154"/>
      <c r="D85" s="154"/>
      <c r="E85" s="153"/>
      <c r="F85" s="153"/>
    </row>
    <row r="86" spans="1:6">
      <c r="A86" s="1"/>
      <c r="B86" s="154"/>
      <c r="C86" s="154"/>
      <c r="D86" s="154"/>
      <c r="E86" s="153"/>
      <c r="F86" s="153"/>
    </row>
    <row r="87" spans="1:6">
      <c r="A87" s="1"/>
      <c r="B87" s="154"/>
      <c r="C87" s="154"/>
      <c r="D87" s="154"/>
      <c r="E87" s="153"/>
      <c r="F87" s="153"/>
    </row>
    <row r="88" spans="1:6">
      <c r="A88" s="1"/>
      <c r="B88" s="154"/>
      <c r="C88" s="154"/>
      <c r="D88" s="154"/>
      <c r="E88" s="153"/>
      <c r="F88" s="153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72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>
      <c r="A1" s="12"/>
      <c r="B1" s="171" t="s">
        <v>21</v>
      </c>
      <c r="C1" s="169"/>
      <c r="D1" s="169"/>
      <c r="E1" s="169"/>
      <c r="F1" s="169"/>
      <c r="G1" s="169"/>
      <c r="H1" s="170"/>
      <c r="I1" s="172" t="s">
        <v>19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>
      <c r="A2" s="12"/>
      <c r="B2" s="171" t="s">
        <v>22</v>
      </c>
      <c r="C2" s="169"/>
      <c r="D2" s="169"/>
      <c r="E2" s="169"/>
      <c r="F2" s="169"/>
      <c r="G2" s="169"/>
      <c r="H2" s="170"/>
      <c r="I2" s="172" t="s">
        <v>17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>
      <c r="A3" s="12"/>
      <c r="B3" s="171" t="s">
        <v>23</v>
      </c>
      <c r="C3" s="169"/>
      <c r="D3" s="169"/>
      <c r="E3" s="169"/>
      <c r="F3" s="169"/>
      <c r="G3" s="169"/>
      <c r="H3" s="170"/>
      <c r="I3" s="172"/>
      <c r="J3" s="12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>
      <c r="A4" s="3"/>
      <c r="B4" s="5" t="s">
        <v>103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>
      <c r="A5" s="3"/>
      <c r="B5" s="173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>
      <c r="A7" s="14"/>
      <c r="B7" s="15" t="s">
        <v>64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>
      <c r="A8" s="175" t="s">
        <v>93</v>
      </c>
      <c r="B8" s="175" t="s">
        <v>94</v>
      </c>
      <c r="C8" s="175" t="s">
        <v>95</v>
      </c>
      <c r="D8" s="175" t="s">
        <v>96</v>
      </c>
      <c r="E8" s="175" t="s">
        <v>97</v>
      </c>
      <c r="F8" s="175" t="s">
        <v>98</v>
      </c>
      <c r="G8" s="175" t="s">
        <v>55</v>
      </c>
      <c r="H8" s="175" t="s">
        <v>56</v>
      </c>
      <c r="I8" s="175" t="s">
        <v>99</v>
      </c>
      <c r="J8" s="175"/>
      <c r="K8" s="175"/>
      <c r="L8" s="175"/>
      <c r="M8" s="175"/>
      <c r="N8" s="175"/>
      <c r="O8" s="175"/>
      <c r="P8" s="175" t="s">
        <v>100</v>
      </c>
      <c r="Q8" s="167"/>
      <c r="R8" s="167"/>
      <c r="S8" s="175" t="s">
        <v>101</v>
      </c>
      <c r="T8" s="168"/>
      <c r="U8" s="168"/>
      <c r="V8" s="175" t="s">
        <v>102</v>
      </c>
      <c r="W8" s="166"/>
      <c r="X8" s="166"/>
      <c r="Y8" s="166"/>
      <c r="Z8" s="166"/>
    </row>
    <row r="9" spans="1:26">
      <c r="A9" s="155"/>
      <c r="B9" s="155"/>
      <c r="C9" s="176"/>
      <c r="D9" s="159" t="s">
        <v>65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>
      <c r="A10" s="161"/>
      <c r="B10" s="161"/>
      <c r="C10" s="179">
        <v>1</v>
      </c>
      <c r="D10" s="179" t="s">
        <v>66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24.95" customHeight="1">
      <c r="A11" s="185"/>
      <c r="B11" s="180" t="s">
        <v>104</v>
      </c>
      <c r="C11" s="186" t="s">
        <v>105</v>
      </c>
      <c r="D11" s="180" t="s">
        <v>106</v>
      </c>
      <c r="E11" s="180" t="s">
        <v>107</v>
      </c>
      <c r="F11" s="181">
        <v>19.2</v>
      </c>
      <c r="G11" s="182">
        <v>0</v>
      </c>
      <c r="H11" s="182">
        <v>0</v>
      </c>
      <c r="I11" s="182">
        <f>ROUND(F11*(G11+H11),2)</f>
        <v>0</v>
      </c>
      <c r="J11" s="180">
        <f>ROUND(F11*(N11),2)</f>
        <v>0</v>
      </c>
      <c r="K11" s="183">
        <f>ROUND(F11*(O11),2)</f>
        <v>0</v>
      </c>
      <c r="L11" s="183">
        <f>ROUND(F11*(G11),2)</f>
        <v>0</v>
      </c>
      <c r="M11" s="183">
        <f>ROUND(F11*(H11),2)</f>
        <v>0</v>
      </c>
      <c r="N11" s="183">
        <v>0</v>
      </c>
      <c r="O11" s="183"/>
      <c r="P11" s="187"/>
      <c r="Q11" s="187"/>
      <c r="R11" s="187"/>
      <c r="S11" s="183">
        <f>ROUND(F11*(P11),3)</f>
        <v>0</v>
      </c>
      <c r="T11" s="184"/>
      <c r="U11" s="184"/>
      <c r="V11" s="187"/>
      <c r="Z11">
        <v>0</v>
      </c>
    </row>
    <row r="12" spans="1:26" ht="24.95" customHeight="1">
      <c r="A12" s="185"/>
      <c r="B12" s="180" t="s">
        <v>104</v>
      </c>
      <c r="C12" s="186" t="s">
        <v>108</v>
      </c>
      <c r="D12" s="180" t="s">
        <v>109</v>
      </c>
      <c r="E12" s="180" t="s">
        <v>107</v>
      </c>
      <c r="F12" s="181">
        <v>19.2</v>
      </c>
      <c r="G12" s="182">
        <v>0</v>
      </c>
      <c r="H12" s="182">
        <v>0</v>
      </c>
      <c r="I12" s="182">
        <f>ROUND(F12*(G12+H12),2)</f>
        <v>0</v>
      </c>
      <c r="J12" s="180">
        <f>ROUND(F12*(N12),2)</f>
        <v>0</v>
      </c>
      <c r="K12" s="183">
        <f>ROUND(F12*(O12),2)</f>
        <v>0</v>
      </c>
      <c r="L12" s="183">
        <f>ROUND(F12*(G12),2)</f>
        <v>0</v>
      </c>
      <c r="M12" s="183">
        <f>ROUND(F12*(H12),2)</f>
        <v>0</v>
      </c>
      <c r="N12" s="183">
        <v>0</v>
      </c>
      <c r="O12" s="183"/>
      <c r="P12" s="187"/>
      <c r="Q12" s="187"/>
      <c r="R12" s="187"/>
      <c r="S12" s="183">
        <f>ROUND(F12*(P12),3)</f>
        <v>0</v>
      </c>
      <c r="T12" s="184"/>
      <c r="U12" s="184"/>
      <c r="V12" s="187"/>
      <c r="Z12">
        <v>0</v>
      </c>
    </row>
    <row r="13" spans="1:26" ht="24.95" customHeight="1">
      <c r="A13" s="185"/>
      <c r="B13" s="180" t="s">
        <v>104</v>
      </c>
      <c r="C13" s="186" t="s">
        <v>110</v>
      </c>
      <c r="D13" s="180" t="s">
        <v>111</v>
      </c>
      <c r="E13" s="180" t="s">
        <v>107</v>
      </c>
      <c r="F13" s="181">
        <v>7.64</v>
      </c>
      <c r="G13" s="182">
        <v>0</v>
      </c>
      <c r="H13" s="182">
        <v>0</v>
      </c>
      <c r="I13" s="182">
        <f>ROUND(F13*(G13+H13),2)</f>
        <v>0</v>
      </c>
      <c r="J13" s="180">
        <f>ROUND(F13*(N13),2)</f>
        <v>0</v>
      </c>
      <c r="K13" s="183">
        <f>ROUND(F13*(O13),2)</f>
        <v>0</v>
      </c>
      <c r="L13" s="183">
        <f>ROUND(F13*(G13),2)</f>
        <v>0</v>
      </c>
      <c r="M13" s="183">
        <f>ROUND(F13*(H13),2)</f>
        <v>0</v>
      </c>
      <c r="N13" s="183">
        <v>0</v>
      </c>
      <c r="O13" s="183"/>
      <c r="P13" s="187"/>
      <c r="Q13" s="187"/>
      <c r="R13" s="187"/>
      <c r="S13" s="183">
        <f>ROUND(F13*(P13),3)</f>
        <v>0</v>
      </c>
      <c r="T13" s="184"/>
      <c r="U13" s="184"/>
      <c r="V13" s="187"/>
      <c r="Z13">
        <v>0</v>
      </c>
    </row>
    <row r="14" spans="1:26" ht="24.95" customHeight="1">
      <c r="A14" s="185"/>
      <c r="B14" s="180" t="s">
        <v>104</v>
      </c>
      <c r="C14" s="186" t="s">
        <v>112</v>
      </c>
      <c r="D14" s="180" t="s">
        <v>113</v>
      </c>
      <c r="E14" s="180" t="s">
        <v>107</v>
      </c>
      <c r="F14" s="181">
        <v>7.64</v>
      </c>
      <c r="G14" s="182">
        <v>0</v>
      </c>
      <c r="H14" s="182">
        <v>0</v>
      </c>
      <c r="I14" s="182">
        <f>ROUND(F14*(G14+H14),2)</f>
        <v>0</v>
      </c>
      <c r="J14" s="180">
        <f>ROUND(F14*(N14),2)</f>
        <v>0</v>
      </c>
      <c r="K14" s="183">
        <f>ROUND(F14*(O14),2)</f>
        <v>0</v>
      </c>
      <c r="L14" s="183">
        <f>ROUND(F14*(G14),2)</f>
        <v>0</v>
      </c>
      <c r="M14" s="183">
        <f>ROUND(F14*(H14),2)</f>
        <v>0</v>
      </c>
      <c r="N14" s="183">
        <v>0</v>
      </c>
      <c r="O14" s="183"/>
      <c r="P14" s="187"/>
      <c r="Q14" s="187"/>
      <c r="R14" s="187"/>
      <c r="S14" s="183">
        <f>ROUND(F14*(P14),3)</f>
        <v>0</v>
      </c>
      <c r="T14" s="184"/>
      <c r="U14" s="184"/>
      <c r="V14" s="187"/>
      <c r="Z14">
        <v>0</v>
      </c>
    </row>
    <row r="15" spans="1:26" ht="24.95" customHeight="1">
      <c r="A15" s="185"/>
      <c r="B15" s="180" t="s">
        <v>104</v>
      </c>
      <c r="C15" s="186" t="s">
        <v>114</v>
      </c>
      <c r="D15" s="180" t="s">
        <v>115</v>
      </c>
      <c r="E15" s="180" t="s">
        <v>107</v>
      </c>
      <c r="F15" s="181">
        <v>47.42</v>
      </c>
      <c r="G15" s="182">
        <v>0</v>
      </c>
      <c r="H15" s="182">
        <v>0</v>
      </c>
      <c r="I15" s="182">
        <f>ROUND(F15*(G15+H15),2)</f>
        <v>0</v>
      </c>
      <c r="J15" s="180">
        <f>ROUND(F15*(N15),2)</f>
        <v>0</v>
      </c>
      <c r="K15" s="183">
        <f>ROUND(F15*(O15),2)</f>
        <v>0</v>
      </c>
      <c r="L15" s="183">
        <f>ROUND(F15*(G15),2)</f>
        <v>0</v>
      </c>
      <c r="M15" s="183">
        <f>ROUND(F15*(H15),2)</f>
        <v>0</v>
      </c>
      <c r="N15" s="183">
        <v>0</v>
      </c>
      <c r="O15" s="183"/>
      <c r="P15" s="187"/>
      <c r="Q15" s="187"/>
      <c r="R15" s="187"/>
      <c r="S15" s="183">
        <f>ROUND(F15*(P15),3)</f>
        <v>0</v>
      </c>
      <c r="T15" s="184"/>
      <c r="U15" s="184"/>
      <c r="V15" s="187"/>
      <c r="Z15">
        <v>0</v>
      </c>
    </row>
    <row r="16" spans="1:26" ht="35.1" customHeight="1">
      <c r="A16" s="185"/>
      <c r="B16" s="180" t="s">
        <v>104</v>
      </c>
      <c r="C16" s="186" t="s">
        <v>116</v>
      </c>
      <c r="D16" s="180" t="s">
        <v>117</v>
      </c>
      <c r="E16" s="180" t="s">
        <v>107</v>
      </c>
      <c r="F16" s="181">
        <v>47.42</v>
      </c>
      <c r="G16" s="182">
        <v>0</v>
      </c>
      <c r="H16" s="182">
        <v>0</v>
      </c>
      <c r="I16" s="182">
        <f>ROUND(F16*(G16+H16),2)</f>
        <v>0</v>
      </c>
      <c r="J16" s="180">
        <f>ROUND(F16*(N16),2)</f>
        <v>0</v>
      </c>
      <c r="K16" s="183">
        <f>ROUND(F16*(O16),2)</f>
        <v>0</v>
      </c>
      <c r="L16" s="183">
        <f>ROUND(F16*(G16),2)</f>
        <v>0</v>
      </c>
      <c r="M16" s="183">
        <f>ROUND(F16*(H16),2)</f>
        <v>0</v>
      </c>
      <c r="N16" s="183">
        <v>0</v>
      </c>
      <c r="O16" s="183"/>
      <c r="P16" s="187"/>
      <c r="Q16" s="187"/>
      <c r="R16" s="187"/>
      <c r="S16" s="183">
        <f>ROUND(F16*(P16),3)</f>
        <v>0</v>
      </c>
      <c r="T16" s="184"/>
      <c r="U16" s="184"/>
      <c r="V16" s="187"/>
      <c r="Z16">
        <v>0</v>
      </c>
    </row>
    <row r="17" spans="1:26" ht="24.95" customHeight="1">
      <c r="A17" s="185"/>
      <c r="B17" s="180" t="s">
        <v>104</v>
      </c>
      <c r="C17" s="186" t="s">
        <v>118</v>
      </c>
      <c r="D17" s="180" t="s">
        <v>119</v>
      </c>
      <c r="E17" s="180" t="s">
        <v>107</v>
      </c>
      <c r="F17" s="181">
        <v>3.92</v>
      </c>
      <c r="G17" s="182">
        <v>0</v>
      </c>
      <c r="H17" s="182">
        <v>0</v>
      </c>
      <c r="I17" s="182">
        <f>ROUND(F17*(G17+H17),2)</f>
        <v>0</v>
      </c>
      <c r="J17" s="180">
        <f>ROUND(F17*(N17),2)</f>
        <v>0</v>
      </c>
      <c r="K17" s="183">
        <f>ROUND(F17*(O17),2)</f>
        <v>0</v>
      </c>
      <c r="L17" s="183">
        <f>ROUND(F17*(G17),2)</f>
        <v>0</v>
      </c>
      <c r="M17" s="183">
        <f>ROUND(F17*(H17),2)</f>
        <v>0</v>
      </c>
      <c r="N17" s="183">
        <v>0</v>
      </c>
      <c r="O17" s="183"/>
      <c r="P17" s="187"/>
      <c r="Q17" s="187"/>
      <c r="R17" s="187"/>
      <c r="S17" s="183">
        <f>ROUND(F17*(P17),3)</f>
        <v>0</v>
      </c>
      <c r="T17" s="184"/>
      <c r="U17" s="184"/>
      <c r="V17" s="187"/>
      <c r="Z17">
        <v>0</v>
      </c>
    </row>
    <row r="18" spans="1:26" ht="24.95" customHeight="1">
      <c r="A18" s="185"/>
      <c r="B18" s="180" t="s">
        <v>104</v>
      </c>
      <c r="C18" s="186" t="s">
        <v>120</v>
      </c>
      <c r="D18" s="180" t="s">
        <v>121</v>
      </c>
      <c r="E18" s="180" t="s">
        <v>122</v>
      </c>
      <c r="F18" s="181">
        <v>94.87</v>
      </c>
      <c r="G18" s="182">
        <v>0</v>
      </c>
      <c r="H18" s="182">
        <v>0</v>
      </c>
      <c r="I18" s="182">
        <f>ROUND(F18*(G18+H18),2)</f>
        <v>0</v>
      </c>
      <c r="J18" s="180">
        <f>ROUND(F18*(N18),2)</f>
        <v>0</v>
      </c>
      <c r="K18" s="183">
        <f>ROUND(F18*(O18),2)</f>
        <v>0</v>
      </c>
      <c r="L18" s="183">
        <f>ROUND(F18*(G18),2)</f>
        <v>0</v>
      </c>
      <c r="M18" s="183">
        <f>ROUND(F18*(H18),2)</f>
        <v>0</v>
      </c>
      <c r="N18" s="183">
        <v>0</v>
      </c>
      <c r="O18" s="183"/>
      <c r="P18" s="187">
        <v>6.9999999999999999E-4</v>
      </c>
      <c r="Q18" s="187"/>
      <c r="R18" s="187">
        <v>6.9999999999999999E-4</v>
      </c>
      <c r="S18" s="183">
        <f>ROUND(F18*(P18),3)</f>
        <v>6.6000000000000003E-2</v>
      </c>
      <c r="T18" s="184"/>
      <c r="U18" s="184"/>
      <c r="V18" s="187"/>
      <c r="Z18">
        <v>0</v>
      </c>
    </row>
    <row r="19" spans="1:26" ht="24.95" customHeight="1">
      <c r="A19" s="185"/>
      <c r="B19" s="180" t="s">
        <v>104</v>
      </c>
      <c r="C19" s="186" t="s">
        <v>123</v>
      </c>
      <c r="D19" s="180" t="s">
        <v>124</v>
      </c>
      <c r="E19" s="180" t="s">
        <v>122</v>
      </c>
      <c r="F19" s="181">
        <v>94.87</v>
      </c>
      <c r="G19" s="182">
        <v>0</v>
      </c>
      <c r="H19" s="182">
        <v>0</v>
      </c>
      <c r="I19" s="182">
        <f>ROUND(F19*(G19+H19),2)</f>
        <v>0</v>
      </c>
      <c r="J19" s="180">
        <f>ROUND(F19*(N19),2)</f>
        <v>0</v>
      </c>
      <c r="K19" s="183">
        <f>ROUND(F19*(O19),2)</f>
        <v>0</v>
      </c>
      <c r="L19" s="183">
        <f>ROUND(F19*(G19),2)</f>
        <v>0</v>
      </c>
      <c r="M19" s="183">
        <f>ROUND(F19*(H19),2)</f>
        <v>0</v>
      </c>
      <c r="N19" s="183">
        <v>0</v>
      </c>
      <c r="O19" s="183"/>
      <c r="P19" s="187"/>
      <c r="Q19" s="187"/>
      <c r="R19" s="187"/>
      <c r="S19" s="183">
        <f>ROUND(F19*(P19),3)</f>
        <v>0</v>
      </c>
      <c r="T19" s="184"/>
      <c r="U19" s="184"/>
      <c r="V19" s="187"/>
      <c r="Z19">
        <v>0</v>
      </c>
    </row>
    <row r="20" spans="1:26" ht="24.95" customHeight="1">
      <c r="A20" s="185"/>
      <c r="B20" s="180" t="s">
        <v>104</v>
      </c>
      <c r="C20" s="186" t="s">
        <v>125</v>
      </c>
      <c r="D20" s="180" t="s">
        <v>126</v>
      </c>
      <c r="E20" s="180" t="s">
        <v>122</v>
      </c>
      <c r="F20" s="181">
        <v>94.87</v>
      </c>
      <c r="G20" s="182">
        <v>0</v>
      </c>
      <c r="H20" s="182">
        <v>0</v>
      </c>
      <c r="I20" s="182">
        <f>ROUND(F20*(G20+H20),2)</f>
        <v>0</v>
      </c>
      <c r="J20" s="180">
        <f>ROUND(F20*(N20),2)</f>
        <v>0</v>
      </c>
      <c r="K20" s="183">
        <f>ROUND(F20*(O20),2)</f>
        <v>0</v>
      </c>
      <c r="L20" s="183">
        <f>ROUND(F20*(G20),2)</f>
        <v>0</v>
      </c>
      <c r="M20" s="183">
        <f>ROUND(F20*(H20),2)</f>
        <v>0</v>
      </c>
      <c r="N20" s="183">
        <v>0</v>
      </c>
      <c r="O20" s="183"/>
      <c r="P20" s="187">
        <v>8.0000000000000004E-4</v>
      </c>
      <c r="Q20" s="187"/>
      <c r="R20" s="187">
        <v>8.0000000000000004E-4</v>
      </c>
      <c r="S20" s="183">
        <f>ROUND(F20*(P20),3)</f>
        <v>7.5999999999999998E-2</v>
      </c>
      <c r="T20" s="184"/>
      <c r="U20" s="184"/>
      <c r="V20" s="187"/>
      <c r="Z20">
        <v>0</v>
      </c>
    </row>
    <row r="21" spans="1:26" ht="24.95" customHeight="1">
      <c r="A21" s="185"/>
      <c r="B21" s="180" t="s">
        <v>104</v>
      </c>
      <c r="C21" s="186" t="s">
        <v>127</v>
      </c>
      <c r="D21" s="180" t="s">
        <v>128</v>
      </c>
      <c r="E21" s="180" t="s">
        <v>122</v>
      </c>
      <c r="F21" s="181">
        <v>94.87</v>
      </c>
      <c r="G21" s="182">
        <v>0</v>
      </c>
      <c r="H21" s="182">
        <v>0</v>
      </c>
      <c r="I21" s="182">
        <f>ROUND(F21*(G21+H21),2)</f>
        <v>0</v>
      </c>
      <c r="J21" s="180">
        <f>ROUND(F21*(N21),2)</f>
        <v>0</v>
      </c>
      <c r="K21" s="183">
        <f>ROUND(F21*(O21),2)</f>
        <v>0</v>
      </c>
      <c r="L21" s="183">
        <f>ROUND(F21*(G21),2)</f>
        <v>0</v>
      </c>
      <c r="M21" s="183">
        <f>ROUND(F21*(H21),2)</f>
        <v>0</v>
      </c>
      <c r="N21" s="183">
        <v>0</v>
      </c>
      <c r="O21" s="183"/>
      <c r="P21" s="187"/>
      <c r="Q21" s="187"/>
      <c r="R21" s="187"/>
      <c r="S21" s="183">
        <f>ROUND(F21*(P21),3)</f>
        <v>0</v>
      </c>
      <c r="T21" s="184"/>
      <c r="U21" s="184"/>
      <c r="V21" s="187"/>
      <c r="Z21">
        <v>0</v>
      </c>
    </row>
    <row r="22" spans="1:26" ht="24.95" customHeight="1">
      <c r="A22" s="185"/>
      <c r="B22" s="180" t="s">
        <v>104</v>
      </c>
      <c r="C22" s="186" t="s">
        <v>129</v>
      </c>
      <c r="D22" s="180" t="s">
        <v>130</v>
      </c>
      <c r="E22" s="180" t="s">
        <v>131</v>
      </c>
      <c r="F22" s="181">
        <v>47.03</v>
      </c>
      <c r="G22" s="182">
        <v>0</v>
      </c>
      <c r="H22" s="182">
        <v>0</v>
      </c>
      <c r="I22" s="182">
        <f>ROUND(F22*(G22+H22),2)</f>
        <v>0</v>
      </c>
      <c r="J22" s="180">
        <f>ROUND(F22*(N22),2)</f>
        <v>0</v>
      </c>
      <c r="K22" s="183">
        <f>ROUND(F22*(O22),2)</f>
        <v>0</v>
      </c>
      <c r="L22" s="183">
        <f>ROUND(F22*(G22),2)</f>
        <v>0</v>
      </c>
      <c r="M22" s="183">
        <f>ROUND(F22*(H22),2)</f>
        <v>0</v>
      </c>
      <c r="N22" s="183">
        <v>0</v>
      </c>
      <c r="O22" s="183"/>
      <c r="P22" s="187"/>
      <c r="Q22" s="187"/>
      <c r="R22" s="187"/>
      <c r="S22" s="183">
        <f>ROUND(F22*(P22),3)</f>
        <v>0</v>
      </c>
      <c r="T22" s="184"/>
      <c r="U22" s="184"/>
      <c r="V22" s="187"/>
      <c r="Z22">
        <v>0</v>
      </c>
    </row>
    <row r="23" spans="1:26" ht="24.95" customHeight="1">
      <c r="A23" s="185"/>
      <c r="B23" s="180" t="s">
        <v>104</v>
      </c>
      <c r="C23" s="186" t="s">
        <v>132</v>
      </c>
      <c r="D23" s="180" t="s">
        <v>133</v>
      </c>
      <c r="E23" s="180" t="s">
        <v>107</v>
      </c>
      <c r="F23" s="181">
        <v>47.03</v>
      </c>
      <c r="G23" s="182">
        <v>0</v>
      </c>
      <c r="H23" s="182">
        <v>0</v>
      </c>
      <c r="I23" s="182">
        <f>ROUND(F23*(G23+H23),2)</f>
        <v>0</v>
      </c>
      <c r="J23" s="180">
        <f>ROUND(F23*(N23),2)</f>
        <v>0</v>
      </c>
      <c r="K23" s="183">
        <f>ROUND(F23*(O23),2)</f>
        <v>0</v>
      </c>
      <c r="L23" s="183">
        <f>ROUND(F23*(G23),2)</f>
        <v>0</v>
      </c>
      <c r="M23" s="183">
        <f>ROUND(F23*(H23),2)</f>
        <v>0</v>
      </c>
      <c r="N23" s="183">
        <v>0</v>
      </c>
      <c r="O23" s="183"/>
      <c r="P23" s="187"/>
      <c r="Q23" s="187"/>
      <c r="R23" s="187"/>
      <c r="S23" s="183">
        <f>ROUND(F23*(P23),3)</f>
        <v>0</v>
      </c>
      <c r="T23" s="184"/>
      <c r="U23" s="184"/>
      <c r="V23" s="187"/>
      <c r="Z23">
        <v>0</v>
      </c>
    </row>
    <row r="24" spans="1:26" ht="24.95" customHeight="1">
      <c r="A24" s="185"/>
      <c r="B24" s="180" t="s">
        <v>104</v>
      </c>
      <c r="C24" s="186" t="s">
        <v>134</v>
      </c>
      <c r="D24" s="180" t="s">
        <v>135</v>
      </c>
      <c r="E24" s="180" t="s">
        <v>107</v>
      </c>
      <c r="F24" s="181">
        <v>47.03</v>
      </c>
      <c r="G24" s="182">
        <v>0</v>
      </c>
      <c r="H24" s="182">
        <v>0</v>
      </c>
      <c r="I24" s="182">
        <f>ROUND(F24*(G24+H24),2)</f>
        <v>0</v>
      </c>
      <c r="J24" s="180">
        <f>ROUND(F24*(N24),2)</f>
        <v>0</v>
      </c>
      <c r="K24" s="183">
        <f>ROUND(F24*(O24),2)</f>
        <v>0</v>
      </c>
      <c r="L24" s="183">
        <f>ROUND(F24*(G24),2)</f>
        <v>0</v>
      </c>
      <c r="M24" s="183">
        <f>ROUND(F24*(H24),2)</f>
        <v>0</v>
      </c>
      <c r="N24" s="183">
        <v>0</v>
      </c>
      <c r="O24" s="183"/>
      <c r="P24" s="187"/>
      <c r="Q24" s="187"/>
      <c r="R24" s="187"/>
      <c r="S24" s="183">
        <f>ROUND(F24*(P24),3)</f>
        <v>0</v>
      </c>
      <c r="T24" s="184"/>
      <c r="U24" s="184"/>
      <c r="V24" s="187"/>
      <c r="Z24">
        <v>0</v>
      </c>
    </row>
    <row r="25" spans="1:26" ht="35.1" customHeight="1">
      <c r="A25" s="185"/>
      <c r="B25" s="180" t="s">
        <v>104</v>
      </c>
      <c r="C25" s="186" t="s">
        <v>136</v>
      </c>
      <c r="D25" s="180" t="s">
        <v>137</v>
      </c>
      <c r="E25" s="180" t="s">
        <v>131</v>
      </c>
      <c r="F25" s="181">
        <v>31.15</v>
      </c>
      <c r="G25" s="182">
        <v>0</v>
      </c>
      <c r="H25" s="182">
        <v>0</v>
      </c>
      <c r="I25" s="182">
        <f>ROUND(F25*(G25+H25),2)</f>
        <v>0</v>
      </c>
      <c r="J25" s="180">
        <f>ROUND(F25*(N25),2)</f>
        <v>0</v>
      </c>
      <c r="K25" s="183">
        <f>ROUND(F25*(O25),2)</f>
        <v>0</v>
      </c>
      <c r="L25" s="183">
        <f>ROUND(F25*(G25),2)</f>
        <v>0</v>
      </c>
      <c r="M25" s="183">
        <f>ROUND(F25*(H25),2)</f>
        <v>0</v>
      </c>
      <c r="N25" s="183">
        <v>0</v>
      </c>
      <c r="O25" s="183"/>
      <c r="P25" s="187"/>
      <c r="Q25" s="187"/>
      <c r="R25" s="187"/>
      <c r="S25" s="183">
        <f>ROUND(F25*(P25),3)</f>
        <v>0</v>
      </c>
      <c r="T25" s="184"/>
      <c r="U25" s="184"/>
      <c r="V25" s="187"/>
      <c r="Z25">
        <v>0</v>
      </c>
    </row>
    <row r="26" spans="1:26" ht="24.95" customHeight="1">
      <c r="A26" s="185"/>
      <c r="B26" s="180" t="s">
        <v>138</v>
      </c>
      <c r="C26" s="186" t="s">
        <v>139</v>
      </c>
      <c r="D26" s="180" t="s">
        <v>140</v>
      </c>
      <c r="E26" s="180" t="s">
        <v>141</v>
      </c>
      <c r="F26" s="181">
        <v>342</v>
      </c>
      <c r="G26" s="182">
        <v>0</v>
      </c>
      <c r="H26" s="182">
        <v>0</v>
      </c>
      <c r="I26" s="182">
        <f>ROUND(F26*(G26+H26),2)</f>
        <v>0</v>
      </c>
      <c r="J26" s="180">
        <f>ROUND(F26*(N26),2)</f>
        <v>0</v>
      </c>
      <c r="K26" s="183">
        <f>ROUND(F26*(O26),2)</f>
        <v>0</v>
      </c>
      <c r="L26" s="183">
        <f>ROUND(F26*(G26),2)</f>
        <v>0</v>
      </c>
      <c r="M26" s="183">
        <f>ROUND(F26*(H26),2)</f>
        <v>0</v>
      </c>
      <c r="N26" s="183">
        <v>0</v>
      </c>
      <c r="O26" s="183"/>
      <c r="P26" s="187"/>
      <c r="Q26" s="187"/>
      <c r="R26" s="187"/>
      <c r="S26" s="183">
        <f>ROUND(F26*(P26),3)</f>
        <v>0</v>
      </c>
      <c r="T26" s="184"/>
      <c r="U26" s="184"/>
      <c r="V26" s="187"/>
      <c r="Z26">
        <v>0</v>
      </c>
    </row>
    <row r="27" spans="1:26" ht="24.95" customHeight="1">
      <c r="A27" s="193"/>
      <c r="B27" s="188" t="s">
        <v>142</v>
      </c>
      <c r="C27" s="194" t="s">
        <v>143</v>
      </c>
      <c r="D27" s="188" t="s">
        <v>144</v>
      </c>
      <c r="E27" s="188" t="s">
        <v>122</v>
      </c>
      <c r="F27" s="189">
        <v>57.1</v>
      </c>
      <c r="G27" s="190">
        <v>0</v>
      </c>
      <c r="H27" s="190">
        <v>0</v>
      </c>
      <c r="I27" s="190">
        <f>ROUND(F27*(G27+H27),2)</f>
        <v>0</v>
      </c>
      <c r="J27" s="188">
        <f>ROUND(F27*(N27),2)</f>
        <v>0</v>
      </c>
      <c r="K27" s="191">
        <f>ROUND(F27*(O27),2)</f>
        <v>0</v>
      </c>
      <c r="L27" s="191">
        <f>ROUND(F27*(G27),2)</f>
        <v>0</v>
      </c>
      <c r="M27" s="191">
        <f>ROUND(F27*(H27),2)</f>
        <v>0</v>
      </c>
      <c r="N27" s="191">
        <v>0</v>
      </c>
      <c r="O27" s="191"/>
      <c r="P27" s="195">
        <v>2.2000000000000001E-3</v>
      </c>
      <c r="Q27" s="195"/>
      <c r="R27" s="195">
        <v>2.2000000000000001E-3</v>
      </c>
      <c r="S27" s="191">
        <f>ROUND(F27*(P27),3)</f>
        <v>0.126</v>
      </c>
      <c r="T27" s="192"/>
      <c r="U27" s="192"/>
      <c r="V27" s="195"/>
      <c r="Z27">
        <v>0</v>
      </c>
    </row>
    <row r="28" spans="1:26" ht="24.95" customHeight="1">
      <c r="A28" s="193"/>
      <c r="B28" s="188" t="s">
        <v>145</v>
      </c>
      <c r="C28" s="194" t="s">
        <v>146</v>
      </c>
      <c r="D28" s="188" t="s">
        <v>147</v>
      </c>
      <c r="E28" s="188" t="s">
        <v>148</v>
      </c>
      <c r="F28" s="189">
        <v>108.4</v>
      </c>
      <c r="G28" s="190">
        <v>0</v>
      </c>
      <c r="H28" s="190">
        <v>0</v>
      </c>
      <c r="I28" s="190">
        <f>ROUND(F28*(G28+H28),2)</f>
        <v>0</v>
      </c>
      <c r="J28" s="188">
        <f>ROUND(F28*(N28),2)</f>
        <v>0</v>
      </c>
      <c r="K28" s="191">
        <f>ROUND(F28*(O28),2)</f>
        <v>0</v>
      </c>
      <c r="L28" s="191">
        <f>ROUND(F28*(G28),2)</f>
        <v>0</v>
      </c>
      <c r="M28" s="191">
        <f>ROUND(F28*(H28),2)</f>
        <v>0</v>
      </c>
      <c r="N28" s="191">
        <v>0</v>
      </c>
      <c r="O28" s="191"/>
      <c r="P28" s="195"/>
      <c r="Q28" s="195"/>
      <c r="R28" s="195"/>
      <c r="S28" s="191">
        <f>ROUND(F28*(P28),3)</f>
        <v>0</v>
      </c>
      <c r="T28" s="192"/>
      <c r="U28" s="192"/>
      <c r="V28" s="195"/>
      <c r="Z28">
        <v>0</v>
      </c>
    </row>
    <row r="29" spans="1:26">
      <c r="A29" s="161"/>
      <c r="B29" s="161"/>
      <c r="C29" s="179">
        <v>1</v>
      </c>
      <c r="D29" s="179" t="s">
        <v>66</v>
      </c>
      <c r="E29" s="161"/>
      <c r="F29" s="178"/>
      <c r="G29" s="164">
        <f>ROUND((SUM(L10:L28))/1,2)</f>
        <v>0</v>
      </c>
      <c r="H29" s="164">
        <f>ROUND((SUM(M10:M28))/1,2)</f>
        <v>0</v>
      </c>
      <c r="I29" s="164">
        <f>ROUND((SUM(I10:I28))/1,2)</f>
        <v>0</v>
      </c>
      <c r="J29" s="161"/>
      <c r="K29" s="161"/>
      <c r="L29" s="161">
        <f>ROUND((SUM(L10:L28))/1,2)</f>
        <v>0</v>
      </c>
      <c r="M29" s="161">
        <f>ROUND((SUM(M10:M28))/1,2)</f>
        <v>0</v>
      </c>
      <c r="N29" s="161"/>
      <c r="O29" s="161"/>
      <c r="P29" s="196"/>
      <c r="Q29" s="161"/>
      <c r="R29" s="161"/>
      <c r="S29" s="196">
        <f>ROUND((SUM(S10:S28))/1,2)</f>
        <v>0.27</v>
      </c>
      <c r="T29" s="158"/>
      <c r="U29" s="158"/>
      <c r="V29" s="2">
        <f>ROUND((SUM(V10:V28))/1,2)</f>
        <v>0</v>
      </c>
      <c r="W29" s="158"/>
      <c r="X29" s="158"/>
      <c r="Y29" s="158"/>
      <c r="Z29" s="158"/>
    </row>
    <row r="30" spans="1:26">
      <c r="A30" s="1"/>
      <c r="B30" s="1"/>
      <c r="C30" s="1"/>
      <c r="D30" s="1"/>
      <c r="E30" s="1"/>
      <c r="F30" s="174"/>
      <c r="G30" s="154"/>
      <c r="H30" s="154"/>
      <c r="I30" s="154"/>
      <c r="J30" s="1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>
      <c r="A31" s="161"/>
      <c r="B31" s="161"/>
      <c r="C31" s="179">
        <v>2</v>
      </c>
      <c r="D31" s="179" t="s">
        <v>67</v>
      </c>
      <c r="E31" s="161"/>
      <c r="F31" s="178"/>
      <c r="G31" s="162"/>
      <c r="H31" s="162"/>
      <c r="I31" s="162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58"/>
      <c r="U31" s="158"/>
      <c r="V31" s="161"/>
      <c r="W31" s="158"/>
      <c r="X31" s="158"/>
      <c r="Y31" s="158"/>
      <c r="Z31" s="158"/>
    </row>
    <row r="32" spans="1:26" ht="24.95" customHeight="1">
      <c r="A32" s="185"/>
      <c r="B32" s="180" t="s">
        <v>149</v>
      </c>
      <c r="C32" s="186" t="s">
        <v>150</v>
      </c>
      <c r="D32" s="180" t="s">
        <v>151</v>
      </c>
      <c r="E32" s="180" t="s">
        <v>131</v>
      </c>
      <c r="F32" s="181">
        <v>16.38</v>
      </c>
      <c r="G32" s="182">
        <v>0</v>
      </c>
      <c r="H32" s="182">
        <v>0</v>
      </c>
      <c r="I32" s="182">
        <f>ROUND(F32*(G32+H32),2)</f>
        <v>0</v>
      </c>
      <c r="J32" s="180">
        <f>ROUND(F32*(N32),2)</f>
        <v>0</v>
      </c>
      <c r="K32" s="183">
        <f>ROUND(F32*(O32),2)</f>
        <v>0</v>
      </c>
      <c r="L32" s="183">
        <f>ROUND(F32*(G32),2)</f>
        <v>0</v>
      </c>
      <c r="M32" s="183">
        <f>ROUND(F32*(H32),2)</f>
        <v>0</v>
      </c>
      <c r="N32" s="183">
        <v>0</v>
      </c>
      <c r="O32" s="183"/>
      <c r="P32" s="187"/>
      <c r="Q32" s="187"/>
      <c r="R32" s="187"/>
      <c r="S32" s="183">
        <f>ROUND(F32*(P32),3)</f>
        <v>0</v>
      </c>
      <c r="T32" s="184"/>
      <c r="U32" s="184"/>
      <c r="V32" s="187"/>
      <c r="Z32">
        <v>0</v>
      </c>
    </row>
    <row r="33" spans="1:26" ht="24.95" customHeight="1">
      <c r="A33" s="185"/>
      <c r="B33" s="180" t="s">
        <v>149</v>
      </c>
      <c r="C33" s="186" t="s">
        <v>152</v>
      </c>
      <c r="D33" s="180" t="s">
        <v>153</v>
      </c>
      <c r="E33" s="180" t="s">
        <v>122</v>
      </c>
      <c r="F33" s="181">
        <v>108</v>
      </c>
      <c r="G33" s="182">
        <v>0</v>
      </c>
      <c r="H33" s="182">
        <v>0</v>
      </c>
      <c r="I33" s="182">
        <f>ROUND(F33*(G33+H33),2)</f>
        <v>0</v>
      </c>
      <c r="J33" s="180">
        <f>ROUND(F33*(N33),2)</f>
        <v>0</v>
      </c>
      <c r="K33" s="183">
        <f>ROUND(F33*(O33),2)</f>
        <v>0</v>
      </c>
      <c r="L33" s="183">
        <f>ROUND(F33*(G33),2)</f>
        <v>0</v>
      </c>
      <c r="M33" s="183">
        <f>ROUND(F33*(H33),2)</f>
        <v>0</v>
      </c>
      <c r="N33" s="183">
        <v>0</v>
      </c>
      <c r="O33" s="183"/>
      <c r="P33" s="187">
        <v>3.5E-4</v>
      </c>
      <c r="Q33" s="187"/>
      <c r="R33" s="187">
        <v>3.5E-4</v>
      </c>
      <c r="S33" s="183">
        <f>ROUND(F33*(P33),3)</f>
        <v>3.7999999999999999E-2</v>
      </c>
      <c r="T33" s="184"/>
      <c r="U33" s="184"/>
      <c r="V33" s="187"/>
      <c r="Z33">
        <v>0</v>
      </c>
    </row>
    <row r="34" spans="1:26" ht="24.95" customHeight="1">
      <c r="A34" s="185"/>
      <c r="B34" s="180" t="s">
        <v>154</v>
      </c>
      <c r="C34" s="186" t="s">
        <v>155</v>
      </c>
      <c r="D34" s="180" t="s">
        <v>156</v>
      </c>
      <c r="E34" s="180" t="s">
        <v>107</v>
      </c>
      <c r="F34" s="181">
        <v>35.68</v>
      </c>
      <c r="G34" s="182">
        <v>0</v>
      </c>
      <c r="H34" s="182">
        <v>0</v>
      </c>
      <c r="I34" s="182">
        <f>ROUND(F34*(G34+H34),2)</f>
        <v>0</v>
      </c>
      <c r="J34" s="180">
        <f>ROUND(F34*(N34),2)</f>
        <v>0</v>
      </c>
      <c r="K34" s="183">
        <f>ROUND(F34*(O34),2)</f>
        <v>0</v>
      </c>
      <c r="L34" s="183">
        <f>ROUND(F34*(G34),2)</f>
        <v>0</v>
      </c>
      <c r="M34" s="183">
        <f>ROUND(F34*(H34),2)</f>
        <v>0</v>
      </c>
      <c r="N34" s="183">
        <v>0</v>
      </c>
      <c r="O34" s="183"/>
      <c r="P34" s="187">
        <v>2.19306</v>
      </c>
      <c r="Q34" s="187"/>
      <c r="R34" s="187">
        <v>2.19306</v>
      </c>
      <c r="S34" s="183">
        <f>ROUND(F34*(P34),3)</f>
        <v>78.248000000000005</v>
      </c>
      <c r="T34" s="184"/>
      <c r="U34" s="184"/>
      <c r="V34" s="187"/>
      <c r="Z34">
        <v>0</v>
      </c>
    </row>
    <row r="35" spans="1:26" ht="24.95" customHeight="1">
      <c r="A35" s="185"/>
      <c r="B35" s="180" t="s">
        <v>154</v>
      </c>
      <c r="C35" s="186" t="s">
        <v>157</v>
      </c>
      <c r="D35" s="180" t="s">
        <v>158</v>
      </c>
      <c r="E35" s="180" t="s">
        <v>122</v>
      </c>
      <c r="F35" s="181">
        <v>81.88</v>
      </c>
      <c r="G35" s="182">
        <v>0</v>
      </c>
      <c r="H35" s="182">
        <v>0</v>
      </c>
      <c r="I35" s="182">
        <f>ROUND(F35*(G35+H35),2)</f>
        <v>0</v>
      </c>
      <c r="J35" s="180">
        <f>ROUND(F35*(N35),2)</f>
        <v>0</v>
      </c>
      <c r="K35" s="183">
        <f>ROUND(F35*(O35),2)</f>
        <v>0</v>
      </c>
      <c r="L35" s="183">
        <f>ROUND(F35*(G35),2)</f>
        <v>0</v>
      </c>
      <c r="M35" s="183">
        <f>ROUND(F35*(H35),2)</f>
        <v>0</v>
      </c>
      <c r="N35" s="183">
        <v>0</v>
      </c>
      <c r="O35" s="183"/>
      <c r="P35" s="187">
        <v>6.7000000000000002E-4</v>
      </c>
      <c r="Q35" s="187"/>
      <c r="R35" s="187">
        <v>6.7000000000000002E-4</v>
      </c>
      <c r="S35" s="183">
        <f>ROUND(F35*(P35),3)</f>
        <v>5.5E-2</v>
      </c>
      <c r="T35" s="184"/>
      <c r="U35" s="184"/>
      <c r="V35" s="187"/>
      <c r="Z35">
        <v>0</v>
      </c>
    </row>
    <row r="36" spans="1:26" ht="24.95" customHeight="1">
      <c r="A36" s="185"/>
      <c r="B36" s="180" t="s">
        <v>154</v>
      </c>
      <c r="C36" s="186" t="s">
        <v>159</v>
      </c>
      <c r="D36" s="180" t="s">
        <v>160</v>
      </c>
      <c r="E36" s="180" t="s">
        <v>122</v>
      </c>
      <c r="F36" s="181">
        <v>81.88</v>
      </c>
      <c r="G36" s="182">
        <v>0</v>
      </c>
      <c r="H36" s="182">
        <v>0</v>
      </c>
      <c r="I36" s="182">
        <f>ROUND(F36*(G36+H36),2)</f>
        <v>0</v>
      </c>
      <c r="J36" s="180">
        <f>ROUND(F36*(N36),2)</f>
        <v>0</v>
      </c>
      <c r="K36" s="183">
        <f>ROUND(F36*(O36),2)</f>
        <v>0</v>
      </c>
      <c r="L36" s="183">
        <f>ROUND(F36*(G36),2)</f>
        <v>0</v>
      </c>
      <c r="M36" s="183">
        <f>ROUND(F36*(H36),2)</f>
        <v>0</v>
      </c>
      <c r="N36" s="183">
        <v>0</v>
      </c>
      <c r="O36" s="183"/>
      <c r="P36" s="187"/>
      <c r="Q36" s="187"/>
      <c r="R36" s="187"/>
      <c r="S36" s="183">
        <f>ROUND(F36*(P36),3)</f>
        <v>0</v>
      </c>
      <c r="T36" s="184"/>
      <c r="U36" s="184"/>
      <c r="V36" s="187"/>
      <c r="Z36">
        <v>0</v>
      </c>
    </row>
    <row r="37" spans="1:26" ht="24.95" customHeight="1">
      <c r="A37" s="185"/>
      <c r="B37" s="180" t="s">
        <v>161</v>
      </c>
      <c r="C37" s="186" t="s">
        <v>162</v>
      </c>
      <c r="D37" s="180" t="s">
        <v>163</v>
      </c>
      <c r="E37" s="180" t="s">
        <v>164</v>
      </c>
      <c r="F37" s="181">
        <v>40</v>
      </c>
      <c r="G37" s="182">
        <v>0</v>
      </c>
      <c r="H37" s="182">
        <v>0</v>
      </c>
      <c r="I37" s="182">
        <f>ROUND(F37*(G37+H37),2)</f>
        <v>0</v>
      </c>
      <c r="J37" s="180">
        <f>ROUND(F37*(N37),2)</f>
        <v>0</v>
      </c>
      <c r="K37" s="183">
        <f>ROUND(F37*(O37),2)</f>
        <v>0</v>
      </c>
      <c r="L37" s="183">
        <f>ROUND(F37*(G37),2)</f>
        <v>0</v>
      </c>
      <c r="M37" s="183">
        <f>ROUND(F37*(H37),2)</f>
        <v>0</v>
      </c>
      <c r="N37" s="183">
        <v>0</v>
      </c>
      <c r="O37" s="183"/>
      <c r="P37" s="187">
        <v>0.24678</v>
      </c>
      <c r="Q37" s="187"/>
      <c r="R37" s="187">
        <v>0.24678</v>
      </c>
      <c r="S37" s="183">
        <f>ROUND(F37*(P37),3)</f>
        <v>9.8710000000000004</v>
      </c>
      <c r="T37" s="184"/>
      <c r="U37" s="184"/>
      <c r="V37" s="187"/>
      <c r="Z37">
        <v>0</v>
      </c>
    </row>
    <row r="38" spans="1:26" ht="24.95" customHeight="1">
      <c r="A38" s="193"/>
      <c r="B38" s="188" t="s">
        <v>165</v>
      </c>
      <c r="C38" s="194" t="s">
        <v>166</v>
      </c>
      <c r="D38" s="188" t="s">
        <v>167</v>
      </c>
      <c r="E38" s="188" t="s">
        <v>122</v>
      </c>
      <c r="F38" s="189">
        <v>118.8</v>
      </c>
      <c r="G38" s="190">
        <v>0</v>
      </c>
      <c r="H38" s="190">
        <v>0</v>
      </c>
      <c r="I38" s="190">
        <f>ROUND(F38*(G38+H38),2)</f>
        <v>0</v>
      </c>
      <c r="J38" s="188">
        <f>ROUND(F38*(N38),2)</f>
        <v>0</v>
      </c>
      <c r="K38" s="191">
        <f>ROUND(F38*(O38),2)</f>
        <v>0</v>
      </c>
      <c r="L38" s="191">
        <f>ROUND(F38*(G38),2)</f>
        <v>0</v>
      </c>
      <c r="M38" s="191">
        <f>ROUND(F38*(H38),2)</f>
        <v>0</v>
      </c>
      <c r="N38" s="191">
        <v>0</v>
      </c>
      <c r="O38" s="191"/>
      <c r="P38" s="195">
        <v>2.0000000000000001E-4</v>
      </c>
      <c r="Q38" s="195"/>
      <c r="R38" s="195">
        <v>2.0000000000000001E-4</v>
      </c>
      <c r="S38" s="191">
        <f>ROUND(F38*(P38),3)</f>
        <v>2.4E-2</v>
      </c>
      <c r="T38" s="192"/>
      <c r="U38" s="192"/>
      <c r="V38" s="195"/>
      <c r="Z38">
        <v>0</v>
      </c>
    </row>
    <row r="39" spans="1:26" ht="24.95" customHeight="1">
      <c r="A39" s="185"/>
      <c r="B39" s="180" t="s">
        <v>138</v>
      </c>
      <c r="C39" s="186" t="s">
        <v>168</v>
      </c>
      <c r="D39" s="180" t="s">
        <v>169</v>
      </c>
      <c r="E39" s="180" t="s">
        <v>170</v>
      </c>
      <c r="F39" s="181">
        <v>1</v>
      </c>
      <c r="G39" s="182">
        <v>0</v>
      </c>
      <c r="H39" s="182">
        <v>0</v>
      </c>
      <c r="I39" s="182">
        <f>ROUND(F39*(G39+H39),2)</f>
        <v>0</v>
      </c>
      <c r="J39" s="180">
        <f>ROUND(F39*(N39),2)</f>
        <v>0</v>
      </c>
      <c r="K39" s="183">
        <f>ROUND(F39*(O39),2)</f>
        <v>0</v>
      </c>
      <c r="L39" s="183">
        <f>ROUND(F39*(G39),2)</f>
        <v>0</v>
      </c>
      <c r="M39" s="183">
        <f>ROUND(F39*(H39),2)</f>
        <v>0</v>
      </c>
      <c r="N39" s="183">
        <v>0</v>
      </c>
      <c r="O39" s="183"/>
      <c r="P39" s="187"/>
      <c r="Q39" s="187"/>
      <c r="R39" s="187"/>
      <c r="S39" s="183">
        <f>ROUND(F39*(P39),3)</f>
        <v>0</v>
      </c>
      <c r="T39" s="184"/>
      <c r="U39" s="184"/>
      <c r="V39" s="187"/>
      <c r="Z39">
        <v>0</v>
      </c>
    </row>
    <row r="40" spans="1:26" ht="24.95" customHeight="1">
      <c r="A40" s="185"/>
      <c r="B40" s="180" t="s">
        <v>138</v>
      </c>
      <c r="C40" s="186" t="s">
        <v>171</v>
      </c>
      <c r="D40" s="180" t="s">
        <v>172</v>
      </c>
      <c r="E40" s="180" t="s">
        <v>170</v>
      </c>
      <c r="F40" s="181">
        <v>1</v>
      </c>
      <c r="G40" s="182">
        <v>0</v>
      </c>
      <c r="H40" s="182">
        <v>0</v>
      </c>
      <c r="I40" s="182">
        <f>ROUND(F40*(G40+H40),2)</f>
        <v>0</v>
      </c>
      <c r="J40" s="180">
        <f>ROUND(F40*(N40),2)</f>
        <v>0</v>
      </c>
      <c r="K40" s="183">
        <f>ROUND(F40*(O40),2)</f>
        <v>0</v>
      </c>
      <c r="L40" s="183">
        <f>ROUND(F40*(G40),2)</f>
        <v>0</v>
      </c>
      <c r="M40" s="183">
        <f>ROUND(F40*(H40),2)</f>
        <v>0</v>
      </c>
      <c r="N40" s="183">
        <v>0</v>
      </c>
      <c r="O40" s="183"/>
      <c r="P40" s="187"/>
      <c r="Q40" s="187"/>
      <c r="R40" s="187"/>
      <c r="S40" s="183">
        <f>ROUND(F40*(P40),3)</f>
        <v>0</v>
      </c>
      <c r="T40" s="184"/>
      <c r="U40" s="184"/>
      <c r="V40" s="187"/>
      <c r="Z40">
        <v>0</v>
      </c>
    </row>
    <row r="41" spans="1:26" ht="24.95" customHeight="1">
      <c r="A41" s="185"/>
      <c r="B41" s="180" t="s">
        <v>138</v>
      </c>
      <c r="C41" s="186" t="s">
        <v>173</v>
      </c>
      <c r="D41" s="180" t="s">
        <v>174</v>
      </c>
      <c r="E41" s="180" t="s">
        <v>170</v>
      </c>
      <c r="F41" s="181">
        <v>1</v>
      </c>
      <c r="G41" s="182">
        <v>0</v>
      </c>
      <c r="H41" s="182">
        <v>0</v>
      </c>
      <c r="I41" s="182">
        <f>ROUND(F41*(G41+H41),2)</f>
        <v>0</v>
      </c>
      <c r="J41" s="180">
        <f>ROUND(F41*(N41),2)</f>
        <v>0</v>
      </c>
      <c r="K41" s="183">
        <f>ROUND(F41*(O41),2)</f>
        <v>0</v>
      </c>
      <c r="L41" s="183">
        <f>ROUND(F41*(G41),2)</f>
        <v>0</v>
      </c>
      <c r="M41" s="183">
        <f>ROUND(F41*(H41),2)</f>
        <v>0</v>
      </c>
      <c r="N41" s="183">
        <v>0</v>
      </c>
      <c r="O41" s="183"/>
      <c r="P41" s="187"/>
      <c r="Q41" s="187"/>
      <c r="R41" s="187"/>
      <c r="S41" s="183">
        <f>ROUND(F41*(P41),3)</f>
        <v>0</v>
      </c>
      <c r="T41" s="184"/>
      <c r="U41" s="184"/>
      <c r="V41" s="187"/>
      <c r="Z41">
        <v>0</v>
      </c>
    </row>
    <row r="42" spans="1:26" ht="24.95" customHeight="1">
      <c r="A42" s="185"/>
      <c r="B42" s="180" t="s">
        <v>138</v>
      </c>
      <c r="C42" s="186" t="s">
        <v>175</v>
      </c>
      <c r="D42" s="180" t="s">
        <v>176</v>
      </c>
      <c r="E42" s="180" t="s">
        <v>170</v>
      </c>
      <c r="F42" s="181">
        <v>1</v>
      </c>
      <c r="G42" s="182">
        <v>0</v>
      </c>
      <c r="H42" s="182">
        <v>0</v>
      </c>
      <c r="I42" s="182">
        <f>ROUND(F42*(G42+H42),2)</f>
        <v>0</v>
      </c>
      <c r="J42" s="180">
        <f>ROUND(F42*(N42),2)</f>
        <v>0</v>
      </c>
      <c r="K42" s="183">
        <f>ROUND(F42*(O42),2)</f>
        <v>0</v>
      </c>
      <c r="L42" s="183">
        <f>ROUND(F42*(G42),2)</f>
        <v>0</v>
      </c>
      <c r="M42" s="183">
        <f>ROUND(F42*(H42),2)</f>
        <v>0</v>
      </c>
      <c r="N42" s="183">
        <v>0</v>
      </c>
      <c r="O42" s="183"/>
      <c r="P42" s="187"/>
      <c r="Q42" s="187"/>
      <c r="R42" s="187"/>
      <c r="S42" s="183">
        <f>ROUND(F42*(P42),3)</f>
        <v>0</v>
      </c>
      <c r="T42" s="184"/>
      <c r="U42" s="184"/>
      <c r="V42" s="187"/>
      <c r="Z42">
        <v>0</v>
      </c>
    </row>
    <row r="43" spans="1:26">
      <c r="A43" s="161"/>
      <c r="B43" s="161"/>
      <c r="C43" s="179">
        <v>2</v>
      </c>
      <c r="D43" s="179" t="s">
        <v>67</v>
      </c>
      <c r="E43" s="161"/>
      <c r="F43" s="178"/>
      <c r="G43" s="164">
        <f>ROUND((SUM(L31:L42))/1,2)</f>
        <v>0</v>
      </c>
      <c r="H43" s="164">
        <f>ROUND((SUM(M31:M42))/1,2)</f>
        <v>0</v>
      </c>
      <c r="I43" s="164">
        <f>ROUND((SUM(I31:I42))/1,2)</f>
        <v>0</v>
      </c>
      <c r="J43" s="161"/>
      <c r="K43" s="161"/>
      <c r="L43" s="161">
        <f>ROUND((SUM(L31:L42))/1,2)</f>
        <v>0</v>
      </c>
      <c r="M43" s="161">
        <f>ROUND((SUM(M31:M42))/1,2)</f>
        <v>0</v>
      </c>
      <c r="N43" s="161"/>
      <c r="O43" s="161"/>
      <c r="P43" s="196"/>
      <c r="Q43" s="161"/>
      <c r="R43" s="161"/>
      <c r="S43" s="196">
        <f>ROUND((SUM(S31:S42))/1,2)</f>
        <v>88.24</v>
      </c>
      <c r="T43" s="158"/>
      <c r="U43" s="158"/>
      <c r="V43" s="2">
        <f>ROUND((SUM(V31:V42))/1,2)</f>
        <v>0</v>
      </c>
      <c r="W43" s="158"/>
      <c r="X43" s="158"/>
      <c r="Y43" s="158"/>
      <c r="Z43" s="158"/>
    </row>
    <row r="44" spans="1:26">
      <c r="A44" s="1"/>
      <c r="B44" s="1"/>
      <c r="C44" s="1"/>
      <c r="D44" s="1"/>
      <c r="E44" s="1"/>
      <c r="F44" s="174"/>
      <c r="G44" s="154"/>
      <c r="H44" s="154"/>
      <c r="I44" s="154"/>
      <c r="J44" s="1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>
      <c r="A45" s="161"/>
      <c r="B45" s="161"/>
      <c r="C45" s="179">
        <v>3</v>
      </c>
      <c r="D45" s="179" t="s">
        <v>68</v>
      </c>
      <c r="E45" s="161"/>
      <c r="F45" s="178"/>
      <c r="G45" s="162"/>
      <c r="H45" s="162"/>
      <c r="I45" s="162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58"/>
      <c r="U45" s="158"/>
      <c r="V45" s="161"/>
      <c r="W45" s="158"/>
      <c r="X45" s="158"/>
      <c r="Y45" s="158"/>
      <c r="Z45" s="158"/>
    </row>
    <row r="46" spans="1:26" ht="24.95" customHeight="1">
      <c r="A46" s="185"/>
      <c r="B46" s="180" t="s">
        <v>154</v>
      </c>
      <c r="C46" s="186" t="s">
        <v>177</v>
      </c>
      <c r="D46" s="180" t="s">
        <v>178</v>
      </c>
      <c r="E46" s="180" t="s">
        <v>107</v>
      </c>
      <c r="F46" s="181">
        <v>4.21</v>
      </c>
      <c r="G46" s="182">
        <v>0</v>
      </c>
      <c r="H46" s="182">
        <v>0</v>
      </c>
      <c r="I46" s="182">
        <f>ROUND(F46*(G46+H46),2)</f>
        <v>0</v>
      </c>
      <c r="J46" s="180">
        <f>ROUND(F46*(N46),2)</f>
        <v>0</v>
      </c>
      <c r="K46" s="183">
        <f>ROUND(F46*(O46),2)</f>
        <v>0</v>
      </c>
      <c r="L46" s="183">
        <f>ROUND(F46*(G46),2)</f>
        <v>0</v>
      </c>
      <c r="M46" s="183">
        <f>ROUND(F46*(H46),2)</f>
        <v>0</v>
      </c>
      <c r="N46" s="183">
        <v>0</v>
      </c>
      <c r="O46" s="183"/>
      <c r="P46" s="187">
        <v>0.98185999999999996</v>
      </c>
      <c r="Q46" s="187"/>
      <c r="R46" s="187">
        <v>0.98185999999999996</v>
      </c>
      <c r="S46" s="183">
        <f>ROUND(F46*(P46),3)</f>
        <v>4.1340000000000003</v>
      </c>
      <c r="T46" s="184"/>
      <c r="U46" s="184"/>
      <c r="V46" s="187"/>
      <c r="Z46">
        <v>0</v>
      </c>
    </row>
    <row r="47" spans="1:26" ht="24.95" customHeight="1">
      <c r="A47" s="185"/>
      <c r="B47" s="180" t="s">
        <v>154</v>
      </c>
      <c r="C47" s="186" t="s">
        <v>179</v>
      </c>
      <c r="D47" s="180" t="s">
        <v>180</v>
      </c>
      <c r="E47" s="180" t="s">
        <v>107</v>
      </c>
      <c r="F47" s="181">
        <v>2.64</v>
      </c>
      <c r="G47" s="182">
        <v>0</v>
      </c>
      <c r="H47" s="182">
        <v>0</v>
      </c>
      <c r="I47" s="182">
        <f>ROUND(F47*(G47+H47),2)</f>
        <v>0</v>
      </c>
      <c r="J47" s="180">
        <f>ROUND(F47*(N47),2)</f>
        <v>0</v>
      </c>
      <c r="K47" s="183">
        <f>ROUND(F47*(O47),2)</f>
        <v>0</v>
      </c>
      <c r="L47" s="183">
        <f>ROUND(F47*(G47),2)</f>
        <v>0</v>
      </c>
      <c r="M47" s="183">
        <f>ROUND(F47*(H47),2)</f>
        <v>0</v>
      </c>
      <c r="N47" s="183">
        <v>0</v>
      </c>
      <c r="O47" s="183"/>
      <c r="P47" s="187">
        <v>1.49013</v>
      </c>
      <c r="Q47" s="187"/>
      <c r="R47" s="187">
        <v>1.49013</v>
      </c>
      <c r="S47" s="183">
        <f>ROUND(F47*(P47),3)</f>
        <v>3.9340000000000002</v>
      </c>
      <c r="T47" s="184"/>
      <c r="U47" s="184"/>
      <c r="V47" s="187"/>
      <c r="Z47">
        <v>0</v>
      </c>
    </row>
    <row r="48" spans="1:26" ht="23.25">
      <c r="A48" s="185"/>
      <c r="B48" s="180" t="s">
        <v>154</v>
      </c>
      <c r="C48" s="186" t="s">
        <v>181</v>
      </c>
      <c r="D48" s="180" t="s">
        <v>182</v>
      </c>
      <c r="E48" s="180" t="s">
        <v>107</v>
      </c>
      <c r="F48" s="181">
        <v>4.7300000000000004</v>
      </c>
      <c r="G48" s="182">
        <v>0</v>
      </c>
      <c r="H48" s="182">
        <v>0</v>
      </c>
      <c r="I48" s="182">
        <f>ROUND(F48*(G48+H48),2)</f>
        <v>0</v>
      </c>
      <c r="J48" s="180">
        <f>ROUND(F48*(N48),2)</f>
        <v>0</v>
      </c>
      <c r="K48" s="183">
        <f>ROUND(F48*(O48),2)</f>
        <v>0</v>
      </c>
      <c r="L48" s="183">
        <f>ROUND(F48*(G48),2)</f>
        <v>0</v>
      </c>
      <c r="M48" s="183">
        <f>ROUND(F48*(H48),2)</f>
        <v>0</v>
      </c>
      <c r="N48" s="183">
        <v>0</v>
      </c>
      <c r="O48" s="183"/>
      <c r="P48" s="187">
        <v>0.78115000000000001</v>
      </c>
      <c r="Q48" s="187"/>
      <c r="R48" s="187">
        <v>0.78115000000000001</v>
      </c>
      <c r="S48" s="183">
        <f>ROUND(F48*(P48),3)</f>
        <v>3.6949999999999998</v>
      </c>
      <c r="T48" s="184"/>
      <c r="U48" s="184"/>
      <c r="V48" s="187"/>
      <c r="Z48">
        <v>0</v>
      </c>
    </row>
    <row r="49" spans="1:26" ht="35.1" customHeight="1">
      <c r="A49" s="185"/>
      <c r="B49" s="180" t="s">
        <v>154</v>
      </c>
      <c r="C49" s="186" t="s">
        <v>183</v>
      </c>
      <c r="D49" s="180" t="s">
        <v>184</v>
      </c>
      <c r="E49" s="180" t="s">
        <v>107</v>
      </c>
      <c r="F49" s="181">
        <v>36.68</v>
      </c>
      <c r="G49" s="182">
        <v>0</v>
      </c>
      <c r="H49" s="182">
        <v>0</v>
      </c>
      <c r="I49" s="182">
        <f>ROUND(F49*(G49+H49),2)</f>
        <v>0</v>
      </c>
      <c r="J49" s="180">
        <f>ROUND(F49*(N49),2)</f>
        <v>0</v>
      </c>
      <c r="K49" s="183">
        <f>ROUND(F49*(O49),2)</f>
        <v>0</v>
      </c>
      <c r="L49" s="183">
        <f>ROUND(F49*(G49),2)</f>
        <v>0</v>
      </c>
      <c r="M49" s="183">
        <f>ROUND(F49*(H49),2)</f>
        <v>0</v>
      </c>
      <c r="N49" s="183">
        <v>0</v>
      </c>
      <c r="O49" s="183"/>
      <c r="P49" s="187">
        <v>0.64849000000000001</v>
      </c>
      <c r="Q49" s="187"/>
      <c r="R49" s="187">
        <v>0.64849000000000001</v>
      </c>
      <c r="S49" s="183">
        <f>ROUND(F49*(P49),3)</f>
        <v>23.786999999999999</v>
      </c>
      <c r="T49" s="184"/>
      <c r="U49" s="184"/>
      <c r="V49" s="187"/>
      <c r="Z49">
        <v>0</v>
      </c>
    </row>
    <row r="50" spans="1:26" ht="24.95" customHeight="1">
      <c r="A50" s="185"/>
      <c r="B50" s="180" t="s">
        <v>154</v>
      </c>
      <c r="C50" s="186" t="s">
        <v>185</v>
      </c>
      <c r="D50" s="180" t="s">
        <v>186</v>
      </c>
      <c r="E50" s="180" t="s">
        <v>187</v>
      </c>
      <c r="F50" s="181">
        <v>24</v>
      </c>
      <c r="G50" s="182">
        <v>0</v>
      </c>
      <c r="H50" s="182">
        <v>0</v>
      </c>
      <c r="I50" s="182">
        <f>ROUND(F50*(G50+H50),2)</f>
        <v>0</v>
      </c>
      <c r="J50" s="180">
        <f>ROUND(F50*(N50),2)</f>
        <v>0</v>
      </c>
      <c r="K50" s="183">
        <f>ROUND(F50*(O50),2)</f>
        <v>0</v>
      </c>
      <c r="L50" s="183">
        <f>ROUND(F50*(G50),2)</f>
        <v>0</v>
      </c>
      <c r="M50" s="183">
        <f>ROUND(F50*(H50),2)</f>
        <v>0</v>
      </c>
      <c r="N50" s="183">
        <v>0</v>
      </c>
      <c r="O50" s="183"/>
      <c r="P50" s="187">
        <v>4.9000000000000002E-2</v>
      </c>
      <c r="Q50" s="187"/>
      <c r="R50" s="187">
        <v>4.9000000000000002E-2</v>
      </c>
      <c r="S50" s="183">
        <f>ROUND(F50*(P50),3)</f>
        <v>1.1759999999999999</v>
      </c>
      <c r="T50" s="184"/>
      <c r="U50" s="184"/>
      <c r="V50" s="187"/>
      <c r="Z50">
        <v>0</v>
      </c>
    </row>
    <row r="51" spans="1:26" ht="24.95" customHeight="1">
      <c r="A51" s="185"/>
      <c r="B51" s="180" t="s">
        <v>154</v>
      </c>
      <c r="C51" s="186" t="s">
        <v>188</v>
      </c>
      <c r="D51" s="180" t="s">
        <v>189</v>
      </c>
      <c r="E51" s="180" t="s">
        <v>187</v>
      </c>
      <c r="F51" s="181">
        <v>7</v>
      </c>
      <c r="G51" s="182">
        <v>0</v>
      </c>
      <c r="H51" s="182">
        <v>0</v>
      </c>
      <c r="I51" s="182">
        <f>ROUND(F51*(G51+H51),2)</f>
        <v>0</v>
      </c>
      <c r="J51" s="180">
        <f>ROUND(F51*(N51),2)</f>
        <v>0</v>
      </c>
      <c r="K51" s="183">
        <f>ROUND(F51*(O51),2)</f>
        <v>0</v>
      </c>
      <c r="L51" s="183">
        <f>ROUND(F51*(G51),2)</f>
        <v>0</v>
      </c>
      <c r="M51" s="183">
        <f>ROUND(F51*(H51),2)</f>
        <v>0</v>
      </c>
      <c r="N51" s="183">
        <v>0</v>
      </c>
      <c r="O51" s="183"/>
      <c r="P51" s="187">
        <v>5.8689999999999999E-2</v>
      </c>
      <c r="Q51" s="187"/>
      <c r="R51" s="187">
        <v>5.8689999999999999E-2</v>
      </c>
      <c r="S51" s="183">
        <f>ROUND(F51*(P51),3)</f>
        <v>0.41099999999999998</v>
      </c>
      <c r="T51" s="184"/>
      <c r="U51" s="184"/>
      <c r="V51" s="187"/>
      <c r="Z51">
        <v>0</v>
      </c>
    </row>
    <row r="52" spans="1:26" ht="24.95" customHeight="1">
      <c r="A52" s="185"/>
      <c r="B52" s="180" t="s">
        <v>154</v>
      </c>
      <c r="C52" s="186" t="s">
        <v>190</v>
      </c>
      <c r="D52" s="180" t="s">
        <v>191</v>
      </c>
      <c r="E52" s="180" t="s">
        <v>187</v>
      </c>
      <c r="F52" s="181">
        <v>5</v>
      </c>
      <c r="G52" s="182">
        <v>0</v>
      </c>
      <c r="H52" s="182">
        <v>0</v>
      </c>
      <c r="I52" s="182">
        <f>ROUND(F52*(G52+H52),2)</f>
        <v>0</v>
      </c>
      <c r="J52" s="180">
        <f>ROUND(F52*(N52),2)</f>
        <v>0</v>
      </c>
      <c r="K52" s="183">
        <f>ROUND(F52*(O52),2)</f>
        <v>0</v>
      </c>
      <c r="L52" s="183">
        <f>ROUND(F52*(G52),2)</f>
        <v>0</v>
      </c>
      <c r="M52" s="183">
        <f>ROUND(F52*(H52),2)</f>
        <v>0</v>
      </c>
      <c r="N52" s="183">
        <v>0</v>
      </c>
      <c r="O52" s="183"/>
      <c r="P52" s="187">
        <v>7.8070000000000001E-2</v>
      </c>
      <c r="Q52" s="187"/>
      <c r="R52" s="187">
        <v>7.8070000000000001E-2</v>
      </c>
      <c r="S52" s="183">
        <f>ROUND(F52*(P52),3)</f>
        <v>0.39</v>
      </c>
      <c r="T52" s="184"/>
      <c r="U52" s="184"/>
      <c r="V52" s="187"/>
      <c r="Z52">
        <v>0</v>
      </c>
    </row>
    <row r="53" spans="1:26" ht="24.95" customHeight="1">
      <c r="A53" s="185"/>
      <c r="B53" s="180" t="s">
        <v>154</v>
      </c>
      <c r="C53" s="186" t="s">
        <v>192</v>
      </c>
      <c r="D53" s="180" t="s">
        <v>193</v>
      </c>
      <c r="E53" s="180" t="s">
        <v>107</v>
      </c>
      <c r="F53" s="181">
        <v>0.5</v>
      </c>
      <c r="G53" s="182">
        <v>0</v>
      </c>
      <c r="H53" s="182">
        <v>0</v>
      </c>
      <c r="I53" s="182">
        <f>ROUND(F53*(G53+H53),2)</f>
        <v>0</v>
      </c>
      <c r="J53" s="180">
        <f>ROUND(F53*(N53),2)</f>
        <v>0</v>
      </c>
      <c r="K53" s="183">
        <f>ROUND(F53*(O53),2)</f>
        <v>0</v>
      </c>
      <c r="L53" s="183">
        <f>ROUND(F53*(G53),2)</f>
        <v>0</v>
      </c>
      <c r="M53" s="183">
        <f>ROUND(F53*(H53),2)</f>
        <v>0</v>
      </c>
      <c r="N53" s="183">
        <v>0</v>
      </c>
      <c r="O53" s="183"/>
      <c r="P53" s="187">
        <v>2.2121599999999999</v>
      </c>
      <c r="Q53" s="187"/>
      <c r="R53" s="187">
        <v>2.2121599999999999</v>
      </c>
      <c r="S53" s="183">
        <f>ROUND(F53*(P53),3)</f>
        <v>1.1060000000000001</v>
      </c>
      <c r="T53" s="184"/>
      <c r="U53" s="184"/>
      <c r="V53" s="187"/>
      <c r="Z53">
        <v>0</v>
      </c>
    </row>
    <row r="54" spans="1:26" ht="24.95" customHeight="1">
      <c r="A54" s="185"/>
      <c r="B54" s="180" t="s">
        <v>154</v>
      </c>
      <c r="C54" s="186" t="s">
        <v>194</v>
      </c>
      <c r="D54" s="180" t="s">
        <v>195</v>
      </c>
      <c r="E54" s="180" t="s">
        <v>122</v>
      </c>
      <c r="F54" s="181">
        <v>5.67</v>
      </c>
      <c r="G54" s="182">
        <v>0</v>
      </c>
      <c r="H54" s="182">
        <v>0</v>
      </c>
      <c r="I54" s="182">
        <f>ROUND(F54*(G54+H54),2)</f>
        <v>0</v>
      </c>
      <c r="J54" s="180">
        <f>ROUND(F54*(N54),2)</f>
        <v>0</v>
      </c>
      <c r="K54" s="183">
        <f>ROUND(F54*(O54),2)</f>
        <v>0</v>
      </c>
      <c r="L54" s="183">
        <f>ROUND(F54*(G54),2)</f>
        <v>0</v>
      </c>
      <c r="M54" s="183">
        <f>ROUND(F54*(H54),2)</f>
        <v>0</v>
      </c>
      <c r="N54" s="183">
        <v>0</v>
      </c>
      <c r="O54" s="183"/>
      <c r="P54" s="187">
        <v>7.2500000000000004E-3</v>
      </c>
      <c r="Q54" s="187"/>
      <c r="R54" s="187">
        <v>7.2500000000000004E-3</v>
      </c>
      <c r="S54" s="183">
        <f>ROUND(F54*(P54),3)</f>
        <v>4.1000000000000002E-2</v>
      </c>
      <c r="T54" s="184"/>
      <c r="U54" s="184"/>
      <c r="V54" s="187"/>
      <c r="Z54">
        <v>0</v>
      </c>
    </row>
    <row r="55" spans="1:26" ht="24.95" customHeight="1">
      <c r="A55" s="185"/>
      <c r="B55" s="180" t="s">
        <v>154</v>
      </c>
      <c r="C55" s="186" t="s">
        <v>196</v>
      </c>
      <c r="D55" s="180" t="s">
        <v>197</v>
      </c>
      <c r="E55" s="180" t="s">
        <v>122</v>
      </c>
      <c r="F55" s="181">
        <v>5.67</v>
      </c>
      <c r="G55" s="182">
        <v>0</v>
      </c>
      <c r="H55" s="182">
        <v>0</v>
      </c>
      <c r="I55" s="182">
        <f>ROUND(F55*(G55+H55),2)</f>
        <v>0</v>
      </c>
      <c r="J55" s="180">
        <f>ROUND(F55*(N55),2)</f>
        <v>0</v>
      </c>
      <c r="K55" s="183">
        <f>ROUND(F55*(O55),2)</f>
        <v>0</v>
      </c>
      <c r="L55" s="183">
        <f>ROUND(F55*(G55),2)</f>
        <v>0</v>
      </c>
      <c r="M55" s="183">
        <f>ROUND(F55*(H55),2)</f>
        <v>0</v>
      </c>
      <c r="N55" s="183">
        <v>0</v>
      </c>
      <c r="O55" s="183"/>
      <c r="P55" s="187"/>
      <c r="Q55" s="187"/>
      <c r="R55" s="187"/>
      <c r="S55" s="183">
        <f>ROUND(F55*(P55),3)</f>
        <v>0</v>
      </c>
      <c r="T55" s="184"/>
      <c r="U55" s="184"/>
      <c r="V55" s="187"/>
      <c r="Z55">
        <v>0</v>
      </c>
    </row>
    <row r="56" spans="1:26" ht="24.95" customHeight="1">
      <c r="A56" s="185"/>
      <c r="B56" s="180" t="s">
        <v>154</v>
      </c>
      <c r="C56" s="186" t="s">
        <v>198</v>
      </c>
      <c r="D56" s="180" t="s">
        <v>199</v>
      </c>
      <c r="E56" s="180" t="s">
        <v>122</v>
      </c>
      <c r="F56" s="181">
        <v>3.24</v>
      </c>
      <c r="G56" s="182">
        <v>0</v>
      </c>
      <c r="H56" s="182">
        <v>0</v>
      </c>
      <c r="I56" s="182">
        <f>ROUND(F56*(G56+H56),2)</f>
        <v>0</v>
      </c>
      <c r="J56" s="180">
        <f>ROUND(F56*(N56),2)</f>
        <v>0</v>
      </c>
      <c r="K56" s="183">
        <f>ROUND(F56*(O56),2)</f>
        <v>0</v>
      </c>
      <c r="L56" s="183">
        <f>ROUND(F56*(G56),2)</f>
        <v>0</v>
      </c>
      <c r="M56" s="183">
        <f>ROUND(F56*(H56),2)</f>
        <v>0</v>
      </c>
      <c r="N56" s="183">
        <v>0</v>
      </c>
      <c r="O56" s="183"/>
      <c r="P56" s="187">
        <v>5.5999999999999995E-4</v>
      </c>
      <c r="Q56" s="187"/>
      <c r="R56" s="187">
        <v>5.5999999999999995E-4</v>
      </c>
      <c r="S56" s="183">
        <f>ROUND(F56*(P56),3)</f>
        <v>2E-3</v>
      </c>
      <c r="T56" s="184"/>
      <c r="U56" s="184"/>
      <c r="V56" s="187"/>
      <c r="Z56">
        <v>0</v>
      </c>
    </row>
    <row r="57" spans="1:26" ht="24.95" customHeight="1">
      <c r="A57" s="185"/>
      <c r="B57" s="180" t="s">
        <v>154</v>
      </c>
      <c r="C57" s="186" t="s">
        <v>200</v>
      </c>
      <c r="D57" s="180" t="s">
        <v>201</v>
      </c>
      <c r="E57" s="180" t="s">
        <v>202</v>
      </c>
      <c r="F57" s="181">
        <v>7.8E-2</v>
      </c>
      <c r="G57" s="182">
        <v>0</v>
      </c>
      <c r="H57" s="182">
        <v>0</v>
      </c>
      <c r="I57" s="182">
        <f>ROUND(F57*(G57+H57),2)</f>
        <v>0</v>
      </c>
      <c r="J57" s="180">
        <f>ROUND(F57*(N57),2)</f>
        <v>0</v>
      </c>
      <c r="K57" s="183">
        <f>ROUND(F57*(O57),2)</f>
        <v>0</v>
      </c>
      <c r="L57" s="183">
        <f>ROUND(F57*(G57),2)</f>
        <v>0</v>
      </c>
      <c r="M57" s="183">
        <f>ROUND(F57*(H57),2)</f>
        <v>0</v>
      </c>
      <c r="N57" s="183">
        <v>0</v>
      </c>
      <c r="O57" s="183"/>
      <c r="P57" s="187">
        <v>1.0118199999999999</v>
      </c>
      <c r="Q57" s="187"/>
      <c r="R57" s="187">
        <v>1.0118199999999999</v>
      </c>
      <c r="S57" s="183">
        <f>ROUND(F57*(P57),3)</f>
        <v>7.9000000000000001E-2</v>
      </c>
      <c r="T57" s="184"/>
      <c r="U57" s="184"/>
      <c r="V57" s="187"/>
      <c r="Z57">
        <v>0</v>
      </c>
    </row>
    <row r="58" spans="1:26" ht="24.95" customHeight="1">
      <c r="A58" s="185"/>
      <c r="B58" s="180" t="s">
        <v>154</v>
      </c>
      <c r="C58" s="186" t="s">
        <v>203</v>
      </c>
      <c r="D58" s="180" t="s">
        <v>204</v>
      </c>
      <c r="E58" s="180" t="s">
        <v>122</v>
      </c>
      <c r="F58" s="181">
        <v>23.05</v>
      </c>
      <c r="G58" s="182">
        <v>0</v>
      </c>
      <c r="H58" s="182">
        <v>0</v>
      </c>
      <c r="I58" s="182">
        <f>ROUND(F58*(G58+H58),2)</f>
        <v>0</v>
      </c>
      <c r="J58" s="180">
        <f>ROUND(F58*(N58),2)</f>
        <v>0</v>
      </c>
      <c r="K58" s="183">
        <f>ROUND(F58*(O58),2)</f>
        <v>0</v>
      </c>
      <c r="L58" s="183">
        <f>ROUND(F58*(G58),2)</f>
        <v>0</v>
      </c>
      <c r="M58" s="183">
        <f>ROUND(F58*(H58),2)</f>
        <v>0</v>
      </c>
      <c r="N58" s="183">
        <v>0</v>
      </c>
      <c r="O58" s="183"/>
      <c r="P58" s="187">
        <v>9.5119999999999996E-2</v>
      </c>
      <c r="Q58" s="187"/>
      <c r="R58" s="187">
        <v>9.5119999999999996E-2</v>
      </c>
      <c r="S58" s="183">
        <f>ROUND(F58*(P58),3)</f>
        <v>2.1930000000000001</v>
      </c>
      <c r="T58" s="184"/>
      <c r="U58" s="184"/>
      <c r="V58" s="187"/>
      <c r="Z58">
        <v>0</v>
      </c>
    </row>
    <row r="59" spans="1:26" ht="24.95" customHeight="1">
      <c r="A59" s="185"/>
      <c r="B59" s="180" t="s">
        <v>154</v>
      </c>
      <c r="C59" s="186" t="s">
        <v>205</v>
      </c>
      <c r="D59" s="180" t="s">
        <v>206</v>
      </c>
      <c r="E59" s="180" t="s">
        <v>122</v>
      </c>
      <c r="F59" s="181">
        <v>11.02</v>
      </c>
      <c r="G59" s="182">
        <v>0</v>
      </c>
      <c r="H59" s="182">
        <v>0</v>
      </c>
      <c r="I59" s="182">
        <f>ROUND(F59*(G59+H59),2)</f>
        <v>0</v>
      </c>
      <c r="J59" s="180">
        <f>ROUND(F59*(N59),2)</f>
        <v>0</v>
      </c>
      <c r="K59" s="183">
        <f>ROUND(F59*(O59),2)</f>
        <v>0</v>
      </c>
      <c r="L59" s="183">
        <f>ROUND(F59*(G59),2)</f>
        <v>0</v>
      </c>
      <c r="M59" s="183">
        <f>ROUND(F59*(H59),2)</f>
        <v>0</v>
      </c>
      <c r="N59" s="183">
        <v>0</v>
      </c>
      <c r="O59" s="183"/>
      <c r="P59" s="187">
        <v>4.1050000000000003E-2</v>
      </c>
      <c r="Q59" s="187"/>
      <c r="R59" s="187">
        <v>4.1050000000000003E-2</v>
      </c>
      <c r="S59" s="183">
        <f>ROUND(F59*(P59),3)</f>
        <v>0.45200000000000001</v>
      </c>
      <c r="T59" s="184"/>
      <c r="U59" s="184"/>
      <c r="V59" s="187"/>
      <c r="Z59">
        <v>0</v>
      </c>
    </row>
    <row r="60" spans="1:26" ht="35.1" customHeight="1">
      <c r="A60" s="185"/>
      <c r="B60" s="180" t="s">
        <v>154</v>
      </c>
      <c r="C60" s="186" t="s">
        <v>207</v>
      </c>
      <c r="D60" s="180" t="s">
        <v>208</v>
      </c>
      <c r="E60" s="180" t="s">
        <v>122</v>
      </c>
      <c r="F60" s="181">
        <v>5.22</v>
      </c>
      <c r="G60" s="182">
        <v>0</v>
      </c>
      <c r="H60" s="182">
        <v>0</v>
      </c>
      <c r="I60" s="182">
        <f>ROUND(F60*(G60+H60),2)</f>
        <v>0</v>
      </c>
      <c r="J60" s="180">
        <f>ROUND(F60*(N60),2)</f>
        <v>0</v>
      </c>
      <c r="K60" s="183">
        <f>ROUND(F60*(O60),2)</f>
        <v>0</v>
      </c>
      <c r="L60" s="183">
        <f>ROUND(F60*(G60),2)</f>
        <v>0</v>
      </c>
      <c r="M60" s="183">
        <f>ROUND(F60*(H60),2)</f>
        <v>0</v>
      </c>
      <c r="N60" s="183">
        <v>0</v>
      </c>
      <c r="O60" s="183"/>
      <c r="P60" s="187">
        <v>8.5720000000000005E-2</v>
      </c>
      <c r="Q60" s="187"/>
      <c r="R60" s="187">
        <v>8.5720000000000005E-2</v>
      </c>
      <c r="S60" s="183">
        <f>ROUND(F60*(P60),3)</f>
        <v>0.44700000000000001</v>
      </c>
      <c r="T60" s="184"/>
      <c r="U60" s="184"/>
      <c r="V60" s="187"/>
      <c r="Z60">
        <v>0</v>
      </c>
    </row>
    <row r="61" spans="1:26" ht="35.1" customHeight="1">
      <c r="A61" s="185"/>
      <c r="B61" s="180" t="s">
        <v>154</v>
      </c>
      <c r="C61" s="186" t="s">
        <v>209</v>
      </c>
      <c r="D61" s="180" t="s">
        <v>210</v>
      </c>
      <c r="E61" s="180" t="s">
        <v>122</v>
      </c>
      <c r="F61" s="181">
        <v>115.24</v>
      </c>
      <c r="G61" s="182">
        <v>0</v>
      </c>
      <c r="H61" s="182">
        <v>0</v>
      </c>
      <c r="I61" s="182">
        <f>ROUND(F61*(G61+H61),2)</f>
        <v>0</v>
      </c>
      <c r="J61" s="180">
        <f>ROUND(F61*(N61),2)</f>
        <v>0</v>
      </c>
      <c r="K61" s="183">
        <f>ROUND(F61*(O61),2)</f>
        <v>0</v>
      </c>
      <c r="L61" s="183">
        <f>ROUND(F61*(G61),2)</f>
        <v>0</v>
      </c>
      <c r="M61" s="183">
        <f>ROUND(F61*(H61),2)</f>
        <v>0</v>
      </c>
      <c r="N61" s="183">
        <v>0</v>
      </c>
      <c r="O61" s="183"/>
      <c r="P61" s="187">
        <v>6.8529999999999994E-2</v>
      </c>
      <c r="Q61" s="187"/>
      <c r="R61" s="187">
        <v>6.8529999999999994E-2</v>
      </c>
      <c r="S61" s="183">
        <f>ROUND(F61*(P61),3)</f>
        <v>7.8970000000000002</v>
      </c>
      <c r="T61" s="184"/>
      <c r="U61" s="184"/>
      <c r="V61" s="187"/>
      <c r="Z61">
        <v>0</v>
      </c>
    </row>
    <row r="62" spans="1:26" ht="35.1" customHeight="1">
      <c r="A62" s="185"/>
      <c r="B62" s="180" t="s">
        <v>154</v>
      </c>
      <c r="C62" s="186" t="s">
        <v>211</v>
      </c>
      <c r="D62" s="180" t="s">
        <v>212</v>
      </c>
      <c r="E62" s="180" t="s">
        <v>122</v>
      </c>
      <c r="F62" s="181">
        <v>5.8</v>
      </c>
      <c r="G62" s="182">
        <v>0</v>
      </c>
      <c r="H62" s="182">
        <v>0</v>
      </c>
      <c r="I62" s="182">
        <f>ROUND(F62*(G62+H62),2)</f>
        <v>0</v>
      </c>
      <c r="J62" s="180">
        <f>ROUND(F62*(N62),2)</f>
        <v>0</v>
      </c>
      <c r="K62" s="183">
        <f>ROUND(F62*(O62),2)</f>
        <v>0</v>
      </c>
      <c r="L62" s="183">
        <f>ROUND(F62*(G62),2)</f>
        <v>0</v>
      </c>
      <c r="M62" s="183">
        <f>ROUND(F62*(H62),2)</f>
        <v>0</v>
      </c>
      <c r="N62" s="183">
        <v>0</v>
      </c>
      <c r="O62" s="183"/>
      <c r="P62" s="187">
        <v>0.10274</v>
      </c>
      <c r="Q62" s="187"/>
      <c r="R62" s="187">
        <v>0.10274</v>
      </c>
      <c r="S62" s="183">
        <f>ROUND(F62*(P62),3)</f>
        <v>0.59599999999999997</v>
      </c>
      <c r="T62" s="184"/>
      <c r="U62" s="184"/>
      <c r="V62" s="187"/>
      <c r="Z62">
        <v>0</v>
      </c>
    </row>
    <row r="63" spans="1:26" ht="24.95" customHeight="1">
      <c r="A63" s="185"/>
      <c r="B63" s="180" t="s">
        <v>213</v>
      </c>
      <c r="C63" s="186" t="s">
        <v>214</v>
      </c>
      <c r="D63" s="180" t="s">
        <v>215</v>
      </c>
      <c r="E63" s="180" t="s">
        <v>107</v>
      </c>
      <c r="F63" s="181">
        <v>1.35</v>
      </c>
      <c r="G63" s="182">
        <v>0</v>
      </c>
      <c r="H63" s="182">
        <v>0</v>
      </c>
      <c r="I63" s="182">
        <f>ROUND(F63*(G63+H63),2)</f>
        <v>0</v>
      </c>
      <c r="J63" s="180">
        <f>ROUND(F63*(N63),2)</f>
        <v>0</v>
      </c>
      <c r="K63" s="183">
        <f>ROUND(F63*(O63),2)</f>
        <v>0</v>
      </c>
      <c r="L63" s="183">
        <f>ROUND(F63*(G63),2)</f>
        <v>0</v>
      </c>
      <c r="M63" s="183">
        <f>ROUND(F63*(H63),2)</f>
        <v>0</v>
      </c>
      <c r="N63" s="183">
        <v>0</v>
      </c>
      <c r="O63" s="183"/>
      <c r="P63" s="187">
        <v>1.8751499999999999</v>
      </c>
      <c r="Q63" s="187"/>
      <c r="R63" s="187">
        <v>1.8751499999999999</v>
      </c>
      <c r="S63" s="183">
        <f>ROUND(F63*(P63),3)</f>
        <v>2.5310000000000001</v>
      </c>
      <c r="T63" s="184"/>
      <c r="U63" s="184"/>
      <c r="V63" s="187"/>
      <c r="Z63">
        <v>0</v>
      </c>
    </row>
    <row r="64" spans="1:26" ht="24.95" customHeight="1">
      <c r="A64" s="185"/>
      <c r="B64" s="180" t="s">
        <v>213</v>
      </c>
      <c r="C64" s="186" t="s">
        <v>216</v>
      </c>
      <c r="D64" s="180" t="s">
        <v>217</v>
      </c>
      <c r="E64" s="180" t="s">
        <v>122</v>
      </c>
      <c r="F64" s="181">
        <v>17.059999999999999</v>
      </c>
      <c r="G64" s="182">
        <v>0</v>
      </c>
      <c r="H64" s="182">
        <v>0</v>
      </c>
      <c r="I64" s="182">
        <f>ROUND(F64*(G64+H64),2)</f>
        <v>0</v>
      </c>
      <c r="J64" s="180">
        <f>ROUND(F64*(N64),2)</f>
        <v>0</v>
      </c>
      <c r="K64" s="183">
        <f>ROUND(F64*(O64),2)</f>
        <v>0</v>
      </c>
      <c r="L64" s="183">
        <f>ROUND(F64*(G64),2)</f>
        <v>0</v>
      </c>
      <c r="M64" s="183">
        <f>ROUND(F64*(H64),2)</f>
        <v>0</v>
      </c>
      <c r="N64" s="183">
        <v>0</v>
      </c>
      <c r="O64" s="183"/>
      <c r="P64" s="187">
        <v>0.27459</v>
      </c>
      <c r="Q64" s="187"/>
      <c r="R64" s="187">
        <v>0.27459</v>
      </c>
      <c r="S64" s="183">
        <f>ROUND(F64*(P64),3)</f>
        <v>4.6849999999999996</v>
      </c>
      <c r="T64" s="184"/>
      <c r="U64" s="184"/>
      <c r="V64" s="187"/>
      <c r="Z64">
        <v>0</v>
      </c>
    </row>
    <row r="65" spans="1:26" ht="24.95" customHeight="1">
      <c r="A65" s="185"/>
      <c r="B65" s="180" t="s">
        <v>218</v>
      </c>
      <c r="C65" s="186" t="s">
        <v>219</v>
      </c>
      <c r="D65" s="180" t="s">
        <v>220</v>
      </c>
      <c r="E65" s="180" t="s">
        <v>107</v>
      </c>
      <c r="F65" s="181">
        <v>2.23</v>
      </c>
      <c r="G65" s="182">
        <v>0</v>
      </c>
      <c r="H65" s="182">
        <v>0</v>
      </c>
      <c r="I65" s="182">
        <f>ROUND(F65*(G65+H65),2)</f>
        <v>0</v>
      </c>
      <c r="J65" s="180">
        <f>ROUND(F65*(N65),2)</f>
        <v>0</v>
      </c>
      <c r="K65" s="183">
        <f>ROUND(F65*(O65),2)</f>
        <v>0</v>
      </c>
      <c r="L65" s="183">
        <f>ROUND(F65*(G65),2)</f>
        <v>0</v>
      </c>
      <c r="M65" s="183">
        <f>ROUND(F65*(H65),2)</f>
        <v>0</v>
      </c>
      <c r="N65" s="183">
        <v>0</v>
      </c>
      <c r="O65" s="183"/>
      <c r="P65" s="187">
        <v>2.2466400000000002</v>
      </c>
      <c r="Q65" s="187"/>
      <c r="R65" s="187">
        <v>2.2466400000000002</v>
      </c>
      <c r="S65" s="183">
        <f>ROUND(F65*(P65),3)</f>
        <v>5.01</v>
      </c>
      <c r="T65" s="184"/>
      <c r="U65" s="184"/>
      <c r="V65" s="187"/>
      <c r="Z65">
        <v>0</v>
      </c>
    </row>
    <row r="66" spans="1:26" ht="24.95" customHeight="1">
      <c r="A66" s="185"/>
      <c r="B66" s="180" t="s">
        <v>218</v>
      </c>
      <c r="C66" s="186" t="s">
        <v>221</v>
      </c>
      <c r="D66" s="180" t="s">
        <v>222</v>
      </c>
      <c r="E66" s="180" t="s">
        <v>122</v>
      </c>
      <c r="F66" s="181">
        <v>15.91</v>
      </c>
      <c r="G66" s="182">
        <v>0</v>
      </c>
      <c r="H66" s="182">
        <v>0</v>
      </c>
      <c r="I66" s="182">
        <f>ROUND(F66*(G66+H66),2)</f>
        <v>0</v>
      </c>
      <c r="J66" s="180">
        <f>ROUND(F66*(N66),2)</f>
        <v>0</v>
      </c>
      <c r="K66" s="183">
        <f>ROUND(F66*(O66),2)</f>
        <v>0</v>
      </c>
      <c r="L66" s="183">
        <f>ROUND(F66*(G66),2)</f>
        <v>0</v>
      </c>
      <c r="M66" s="183">
        <f>ROUND(F66*(H66),2)</f>
        <v>0</v>
      </c>
      <c r="N66" s="183">
        <v>0</v>
      </c>
      <c r="O66" s="183"/>
      <c r="P66" s="187">
        <v>9.4100000000000017E-3</v>
      </c>
      <c r="Q66" s="187"/>
      <c r="R66" s="187">
        <v>9.4100000000000017E-3</v>
      </c>
      <c r="S66" s="183">
        <f>ROUND(F66*(P66),3)</f>
        <v>0.15</v>
      </c>
      <c r="T66" s="184"/>
      <c r="U66" s="184"/>
      <c r="V66" s="187"/>
      <c r="Z66">
        <v>0</v>
      </c>
    </row>
    <row r="67" spans="1:26" ht="24.95" customHeight="1">
      <c r="A67" s="185"/>
      <c r="B67" s="180" t="s">
        <v>218</v>
      </c>
      <c r="C67" s="186" t="s">
        <v>223</v>
      </c>
      <c r="D67" s="180" t="s">
        <v>224</v>
      </c>
      <c r="E67" s="180" t="s">
        <v>122</v>
      </c>
      <c r="F67" s="181">
        <v>15.91</v>
      </c>
      <c r="G67" s="182">
        <v>0</v>
      </c>
      <c r="H67" s="182">
        <v>0</v>
      </c>
      <c r="I67" s="182">
        <f>ROUND(F67*(G67+H67),2)</f>
        <v>0</v>
      </c>
      <c r="J67" s="180">
        <f>ROUND(F67*(N67),2)</f>
        <v>0</v>
      </c>
      <c r="K67" s="183">
        <f>ROUND(F67*(O67),2)</f>
        <v>0</v>
      </c>
      <c r="L67" s="183">
        <f>ROUND(F67*(G67),2)</f>
        <v>0</v>
      </c>
      <c r="M67" s="183">
        <f>ROUND(F67*(H67),2)</f>
        <v>0</v>
      </c>
      <c r="N67" s="183">
        <v>0</v>
      </c>
      <c r="O67" s="183"/>
      <c r="P67" s="187"/>
      <c r="Q67" s="187"/>
      <c r="R67" s="187"/>
      <c r="S67" s="183">
        <f>ROUND(F67*(P67),3)</f>
        <v>0</v>
      </c>
      <c r="T67" s="184"/>
      <c r="U67" s="184"/>
      <c r="V67" s="187"/>
      <c r="Z67">
        <v>0</v>
      </c>
    </row>
    <row r="68" spans="1:26" ht="24.95" customHeight="1">
      <c r="A68" s="185"/>
      <c r="B68" s="180" t="s">
        <v>218</v>
      </c>
      <c r="C68" s="186" t="s">
        <v>225</v>
      </c>
      <c r="D68" s="180" t="s">
        <v>226</v>
      </c>
      <c r="E68" s="180" t="s">
        <v>202</v>
      </c>
      <c r="F68" s="181">
        <v>0.42599999999999999</v>
      </c>
      <c r="G68" s="182">
        <v>0</v>
      </c>
      <c r="H68" s="182">
        <v>0</v>
      </c>
      <c r="I68" s="182">
        <f>ROUND(F68*(G68+H68),2)</f>
        <v>0</v>
      </c>
      <c r="J68" s="180">
        <f>ROUND(F68*(N68),2)</f>
        <v>0</v>
      </c>
      <c r="K68" s="183">
        <f>ROUND(F68*(O68),2)</f>
        <v>0</v>
      </c>
      <c r="L68" s="183">
        <f>ROUND(F68*(G68),2)</f>
        <v>0</v>
      </c>
      <c r="M68" s="183">
        <f>ROUND(F68*(H68),2)</f>
        <v>0</v>
      </c>
      <c r="N68" s="183">
        <v>0</v>
      </c>
      <c r="O68" s="183"/>
      <c r="P68" s="187">
        <v>1.01292</v>
      </c>
      <c r="Q68" s="187"/>
      <c r="R68" s="187">
        <v>1.01292</v>
      </c>
      <c r="S68" s="183">
        <f>ROUND(F68*(P68),3)</f>
        <v>0.432</v>
      </c>
      <c r="T68" s="184"/>
      <c r="U68" s="184"/>
      <c r="V68" s="187"/>
      <c r="Z68">
        <v>0</v>
      </c>
    </row>
    <row r="69" spans="1:26">
      <c r="A69" s="161"/>
      <c r="B69" s="161"/>
      <c r="C69" s="179">
        <v>3</v>
      </c>
      <c r="D69" s="179" t="s">
        <v>68</v>
      </c>
      <c r="E69" s="161"/>
      <c r="F69" s="178"/>
      <c r="G69" s="164">
        <f>ROUND((SUM(L45:L68))/1,2)</f>
        <v>0</v>
      </c>
      <c r="H69" s="164">
        <f>ROUND((SUM(M45:M68))/1,2)</f>
        <v>0</v>
      </c>
      <c r="I69" s="164">
        <f>ROUND((SUM(I45:I68))/1,2)</f>
        <v>0</v>
      </c>
      <c r="J69" s="161"/>
      <c r="K69" s="161"/>
      <c r="L69" s="161">
        <f>ROUND((SUM(L45:L68))/1,2)</f>
        <v>0</v>
      </c>
      <c r="M69" s="161">
        <f>ROUND((SUM(M45:M68))/1,2)</f>
        <v>0</v>
      </c>
      <c r="N69" s="161"/>
      <c r="O69" s="161"/>
      <c r="P69" s="196"/>
      <c r="Q69" s="161"/>
      <c r="R69" s="161"/>
      <c r="S69" s="196">
        <f>ROUND((SUM(S45:S68))/1,2)</f>
        <v>63.15</v>
      </c>
      <c r="T69" s="158"/>
      <c r="U69" s="158"/>
      <c r="V69" s="2">
        <f>ROUND((SUM(V45:V68))/1,2)</f>
        <v>0</v>
      </c>
      <c r="W69" s="158"/>
      <c r="X69" s="158"/>
      <c r="Y69" s="158"/>
      <c r="Z69" s="158"/>
    </row>
    <row r="70" spans="1:26">
      <c r="A70" s="1"/>
      <c r="B70" s="1"/>
      <c r="C70" s="1"/>
      <c r="D70" s="1"/>
      <c r="E70" s="1"/>
      <c r="F70" s="174"/>
      <c r="G70" s="154"/>
      <c r="H70" s="154"/>
      <c r="I70" s="154"/>
      <c r="J70" s="1"/>
      <c r="K70" s="1"/>
      <c r="L70" s="1"/>
      <c r="M70" s="1"/>
      <c r="N70" s="1"/>
      <c r="O70" s="1"/>
      <c r="P70" s="1"/>
      <c r="Q70" s="1"/>
      <c r="R70" s="1"/>
      <c r="S70" s="1"/>
      <c r="V70" s="1"/>
    </row>
    <row r="71" spans="1:26">
      <c r="A71" s="161"/>
      <c r="B71" s="161"/>
      <c r="C71" s="179">
        <v>4</v>
      </c>
      <c r="D71" s="179" t="s">
        <v>69</v>
      </c>
      <c r="E71" s="161"/>
      <c r="F71" s="178"/>
      <c r="G71" s="162"/>
      <c r="H71" s="162"/>
      <c r="I71" s="162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58"/>
      <c r="U71" s="158"/>
      <c r="V71" s="161"/>
      <c r="W71" s="158"/>
      <c r="X71" s="158"/>
      <c r="Y71" s="158"/>
      <c r="Z71" s="158"/>
    </row>
    <row r="72" spans="1:26" ht="24.95" customHeight="1">
      <c r="A72" s="185"/>
      <c r="B72" s="180" t="s">
        <v>154</v>
      </c>
      <c r="C72" s="186" t="s">
        <v>227</v>
      </c>
      <c r="D72" s="180" t="s">
        <v>228</v>
      </c>
      <c r="E72" s="180" t="s">
        <v>107</v>
      </c>
      <c r="F72" s="181">
        <v>7.15</v>
      </c>
      <c r="G72" s="182">
        <v>0</v>
      </c>
      <c r="H72" s="182">
        <v>0</v>
      </c>
      <c r="I72" s="182">
        <f>ROUND(F72*(G72+H72),2)</f>
        <v>0</v>
      </c>
      <c r="J72" s="180">
        <f>ROUND(F72*(N72),2)</f>
        <v>0</v>
      </c>
      <c r="K72" s="183">
        <f>ROUND(F72*(O72),2)</f>
        <v>0</v>
      </c>
      <c r="L72" s="183">
        <f>ROUND(F72*(G72),2)</f>
        <v>0</v>
      </c>
      <c r="M72" s="183">
        <f>ROUND(F72*(H72),2)</f>
        <v>0</v>
      </c>
      <c r="N72" s="183">
        <v>0</v>
      </c>
      <c r="O72" s="183"/>
      <c r="P72" s="187">
        <v>2.2122899999999999</v>
      </c>
      <c r="Q72" s="187"/>
      <c r="R72" s="187">
        <v>2.2122899999999999</v>
      </c>
      <c r="S72" s="183">
        <f>ROUND(F72*(P72),3)</f>
        <v>15.818</v>
      </c>
      <c r="T72" s="184"/>
      <c r="U72" s="184"/>
      <c r="V72" s="187"/>
      <c r="Z72">
        <v>0</v>
      </c>
    </row>
    <row r="73" spans="1:26" ht="24.95" customHeight="1">
      <c r="A73" s="185"/>
      <c r="B73" s="180" t="s">
        <v>154</v>
      </c>
      <c r="C73" s="186" t="s">
        <v>229</v>
      </c>
      <c r="D73" s="180" t="s">
        <v>230</v>
      </c>
      <c r="E73" s="180" t="s">
        <v>122</v>
      </c>
      <c r="F73" s="181">
        <v>47.63</v>
      </c>
      <c r="G73" s="182">
        <v>0</v>
      </c>
      <c r="H73" s="182">
        <v>0</v>
      </c>
      <c r="I73" s="182">
        <f>ROUND(F73*(G73+H73),2)</f>
        <v>0</v>
      </c>
      <c r="J73" s="180">
        <f>ROUND(F73*(N73),2)</f>
        <v>0</v>
      </c>
      <c r="K73" s="183">
        <f>ROUND(F73*(O73),2)</f>
        <v>0</v>
      </c>
      <c r="L73" s="183">
        <f>ROUND(F73*(G73),2)</f>
        <v>0</v>
      </c>
      <c r="M73" s="183">
        <f>ROUND(F73*(H73),2)</f>
        <v>0</v>
      </c>
      <c r="N73" s="183">
        <v>0</v>
      </c>
      <c r="O73" s="183"/>
      <c r="P73" s="187">
        <v>4.3899999999999998E-3</v>
      </c>
      <c r="Q73" s="187"/>
      <c r="R73" s="187">
        <v>4.3899999999999998E-3</v>
      </c>
      <c r="S73" s="183">
        <f>ROUND(F73*(P73),3)</f>
        <v>0.20899999999999999</v>
      </c>
      <c r="T73" s="184"/>
      <c r="U73" s="184"/>
      <c r="V73" s="187"/>
      <c r="Z73">
        <v>0</v>
      </c>
    </row>
    <row r="74" spans="1:26" ht="24.95" customHeight="1">
      <c r="A74" s="185"/>
      <c r="B74" s="180" t="s">
        <v>154</v>
      </c>
      <c r="C74" s="186" t="s">
        <v>231</v>
      </c>
      <c r="D74" s="180" t="s">
        <v>232</v>
      </c>
      <c r="E74" s="180" t="s">
        <v>122</v>
      </c>
      <c r="F74" s="181">
        <v>47.63</v>
      </c>
      <c r="G74" s="182">
        <v>0</v>
      </c>
      <c r="H74" s="182">
        <v>0</v>
      </c>
      <c r="I74" s="182">
        <f>ROUND(F74*(G74+H74),2)</f>
        <v>0</v>
      </c>
      <c r="J74" s="180">
        <f>ROUND(F74*(N74),2)</f>
        <v>0</v>
      </c>
      <c r="K74" s="183">
        <f>ROUND(F74*(O74),2)</f>
        <v>0</v>
      </c>
      <c r="L74" s="183">
        <f>ROUND(F74*(G74),2)</f>
        <v>0</v>
      </c>
      <c r="M74" s="183">
        <f>ROUND(F74*(H74),2)</f>
        <v>0</v>
      </c>
      <c r="N74" s="183">
        <v>0</v>
      </c>
      <c r="O74" s="183"/>
      <c r="P74" s="187"/>
      <c r="Q74" s="187"/>
      <c r="R74" s="187"/>
      <c r="S74" s="183">
        <f>ROUND(F74*(P74),3)</f>
        <v>0</v>
      </c>
      <c r="T74" s="184"/>
      <c r="U74" s="184"/>
      <c r="V74" s="187"/>
      <c r="Z74">
        <v>0</v>
      </c>
    </row>
    <row r="75" spans="1:26" ht="24.95" customHeight="1">
      <c r="A75" s="185"/>
      <c r="B75" s="180" t="s">
        <v>154</v>
      </c>
      <c r="C75" s="186" t="s">
        <v>233</v>
      </c>
      <c r="D75" s="180" t="s">
        <v>234</v>
      </c>
      <c r="E75" s="180" t="s">
        <v>122</v>
      </c>
      <c r="F75" s="181">
        <v>47.63</v>
      </c>
      <c r="G75" s="182">
        <v>0</v>
      </c>
      <c r="H75" s="182">
        <v>0</v>
      </c>
      <c r="I75" s="182">
        <f>ROUND(F75*(G75+H75),2)</f>
        <v>0</v>
      </c>
      <c r="J75" s="180">
        <f>ROUND(F75*(N75),2)</f>
        <v>0</v>
      </c>
      <c r="K75" s="183">
        <f>ROUND(F75*(O75),2)</f>
        <v>0</v>
      </c>
      <c r="L75" s="183">
        <f>ROUND(F75*(G75),2)</f>
        <v>0</v>
      </c>
      <c r="M75" s="183">
        <f>ROUND(F75*(H75),2)</f>
        <v>0</v>
      </c>
      <c r="N75" s="183">
        <v>0</v>
      </c>
      <c r="O75" s="183"/>
      <c r="P75" s="187">
        <v>2.2799999999999999E-3</v>
      </c>
      <c r="Q75" s="187"/>
      <c r="R75" s="187">
        <v>2.2799999999999999E-3</v>
      </c>
      <c r="S75" s="183">
        <f>ROUND(F75*(P75),3)</f>
        <v>0.109</v>
      </c>
      <c r="T75" s="184"/>
      <c r="U75" s="184"/>
      <c r="V75" s="187"/>
      <c r="Z75">
        <v>0</v>
      </c>
    </row>
    <row r="76" spans="1:26" ht="24.95" customHeight="1">
      <c r="A76" s="185"/>
      <c r="B76" s="180" t="s">
        <v>154</v>
      </c>
      <c r="C76" s="186" t="s">
        <v>235</v>
      </c>
      <c r="D76" s="180" t="s">
        <v>236</v>
      </c>
      <c r="E76" s="180" t="s">
        <v>122</v>
      </c>
      <c r="F76" s="181">
        <v>47.63</v>
      </c>
      <c r="G76" s="182">
        <v>0</v>
      </c>
      <c r="H76" s="182">
        <v>0</v>
      </c>
      <c r="I76" s="182">
        <f>ROUND(F76*(G76+H76),2)</f>
        <v>0</v>
      </c>
      <c r="J76" s="180">
        <f>ROUND(F76*(N76),2)</f>
        <v>0</v>
      </c>
      <c r="K76" s="183">
        <f>ROUND(F76*(O76),2)</f>
        <v>0</v>
      </c>
      <c r="L76" s="183">
        <f>ROUND(F76*(G76),2)</f>
        <v>0</v>
      </c>
      <c r="M76" s="183">
        <f>ROUND(F76*(H76),2)</f>
        <v>0</v>
      </c>
      <c r="N76" s="183">
        <v>0</v>
      </c>
      <c r="O76" s="183"/>
      <c r="P76" s="187"/>
      <c r="Q76" s="187"/>
      <c r="R76" s="187"/>
      <c r="S76" s="183">
        <f>ROUND(F76*(P76),3)</f>
        <v>0</v>
      </c>
      <c r="T76" s="184"/>
      <c r="U76" s="184"/>
      <c r="V76" s="187"/>
      <c r="Z76">
        <v>0</v>
      </c>
    </row>
    <row r="77" spans="1:26" ht="24.95" customHeight="1">
      <c r="A77" s="185"/>
      <c r="B77" s="180" t="s">
        <v>154</v>
      </c>
      <c r="C77" s="186" t="s">
        <v>237</v>
      </c>
      <c r="D77" s="180" t="s">
        <v>238</v>
      </c>
      <c r="E77" s="180" t="s">
        <v>202</v>
      </c>
      <c r="F77" s="181">
        <v>0.28100000000000003</v>
      </c>
      <c r="G77" s="182">
        <v>0</v>
      </c>
      <c r="H77" s="182">
        <v>0</v>
      </c>
      <c r="I77" s="182">
        <f>ROUND(F77*(G77+H77),2)</f>
        <v>0</v>
      </c>
      <c r="J77" s="180">
        <f>ROUND(F77*(N77),2)</f>
        <v>0</v>
      </c>
      <c r="K77" s="183">
        <f>ROUND(F77*(O77),2)</f>
        <v>0</v>
      </c>
      <c r="L77" s="183">
        <f>ROUND(F77*(G77),2)</f>
        <v>0</v>
      </c>
      <c r="M77" s="183">
        <f>ROUND(F77*(H77),2)</f>
        <v>0</v>
      </c>
      <c r="N77" s="183">
        <v>0</v>
      </c>
      <c r="O77" s="183"/>
      <c r="P77" s="187">
        <v>1.01688</v>
      </c>
      <c r="Q77" s="187"/>
      <c r="R77" s="187">
        <v>1.01688</v>
      </c>
      <c r="S77" s="183">
        <f>ROUND(F77*(P77),3)</f>
        <v>0.28599999999999998</v>
      </c>
      <c r="T77" s="184"/>
      <c r="U77" s="184"/>
      <c r="V77" s="187"/>
      <c r="Z77">
        <v>0</v>
      </c>
    </row>
    <row r="78" spans="1:26" ht="24.95" customHeight="1">
      <c r="A78" s="185"/>
      <c r="B78" s="180" t="s">
        <v>154</v>
      </c>
      <c r="C78" s="186" t="s">
        <v>239</v>
      </c>
      <c r="D78" s="180" t="s">
        <v>240</v>
      </c>
      <c r="E78" s="180" t="s">
        <v>107</v>
      </c>
      <c r="F78" s="181">
        <v>3.08</v>
      </c>
      <c r="G78" s="182">
        <v>0</v>
      </c>
      <c r="H78" s="182">
        <v>0</v>
      </c>
      <c r="I78" s="182">
        <f>ROUND(F78*(G78+H78),2)</f>
        <v>0</v>
      </c>
      <c r="J78" s="180">
        <f>ROUND(F78*(N78),2)</f>
        <v>0</v>
      </c>
      <c r="K78" s="183">
        <f>ROUND(F78*(O78),2)</f>
        <v>0</v>
      </c>
      <c r="L78" s="183">
        <f>ROUND(F78*(G78),2)</f>
        <v>0</v>
      </c>
      <c r="M78" s="183">
        <f>ROUND(F78*(H78),2)</f>
        <v>0</v>
      </c>
      <c r="N78" s="183">
        <v>0</v>
      </c>
      <c r="O78" s="183"/>
      <c r="P78" s="187">
        <v>2.2618500000000004</v>
      </c>
      <c r="Q78" s="187"/>
      <c r="R78" s="187">
        <v>2.2618500000000004</v>
      </c>
      <c r="S78" s="183">
        <f>ROUND(F78*(P78),3)</f>
        <v>6.9660000000000002</v>
      </c>
      <c r="T78" s="184"/>
      <c r="U78" s="184"/>
      <c r="V78" s="187"/>
      <c r="Z78">
        <v>0</v>
      </c>
    </row>
    <row r="79" spans="1:26" ht="24.95" customHeight="1">
      <c r="A79" s="185"/>
      <c r="B79" s="180" t="s">
        <v>154</v>
      </c>
      <c r="C79" s="186" t="s">
        <v>241</v>
      </c>
      <c r="D79" s="180" t="s">
        <v>242</v>
      </c>
      <c r="E79" s="180" t="s">
        <v>122</v>
      </c>
      <c r="F79" s="181">
        <v>20.57</v>
      </c>
      <c r="G79" s="182">
        <v>0</v>
      </c>
      <c r="H79" s="182">
        <v>0</v>
      </c>
      <c r="I79" s="182">
        <f>ROUND(F79*(G79+H79),2)</f>
        <v>0</v>
      </c>
      <c r="J79" s="180">
        <f>ROUND(F79*(N79),2)</f>
        <v>0</v>
      </c>
      <c r="K79" s="183">
        <f>ROUND(F79*(O79),2)</f>
        <v>0</v>
      </c>
      <c r="L79" s="183">
        <f>ROUND(F79*(G79),2)</f>
        <v>0</v>
      </c>
      <c r="M79" s="183">
        <f>ROUND(F79*(H79),2)</f>
        <v>0</v>
      </c>
      <c r="N79" s="183">
        <v>0</v>
      </c>
      <c r="O79" s="183"/>
      <c r="P79" s="187">
        <v>3.4100000000000003E-3</v>
      </c>
      <c r="Q79" s="187"/>
      <c r="R79" s="187">
        <v>3.4100000000000003E-3</v>
      </c>
      <c r="S79" s="183">
        <f>ROUND(F79*(P79),3)</f>
        <v>7.0000000000000007E-2</v>
      </c>
      <c r="T79" s="184"/>
      <c r="U79" s="184"/>
      <c r="V79" s="187"/>
      <c r="Z79">
        <v>0</v>
      </c>
    </row>
    <row r="80" spans="1:26" ht="24.95" customHeight="1">
      <c r="A80" s="185"/>
      <c r="B80" s="180" t="s">
        <v>154</v>
      </c>
      <c r="C80" s="186" t="s">
        <v>243</v>
      </c>
      <c r="D80" s="180" t="s">
        <v>244</v>
      </c>
      <c r="E80" s="180" t="s">
        <v>122</v>
      </c>
      <c r="F80" s="181">
        <v>20.57</v>
      </c>
      <c r="G80" s="182">
        <v>0</v>
      </c>
      <c r="H80" s="182">
        <v>0</v>
      </c>
      <c r="I80" s="182">
        <f>ROUND(F80*(G80+H80),2)</f>
        <v>0</v>
      </c>
      <c r="J80" s="180">
        <f>ROUND(F80*(N80),2)</f>
        <v>0</v>
      </c>
      <c r="K80" s="183">
        <f>ROUND(F80*(O80),2)</f>
        <v>0</v>
      </c>
      <c r="L80" s="183">
        <f>ROUND(F80*(G80),2)</f>
        <v>0</v>
      </c>
      <c r="M80" s="183">
        <f>ROUND(F80*(H80),2)</f>
        <v>0</v>
      </c>
      <c r="N80" s="183">
        <v>0</v>
      </c>
      <c r="O80" s="183"/>
      <c r="P80" s="187"/>
      <c r="Q80" s="187"/>
      <c r="R80" s="187"/>
      <c r="S80" s="183">
        <f>ROUND(F80*(P80),3)</f>
        <v>0</v>
      </c>
      <c r="T80" s="184"/>
      <c r="U80" s="184"/>
      <c r="V80" s="187"/>
      <c r="Z80">
        <v>0</v>
      </c>
    </row>
    <row r="81" spans="1:26" ht="24.95" customHeight="1">
      <c r="A81" s="185"/>
      <c r="B81" s="180" t="s">
        <v>154</v>
      </c>
      <c r="C81" s="186" t="s">
        <v>245</v>
      </c>
      <c r="D81" s="180" t="s">
        <v>246</v>
      </c>
      <c r="E81" s="180" t="s">
        <v>202</v>
      </c>
      <c r="F81" s="181">
        <v>0.26800000000000002</v>
      </c>
      <c r="G81" s="182">
        <v>0</v>
      </c>
      <c r="H81" s="182">
        <v>0</v>
      </c>
      <c r="I81" s="182">
        <f>ROUND(F81*(G81+H81),2)</f>
        <v>0</v>
      </c>
      <c r="J81" s="180">
        <f>ROUND(F81*(N81),2)</f>
        <v>0</v>
      </c>
      <c r="K81" s="183">
        <f>ROUND(F81*(O81),2)</f>
        <v>0</v>
      </c>
      <c r="L81" s="183">
        <f>ROUND(F81*(G81),2)</f>
        <v>0</v>
      </c>
      <c r="M81" s="183">
        <f>ROUND(F81*(H81),2)</f>
        <v>0</v>
      </c>
      <c r="N81" s="183">
        <v>0</v>
      </c>
      <c r="O81" s="183"/>
      <c r="P81" s="187">
        <v>1.05305</v>
      </c>
      <c r="Q81" s="187"/>
      <c r="R81" s="187">
        <v>1.05305</v>
      </c>
      <c r="S81" s="183">
        <f>ROUND(F81*(P81),3)</f>
        <v>0.28199999999999997</v>
      </c>
      <c r="T81" s="184"/>
      <c r="U81" s="184"/>
      <c r="V81" s="187"/>
      <c r="Z81">
        <v>0</v>
      </c>
    </row>
    <row r="82" spans="1:26" ht="24.95" customHeight="1">
      <c r="A82" s="185"/>
      <c r="B82" s="180" t="s">
        <v>154</v>
      </c>
      <c r="C82" s="186" t="s">
        <v>247</v>
      </c>
      <c r="D82" s="180" t="s">
        <v>248</v>
      </c>
      <c r="E82" s="180" t="s">
        <v>107</v>
      </c>
      <c r="F82" s="181">
        <v>3.03</v>
      </c>
      <c r="G82" s="182">
        <v>0</v>
      </c>
      <c r="H82" s="182">
        <v>0</v>
      </c>
      <c r="I82" s="182">
        <f>ROUND(F82*(G82+H82),2)</f>
        <v>0</v>
      </c>
      <c r="J82" s="180">
        <f>ROUND(F82*(N82),2)</f>
        <v>0</v>
      </c>
      <c r="K82" s="183">
        <f>ROUND(F82*(O82),2)</f>
        <v>0</v>
      </c>
      <c r="L82" s="183">
        <f>ROUND(F82*(G82),2)</f>
        <v>0</v>
      </c>
      <c r="M82" s="183">
        <f>ROUND(F82*(H82),2)</f>
        <v>0</v>
      </c>
      <c r="N82" s="183">
        <v>0</v>
      </c>
      <c r="O82" s="183"/>
      <c r="P82" s="187">
        <v>2.2396500000000001</v>
      </c>
      <c r="Q82" s="187"/>
      <c r="R82" s="187">
        <v>2.2396500000000001</v>
      </c>
      <c r="S82" s="183">
        <f>ROUND(F82*(P82),3)</f>
        <v>6.7859999999999996</v>
      </c>
      <c r="T82" s="184"/>
      <c r="U82" s="184"/>
      <c r="V82" s="187"/>
      <c r="Z82">
        <v>0</v>
      </c>
    </row>
    <row r="83" spans="1:26" ht="24.95" customHeight="1">
      <c r="A83" s="185"/>
      <c r="B83" s="180" t="s">
        <v>154</v>
      </c>
      <c r="C83" s="186" t="s">
        <v>249</v>
      </c>
      <c r="D83" s="180" t="s">
        <v>250</v>
      </c>
      <c r="E83" s="180" t="s">
        <v>202</v>
      </c>
      <c r="F83" s="181">
        <v>0.154</v>
      </c>
      <c r="G83" s="182">
        <v>0</v>
      </c>
      <c r="H83" s="182">
        <v>0</v>
      </c>
      <c r="I83" s="182">
        <f>ROUND(F83*(G83+H83),2)</f>
        <v>0</v>
      </c>
      <c r="J83" s="180">
        <f>ROUND(F83*(N83),2)</f>
        <v>0</v>
      </c>
      <c r="K83" s="183">
        <f>ROUND(F83*(O83),2)</f>
        <v>0</v>
      </c>
      <c r="L83" s="183">
        <f>ROUND(F83*(G83),2)</f>
        <v>0</v>
      </c>
      <c r="M83" s="183">
        <f>ROUND(F83*(H83),2)</f>
        <v>0</v>
      </c>
      <c r="N83" s="183">
        <v>0</v>
      </c>
      <c r="O83" s="183"/>
      <c r="P83" s="187">
        <v>1.01712</v>
      </c>
      <c r="Q83" s="187"/>
      <c r="R83" s="187">
        <v>1.01712</v>
      </c>
      <c r="S83" s="183">
        <f>ROUND(F83*(P83),3)</f>
        <v>0.157</v>
      </c>
      <c r="T83" s="184"/>
      <c r="U83" s="184"/>
      <c r="V83" s="187"/>
      <c r="Z83">
        <v>0</v>
      </c>
    </row>
    <row r="84" spans="1:26" ht="24.95" customHeight="1">
      <c r="A84" s="185"/>
      <c r="B84" s="180" t="s">
        <v>154</v>
      </c>
      <c r="C84" s="186" t="s">
        <v>251</v>
      </c>
      <c r="D84" s="180" t="s">
        <v>252</v>
      </c>
      <c r="E84" s="180" t="s">
        <v>122</v>
      </c>
      <c r="F84" s="181">
        <v>6.25</v>
      </c>
      <c r="G84" s="182">
        <v>0</v>
      </c>
      <c r="H84" s="182">
        <v>0</v>
      </c>
      <c r="I84" s="182">
        <f>ROUND(F84*(G84+H84),2)</f>
        <v>0</v>
      </c>
      <c r="J84" s="180">
        <f>ROUND(F84*(N84),2)</f>
        <v>0</v>
      </c>
      <c r="K84" s="183">
        <f>ROUND(F84*(O84),2)</f>
        <v>0</v>
      </c>
      <c r="L84" s="183">
        <f>ROUND(F84*(G84),2)</f>
        <v>0</v>
      </c>
      <c r="M84" s="183">
        <f>ROUND(F84*(H84),2)</f>
        <v>0</v>
      </c>
      <c r="N84" s="183">
        <v>0</v>
      </c>
      <c r="O84" s="183"/>
      <c r="P84" s="187">
        <v>8.4600000000000005E-3</v>
      </c>
      <c r="Q84" s="187"/>
      <c r="R84" s="187">
        <v>8.4600000000000005E-3</v>
      </c>
      <c r="S84" s="183">
        <f>ROUND(F84*(P84),3)</f>
        <v>5.2999999999999999E-2</v>
      </c>
      <c r="T84" s="184"/>
      <c r="U84" s="184"/>
      <c r="V84" s="187"/>
      <c r="Z84">
        <v>0</v>
      </c>
    </row>
    <row r="85" spans="1:26" ht="24.95" customHeight="1">
      <c r="A85" s="185"/>
      <c r="B85" s="180" t="s">
        <v>154</v>
      </c>
      <c r="C85" s="186" t="s">
        <v>253</v>
      </c>
      <c r="D85" s="180" t="s">
        <v>254</v>
      </c>
      <c r="E85" s="180" t="s">
        <v>122</v>
      </c>
      <c r="F85" s="181">
        <v>6.25</v>
      </c>
      <c r="G85" s="182">
        <v>0</v>
      </c>
      <c r="H85" s="182">
        <v>0</v>
      </c>
      <c r="I85" s="182">
        <f>ROUND(F85*(G85+H85),2)</f>
        <v>0</v>
      </c>
      <c r="J85" s="180">
        <f>ROUND(F85*(N85),2)</f>
        <v>0</v>
      </c>
      <c r="K85" s="183">
        <f>ROUND(F85*(O85),2)</f>
        <v>0</v>
      </c>
      <c r="L85" s="183">
        <f>ROUND(F85*(G85),2)</f>
        <v>0</v>
      </c>
      <c r="M85" s="183">
        <f>ROUND(F85*(H85),2)</f>
        <v>0</v>
      </c>
      <c r="N85" s="183">
        <v>0</v>
      </c>
      <c r="O85" s="183"/>
      <c r="P85" s="187"/>
      <c r="Q85" s="187"/>
      <c r="R85" s="187"/>
      <c r="S85" s="183">
        <f>ROUND(F85*(P85),3)</f>
        <v>0</v>
      </c>
      <c r="T85" s="184"/>
      <c r="U85" s="184"/>
      <c r="V85" s="187"/>
      <c r="Z85">
        <v>0</v>
      </c>
    </row>
    <row r="86" spans="1:26" ht="24.95" customHeight="1">
      <c r="A86" s="185"/>
      <c r="B86" s="180" t="s">
        <v>154</v>
      </c>
      <c r="C86" s="186" t="s">
        <v>255</v>
      </c>
      <c r="D86" s="180" t="s">
        <v>256</v>
      </c>
      <c r="E86" s="180" t="s">
        <v>122</v>
      </c>
      <c r="F86" s="181">
        <v>13.11</v>
      </c>
      <c r="G86" s="182">
        <v>0</v>
      </c>
      <c r="H86" s="182">
        <v>0</v>
      </c>
      <c r="I86" s="182">
        <f>ROUND(F86*(G86+H86),2)</f>
        <v>0</v>
      </c>
      <c r="J86" s="180">
        <f>ROUND(F86*(N86),2)</f>
        <v>0</v>
      </c>
      <c r="K86" s="183">
        <f>ROUND(F86*(O86),2)</f>
        <v>0</v>
      </c>
      <c r="L86" s="183">
        <f>ROUND(F86*(G86),2)</f>
        <v>0</v>
      </c>
      <c r="M86" s="183">
        <f>ROUND(F86*(H86),2)</f>
        <v>0</v>
      </c>
      <c r="N86" s="183">
        <v>0</v>
      </c>
      <c r="O86" s="183"/>
      <c r="P86" s="187">
        <v>6.0599999999999994E-3</v>
      </c>
      <c r="Q86" s="187"/>
      <c r="R86" s="187">
        <v>6.0599999999999994E-3</v>
      </c>
      <c r="S86" s="183">
        <f>ROUND(F86*(P86),3)</f>
        <v>7.9000000000000001E-2</v>
      </c>
      <c r="T86" s="184"/>
      <c r="U86" s="184"/>
      <c r="V86" s="187"/>
      <c r="Z86">
        <v>0</v>
      </c>
    </row>
    <row r="87" spans="1:26" ht="24.95" customHeight="1">
      <c r="A87" s="185"/>
      <c r="B87" s="180" t="s">
        <v>154</v>
      </c>
      <c r="C87" s="186" t="s">
        <v>257</v>
      </c>
      <c r="D87" s="180" t="s">
        <v>258</v>
      </c>
      <c r="E87" s="180" t="s">
        <v>122</v>
      </c>
      <c r="F87" s="181">
        <v>13.11</v>
      </c>
      <c r="G87" s="182">
        <v>0</v>
      </c>
      <c r="H87" s="182">
        <v>0</v>
      </c>
      <c r="I87" s="182">
        <f>ROUND(F87*(G87+H87),2)</f>
        <v>0</v>
      </c>
      <c r="J87" s="180">
        <f>ROUND(F87*(N87),2)</f>
        <v>0</v>
      </c>
      <c r="K87" s="183">
        <f>ROUND(F87*(O87),2)</f>
        <v>0</v>
      </c>
      <c r="L87" s="183">
        <f>ROUND(F87*(G87),2)</f>
        <v>0</v>
      </c>
      <c r="M87" s="183">
        <f>ROUND(F87*(H87),2)</f>
        <v>0</v>
      </c>
      <c r="N87" s="183">
        <v>0</v>
      </c>
      <c r="O87" s="183"/>
      <c r="P87" s="187"/>
      <c r="Q87" s="187"/>
      <c r="R87" s="187"/>
      <c r="S87" s="183">
        <f>ROUND(F87*(P87),3)</f>
        <v>0</v>
      </c>
      <c r="T87" s="184"/>
      <c r="U87" s="184"/>
      <c r="V87" s="187"/>
      <c r="Z87">
        <v>0</v>
      </c>
    </row>
    <row r="88" spans="1:26">
      <c r="A88" s="161"/>
      <c r="B88" s="161"/>
      <c r="C88" s="179">
        <v>4</v>
      </c>
      <c r="D88" s="179" t="s">
        <v>69</v>
      </c>
      <c r="E88" s="161"/>
      <c r="F88" s="178"/>
      <c r="G88" s="164">
        <f>ROUND((SUM(L71:L87))/1,2)</f>
        <v>0</v>
      </c>
      <c r="H88" s="164">
        <f>ROUND((SUM(M71:M87))/1,2)</f>
        <v>0</v>
      </c>
      <c r="I88" s="164">
        <f>ROUND((SUM(I71:I87))/1,2)</f>
        <v>0</v>
      </c>
      <c r="J88" s="161"/>
      <c r="K88" s="161"/>
      <c r="L88" s="161">
        <f>ROUND((SUM(L71:L87))/1,2)</f>
        <v>0</v>
      </c>
      <c r="M88" s="161">
        <f>ROUND((SUM(M71:M87))/1,2)</f>
        <v>0</v>
      </c>
      <c r="N88" s="161"/>
      <c r="O88" s="161"/>
      <c r="P88" s="196"/>
      <c r="Q88" s="161"/>
      <c r="R88" s="161"/>
      <c r="S88" s="196">
        <f>ROUND((SUM(S71:S87))/1,2)</f>
        <v>30.82</v>
      </c>
      <c r="T88" s="158"/>
      <c r="U88" s="158"/>
      <c r="V88" s="2">
        <f>ROUND((SUM(V71:V87))/1,2)</f>
        <v>0</v>
      </c>
      <c r="W88" s="158"/>
      <c r="X88" s="158"/>
      <c r="Y88" s="158"/>
      <c r="Z88" s="158"/>
    </row>
    <row r="89" spans="1:26">
      <c r="A89" s="1"/>
      <c r="B89" s="1"/>
      <c r="C89" s="1"/>
      <c r="D89" s="1"/>
      <c r="E89" s="1"/>
      <c r="F89" s="174"/>
      <c r="G89" s="154"/>
      <c r="H89" s="154"/>
      <c r="I89" s="154"/>
      <c r="J89" s="1"/>
      <c r="K89" s="1"/>
      <c r="L89" s="1"/>
      <c r="M89" s="1"/>
      <c r="N89" s="1"/>
      <c r="O89" s="1"/>
      <c r="P89" s="1"/>
      <c r="Q89" s="1"/>
      <c r="R89" s="1"/>
      <c r="S89" s="1"/>
      <c r="V89" s="1"/>
    </row>
    <row r="90" spans="1:26">
      <c r="A90" s="161"/>
      <c r="B90" s="161"/>
      <c r="C90" s="179">
        <v>5</v>
      </c>
      <c r="D90" s="179" t="s">
        <v>70</v>
      </c>
      <c r="E90" s="161"/>
      <c r="F90" s="178"/>
      <c r="G90" s="162"/>
      <c r="H90" s="162"/>
      <c r="I90" s="162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58"/>
      <c r="U90" s="158"/>
      <c r="V90" s="161"/>
      <c r="W90" s="158"/>
      <c r="X90" s="158"/>
      <c r="Y90" s="158"/>
      <c r="Z90" s="158"/>
    </row>
    <row r="91" spans="1:26" ht="24.95" customHeight="1">
      <c r="A91" s="185"/>
      <c r="B91" s="180" t="s">
        <v>259</v>
      </c>
      <c r="C91" s="186" t="s">
        <v>260</v>
      </c>
      <c r="D91" s="180" t="s">
        <v>261</v>
      </c>
      <c r="E91" s="180" t="s">
        <v>148</v>
      </c>
      <c r="F91" s="181">
        <v>320.44</v>
      </c>
      <c r="G91" s="182">
        <v>0</v>
      </c>
      <c r="H91" s="182">
        <v>0</v>
      </c>
      <c r="I91" s="182">
        <f>ROUND(F91*(G91+H91),2)</f>
        <v>0</v>
      </c>
      <c r="J91" s="180">
        <f>ROUND(F91*(N91),2)</f>
        <v>0</v>
      </c>
      <c r="K91" s="183">
        <f>ROUND(F91*(O91),2)</f>
        <v>0</v>
      </c>
      <c r="L91" s="183">
        <f>ROUND(F91*(G91),2)</f>
        <v>0</v>
      </c>
      <c r="M91" s="183">
        <f>ROUND(F91*(H91),2)</f>
        <v>0</v>
      </c>
      <c r="N91" s="183">
        <v>0</v>
      </c>
      <c r="O91" s="183"/>
      <c r="P91" s="187"/>
      <c r="Q91" s="187"/>
      <c r="R91" s="187"/>
      <c r="S91" s="183">
        <f>ROUND(F91*(P91),3)</f>
        <v>0</v>
      </c>
      <c r="T91" s="184"/>
      <c r="U91" s="184"/>
      <c r="V91" s="187"/>
      <c r="Z91">
        <v>0</v>
      </c>
    </row>
    <row r="92" spans="1:26">
      <c r="A92" s="161"/>
      <c r="B92" s="161"/>
      <c r="C92" s="179">
        <v>5</v>
      </c>
      <c r="D92" s="179" t="s">
        <v>70</v>
      </c>
      <c r="E92" s="161"/>
      <c r="F92" s="178"/>
      <c r="G92" s="164">
        <f>ROUND((SUM(L90:L91))/1,2)</f>
        <v>0</v>
      </c>
      <c r="H92" s="164">
        <f>ROUND((SUM(M90:M91))/1,2)</f>
        <v>0</v>
      </c>
      <c r="I92" s="164">
        <f>ROUND((SUM(I90:I91))/1,2)</f>
        <v>0</v>
      </c>
      <c r="J92" s="161"/>
      <c r="K92" s="161"/>
      <c r="L92" s="161">
        <f>ROUND((SUM(L90:L91))/1,2)</f>
        <v>0</v>
      </c>
      <c r="M92" s="161">
        <f>ROUND((SUM(M90:M91))/1,2)</f>
        <v>0</v>
      </c>
      <c r="N92" s="161"/>
      <c r="O92" s="161"/>
      <c r="P92" s="196"/>
      <c r="Q92" s="161"/>
      <c r="R92" s="161"/>
      <c r="S92" s="196">
        <f>ROUND((SUM(S90:S91))/1,2)</f>
        <v>0</v>
      </c>
      <c r="T92" s="158"/>
      <c r="U92" s="158"/>
      <c r="V92" s="2">
        <f>ROUND((SUM(V90:V91))/1,2)</f>
        <v>0</v>
      </c>
      <c r="W92" s="158"/>
      <c r="X92" s="158"/>
      <c r="Y92" s="158"/>
      <c r="Z92" s="158"/>
    </row>
    <row r="93" spans="1:26">
      <c r="A93" s="1"/>
      <c r="B93" s="1"/>
      <c r="C93" s="1"/>
      <c r="D93" s="1"/>
      <c r="E93" s="1"/>
      <c r="F93" s="174"/>
      <c r="G93" s="154"/>
      <c r="H93" s="154"/>
      <c r="I93" s="154"/>
      <c r="J93" s="1"/>
      <c r="K93" s="1"/>
      <c r="L93" s="1"/>
      <c r="M93" s="1"/>
      <c r="N93" s="1"/>
      <c r="O93" s="1"/>
      <c r="P93" s="1"/>
      <c r="Q93" s="1"/>
      <c r="R93" s="1"/>
      <c r="S93" s="1"/>
      <c r="V93" s="1"/>
    </row>
    <row r="94" spans="1:26">
      <c r="A94" s="161"/>
      <c r="B94" s="161"/>
      <c r="C94" s="179">
        <v>6</v>
      </c>
      <c r="D94" s="179" t="s">
        <v>71</v>
      </c>
      <c r="E94" s="161"/>
      <c r="F94" s="178"/>
      <c r="G94" s="162"/>
      <c r="H94" s="162"/>
      <c r="I94" s="162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58"/>
      <c r="U94" s="158"/>
      <c r="V94" s="161"/>
      <c r="W94" s="158"/>
      <c r="X94" s="158"/>
      <c r="Y94" s="158"/>
      <c r="Z94" s="158"/>
    </row>
    <row r="95" spans="1:26" ht="24.95" customHeight="1">
      <c r="A95" s="185"/>
      <c r="B95" s="180" t="s">
        <v>154</v>
      </c>
      <c r="C95" s="186" t="s">
        <v>262</v>
      </c>
      <c r="D95" s="180" t="s">
        <v>263</v>
      </c>
      <c r="E95" s="180" t="s">
        <v>122</v>
      </c>
      <c r="F95" s="181">
        <v>41.83</v>
      </c>
      <c r="G95" s="182">
        <v>0</v>
      </c>
      <c r="H95" s="182">
        <v>0</v>
      </c>
      <c r="I95" s="182">
        <f>ROUND(F95*(G95+H95),2)</f>
        <v>0</v>
      </c>
      <c r="J95" s="180">
        <f>ROUND(F95*(N95),2)</f>
        <v>0</v>
      </c>
      <c r="K95" s="183">
        <f>ROUND(F95*(O95),2)</f>
        <v>0</v>
      </c>
      <c r="L95" s="183">
        <f>ROUND(F95*(G95),2)</f>
        <v>0</v>
      </c>
      <c r="M95" s="183">
        <f>ROUND(F95*(H95),2)</f>
        <v>0</v>
      </c>
      <c r="N95" s="183">
        <v>0</v>
      </c>
      <c r="O95" s="183"/>
      <c r="P95" s="187">
        <v>3.4869999999999998E-2</v>
      </c>
      <c r="Q95" s="187"/>
      <c r="R95" s="187">
        <v>3.4869999999999998E-2</v>
      </c>
      <c r="S95" s="183">
        <f>ROUND(F95*(P95),3)</f>
        <v>1.4590000000000001</v>
      </c>
      <c r="T95" s="184"/>
      <c r="U95" s="184"/>
      <c r="V95" s="187"/>
      <c r="Z95">
        <v>0</v>
      </c>
    </row>
    <row r="96" spans="1:26" ht="24.95" customHeight="1">
      <c r="A96" s="185"/>
      <c r="B96" s="180" t="s">
        <v>154</v>
      </c>
      <c r="C96" s="186" t="s">
        <v>264</v>
      </c>
      <c r="D96" s="180" t="s">
        <v>265</v>
      </c>
      <c r="E96" s="180" t="s">
        <v>122</v>
      </c>
      <c r="F96" s="181">
        <v>41.83</v>
      </c>
      <c r="G96" s="182">
        <v>0</v>
      </c>
      <c r="H96" s="182">
        <v>0</v>
      </c>
      <c r="I96" s="182">
        <f>ROUND(F96*(G96+H96),2)</f>
        <v>0</v>
      </c>
      <c r="J96" s="180">
        <f>ROUND(F96*(N96),2)</f>
        <v>0</v>
      </c>
      <c r="K96" s="183">
        <f>ROUND(F96*(O96),2)</f>
        <v>0</v>
      </c>
      <c r="L96" s="183">
        <f>ROUND(F96*(G96),2)</f>
        <v>0</v>
      </c>
      <c r="M96" s="183">
        <f>ROUND(F96*(H96),2)</f>
        <v>0</v>
      </c>
      <c r="N96" s="183">
        <v>0</v>
      </c>
      <c r="O96" s="183"/>
      <c r="P96" s="187">
        <v>4.2599999999999999E-2</v>
      </c>
      <c r="Q96" s="187"/>
      <c r="R96" s="187">
        <v>4.2599999999999999E-2</v>
      </c>
      <c r="S96" s="183">
        <f>ROUND(F96*(P96),3)</f>
        <v>1.782</v>
      </c>
      <c r="T96" s="184"/>
      <c r="U96" s="184"/>
      <c r="V96" s="187"/>
      <c r="Z96">
        <v>0</v>
      </c>
    </row>
    <row r="97" spans="1:26" ht="24.95" customHeight="1">
      <c r="A97" s="185"/>
      <c r="B97" s="180" t="s">
        <v>154</v>
      </c>
      <c r="C97" s="186" t="s">
        <v>266</v>
      </c>
      <c r="D97" s="180" t="s">
        <v>267</v>
      </c>
      <c r="E97" s="180" t="s">
        <v>122</v>
      </c>
      <c r="F97" s="181">
        <v>152.29</v>
      </c>
      <c r="G97" s="182">
        <v>0</v>
      </c>
      <c r="H97" s="182">
        <v>0</v>
      </c>
      <c r="I97" s="182">
        <f>ROUND(F97*(G97+H97),2)</f>
        <v>0</v>
      </c>
      <c r="J97" s="180">
        <f>ROUND(F97*(N97),2)</f>
        <v>0</v>
      </c>
      <c r="K97" s="183">
        <f>ROUND(F97*(O97),2)</f>
        <v>0</v>
      </c>
      <c r="L97" s="183">
        <f>ROUND(F97*(G97),2)</f>
        <v>0</v>
      </c>
      <c r="M97" s="183">
        <f>ROUND(F97*(H97),2)</f>
        <v>0</v>
      </c>
      <c r="N97" s="183">
        <v>0</v>
      </c>
      <c r="O97" s="183"/>
      <c r="P97" s="187">
        <v>3.295E-2</v>
      </c>
      <c r="Q97" s="187"/>
      <c r="R97" s="187">
        <v>3.295E-2</v>
      </c>
      <c r="S97" s="183">
        <f>ROUND(F97*(P97),3)</f>
        <v>5.0179999999999998</v>
      </c>
      <c r="T97" s="184"/>
      <c r="U97" s="184"/>
      <c r="V97" s="187"/>
      <c r="Z97">
        <v>0</v>
      </c>
    </row>
    <row r="98" spans="1:26" ht="24.95" customHeight="1">
      <c r="A98" s="185"/>
      <c r="B98" s="180" t="s">
        <v>154</v>
      </c>
      <c r="C98" s="186" t="s">
        <v>268</v>
      </c>
      <c r="D98" s="180" t="s">
        <v>269</v>
      </c>
      <c r="E98" s="180" t="s">
        <v>122</v>
      </c>
      <c r="F98" s="181">
        <v>127.57</v>
      </c>
      <c r="G98" s="182">
        <v>0</v>
      </c>
      <c r="H98" s="182">
        <v>0</v>
      </c>
      <c r="I98" s="182">
        <f>ROUND(F98*(G98+H98),2)</f>
        <v>0</v>
      </c>
      <c r="J98" s="180">
        <f>ROUND(F98*(N98),2)</f>
        <v>0</v>
      </c>
      <c r="K98" s="183">
        <f>ROUND(F98*(O98),2)</f>
        <v>0</v>
      </c>
      <c r="L98" s="183">
        <f>ROUND(F98*(G98),2)</f>
        <v>0</v>
      </c>
      <c r="M98" s="183">
        <f>ROUND(F98*(H98),2)</f>
        <v>0</v>
      </c>
      <c r="N98" s="183">
        <v>0</v>
      </c>
      <c r="O98" s="183"/>
      <c r="P98" s="187">
        <v>4.0300000000000002E-2</v>
      </c>
      <c r="Q98" s="187"/>
      <c r="R98" s="187">
        <v>4.0300000000000002E-2</v>
      </c>
      <c r="S98" s="183">
        <f>ROUND(F98*(P98),3)</f>
        <v>5.141</v>
      </c>
      <c r="T98" s="184"/>
      <c r="U98" s="184"/>
      <c r="V98" s="187"/>
      <c r="Z98">
        <v>0</v>
      </c>
    </row>
    <row r="99" spans="1:26" ht="24.95" customHeight="1">
      <c r="A99" s="185"/>
      <c r="B99" s="180" t="s">
        <v>154</v>
      </c>
      <c r="C99" s="186" t="s">
        <v>270</v>
      </c>
      <c r="D99" s="180" t="s">
        <v>271</v>
      </c>
      <c r="E99" s="180" t="s">
        <v>122</v>
      </c>
      <c r="F99" s="181">
        <v>1309.8900000000001</v>
      </c>
      <c r="G99" s="182">
        <v>0</v>
      </c>
      <c r="H99" s="182">
        <v>0</v>
      </c>
      <c r="I99" s="182">
        <f>ROUND(F99*(G99+H99),2)</f>
        <v>0</v>
      </c>
      <c r="J99" s="180">
        <f>ROUND(F99*(N99),2)</f>
        <v>0</v>
      </c>
      <c r="K99" s="183">
        <f>ROUND(F99*(O99),2)</f>
        <v>0</v>
      </c>
      <c r="L99" s="183">
        <f>ROUND(F99*(G99),2)</f>
        <v>0</v>
      </c>
      <c r="M99" s="183">
        <f>ROUND(F99*(H99),2)</f>
        <v>0</v>
      </c>
      <c r="N99" s="183">
        <v>0</v>
      </c>
      <c r="O99" s="183"/>
      <c r="P99" s="187"/>
      <c r="Q99" s="187"/>
      <c r="R99" s="187"/>
      <c r="S99" s="183">
        <f>ROUND(F99*(P99),3)</f>
        <v>0</v>
      </c>
      <c r="T99" s="184"/>
      <c r="U99" s="184"/>
      <c r="V99" s="187"/>
      <c r="Z99">
        <v>0</v>
      </c>
    </row>
    <row r="100" spans="1:26" ht="24.95" customHeight="1">
      <c r="A100" s="185"/>
      <c r="B100" s="180" t="s">
        <v>154</v>
      </c>
      <c r="C100" s="186" t="s">
        <v>272</v>
      </c>
      <c r="D100" s="180" t="s">
        <v>273</v>
      </c>
      <c r="E100" s="180" t="s">
        <v>122</v>
      </c>
      <c r="F100" s="181">
        <v>300.14</v>
      </c>
      <c r="G100" s="182">
        <v>0</v>
      </c>
      <c r="H100" s="182">
        <v>0</v>
      </c>
      <c r="I100" s="182">
        <f>ROUND(F100*(G100+H100),2)</f>
        <v>0</v>
      </c>
      <c r="J100" s="180">
        <f>ROUND(F100*(N100),2)</f>
        <v>0</v>
      </c>
      <c r="K100" s="183">
        <f>ROUND(F100*(O100),2)</f>
        <v>0</v>
      </c>
      <c r="L100" s="183">
        <f>ROUND(F100*(G100),2)</f>
        <v>0</v>
      </c>
      <c r="M100" s="183">
        <f>ROUND(F100*(H100),2)</f>
        <v>0</v>
      </c>
      <c r="N100" s="183">
        <v>0</v>
      </c>
      <c r="O100" s="183"/>
      <c r="P100" s="187"/>
      <c r="Q100" s="187"/>
      <c r="R100" s="187"/>
      <c r="S100" s="183">
        <f>ROUND(F100*(P100),3)</f>
        <v>0</v>
      </c>
      <c r="T100" s="184"/>
      <c r="U100" s="184"/>
      <c r="V100" s="187"/>
      <c r="Z100">
        <v>0</v>
      </c>
    </row>
    <row r="101" spans="1:26" ht="24.95" customHeight="1">
      <c r="A101" s="185"/>
      <c r="B101" s="180" t="s">
        <v>154</v>
      </c>
      <c r="C101" s="186" t="s">
        <v>274</v>
      </c>
      <c r="D101" s="180" t="s">
        <v>275</v>
      </c>
      <c r="E101" s="180" t="s">
        <v>122</v>
      </c>
      <c r="F101" s="181">
        <v>300.14</v>
      </c>
      <c r="G101" s="182">
        <v>0</v>
      </c>
      <c r="H101" s="182">
        <v>0</v>
      </c>
      <c r="I101" s="182">
        <f>ROUND(F101*(G101+H101),2)</f>
        <v>0</v>
      </c>
      <c r="J101" s="180">
        <f>ROUND(F101*(N101),2)</f>
        <v>0</v>
      </c>
      <c r="K101" s="183">
        <f>ROUND(F101*(O101),2)</f>
        <v>0</v>
      </c>
      <c r="L101" s="183">
        <f>ROUND(F101*(G101),2)</f>
        <v>0</v>
      </c>
      <c r="M101" s="183">
        <f>ROUND(F101*(H101),2)</f>
        <v>0</v>
      </c>
      <c r="N101" s="183">
        <v>0</v>
      </c>
      <c r="O101" s="183"/>
      <c r="P101" s="187">
        <v>4.1999999999999997E-3</v>
      </c>
      <c r="Q101" s="187"/>
      <c r="R101" s="187">
        <v>4.1999999999999997E-3</v>
      </c>
      <c r="S101" s="183">
        <f>ROUND(F101*(P101),3)</f>
        <v>1.2609999999999999</v>
      </c>
      <c r="T101" s="184"/>
      <c r="U101" s="184"/>
      <c r="V101" s="187"/>
      <c r="Z101">
        <v>0</v>
      </c>
    </row>
    <row r="102" spans="1:26" ht="24.95" customHeight="1">
      <c r="A102" s="185"/>
      <c r="B102" s="180" t="s">
        <v>154</v>
      </c>
      <c r="C102" s="186" t="s">
        <v>276</v>
      </c>
      <c r="D102" s="180" t="s">
        <v>277</v>
      </c>
      <c r="E102" s="180" t="s">
        <v>164</v>
      </c>
      <c r="F102" s="181">
        <v>127.57</v>
      </c>
      <c r="G102" s="182">
        <v>0</v>
      </c>
      <c r="H102" s="182">
        <v>0</v>
      </c>
      <c r="I102" s="182">
        <f>ROUND(F102*(G102+H102),2)</f>
        <v>0</v>
      </c>
      <c r="J102" s="180">
        <f>ROUND(F102*(N102),2)</f>
        <v>0</v>
      </c>
      <c r="K102" s="183">
        <f>ROUND(F102*(O102),2)</f>
        <v>0</v>
      </c>
      <c r="L102" s="183">
        <f>ROUND(F102*(G102),2)</f>
        <v>0</v>
      </c>
      <c r="M102" s="183">
        <f>ROUND(F102*(H102),2)</f>
        <v>0</v>
      </c>
      <c r="N102" s="183">
        <v>0</v>
      </c>
      <c r="O102" s="183"/>
      <c r="P102" s="187">
        <v>4.6000000000000001E-4</v>
      </c>
      <c r="Q102" s="187"/>
      <c r="R102" s="187">
        <v>4.6000000000000001E-4</v>
      </c>
      <c r="S102" s="183">
        <f>ROUND(F102*(P102),3)</f>
        <v>5.8999999999999997E-2</v>
      </c>
      <c r="T102" s="184"/>
      <c r="U102" s="184"/>
      <c r="V102" s="187"/>
      <c r="Z102">
        <v>0</v>
      </c>
    </row>
    <row r="103" spans="1:26" ht="24.95" customHeight="1">
      <c r="A103" s="185"/>
      <c r="B103" s="180" t="s">
        <v>154</v>
      </c>
      <c r="C103" s="186" t="s">
        <v>278</v>
      </c>
      <c r="D103" s="180" t="s">
        <v>279</v>
      </c>
      <c r="E103" s="180" t="s">
        <v>122</v>
      </c>
      <c r="F103" s="181">
        <v>23.5</v>
      </c>
      <c r="G103" s="182">
        <v>0</v>
      </c>
      <c r="H103" s="182">
        <v>0</v>
      </c>
      <c r="I103" s="182">
        <f>ROUND(F103*(G103+H103),2)</f>
        <v>0</v>
      </c>
      <c r="J103" s="180">
        <f>ROUND(F103*(N103),2)</f>
        <v>0</v>
      </c>
      <c r="K103" s="183">
        <f>ROUND(F103*(O103),2)</f>
        <v>0</v>
      </c>
      <c r="L103" s="183">
        <f>ROUND(F103*(G103),2)</f>
        <v>0</v>
      </c>
      <c r="M103" s="183">
        <f>ROUND(F103*(H103),2)</f>
        <v>0</v>
      </c>
      <c r="N103" s="183">
        <v>0</v>
      </c>
      <c r="O103" s="183"/>
      <c r="P103" s="187">
        <v>4.404000000000001E-2</v>
      </c>
      <c r="Q103" s="187"/>
      <c r="R103" s="187">
        <v>4.404000000000001E-2</v>
      </c>
      <c r="S103" s="183">
        <f>ROUND(F103*(P103),3)</f>
        <v>1.0349999999999999</v>
      </c>
      <c r="T103" s="184"/>
      <c r="U103" s="184"/>
      <c r="V103" s="187"/>
      <c r="Z103">
        <v>0</v>
      </c>
    </row>
    <row r="104" spans="1:26" ht="24.95" customHeight="1">
      <c r="A104" s="185"/>
      <c r="B104" s="180" t="s">
        <v>154</v>
      </c>
      <c r="C104" s="186" t="s">
        <v>280</v>
      </c>
      <c r="D104" s="180" t="s">
        <v>281</v>
      </c>
      <c r="E104" s="180" t="s">
        <v>122</v>
      </c>
      <c r="F104" s="181">
        <v>119.89</v>
      </c>
      <c r="G104" s="182">
        <v>0</v>
      </c>
      <c r="H104" s="182">
        <v>0</v>
      </c>
      <c r="I104" s="182">
        <f>ROUND(F104*(G104+H104),2)</f>
        <v>0</v>
      </c>
      <c r="J104" s="180">
        <f>ROUND(F104*(N104),2)</f>
        <v>0</v>
      </c>
      <c r="K104" s="183">
        <f>ROUND(F104*(O104),2)</f>
        <v>0</v>
      </c>
      <c r="L104" s="183">
        <f>ROUND(F104*(G104),2)</f>
        <v>0</v>
      </c>
      <c r="M104" s="183">
        <f>ROUND(F104*(H104),2)</f>
        <v>0</v>
      </c>
      <c r="N104" s="183">
        <v>0</v>
      </c>
      <c r="O104" s="183"/>
      <c r="P104" s="187">
        <v>9.7900000000000001E-3</v>
      </c>
      <c r="Q104" s="187"/>
      <c r="R104" s="187">
        <v>9.7900000000000001E-3</v>
      </c>
      <c r="S104" s="183">
        <f>ROUND(F104*(P104),3)</f>
        <v>1.1739999999999999</v>
      </c>
      <c r="T104" s="184"/>
      <c r="U104" s="184"/>
      <c r="V104" s="187"/>
      <c r="Z104">
        <v>0</v>
      </c>
    </row>
    <row r="105" spans="1:26" ht="24.95" customHeight="1">
      <c r="A105" s="185"/>
      <c r="B105" s="180" t="s">
        <v>154</v>
      </c>
      <c r="C105" s="186" t="s">
        <v>282</v>
      </c>
      <c r="D105" s="180" t="s">
        <v>283</v>
      </c>
      <c r="E105" s="180" t="s">
        <v>148</v>
      </c>
      <c r="F105" s="181">
        <v>122.34</v>
      </c>
      <c r="G105" s="182">
        <v>0</v>
      </c>
      <c r="H105" s="182">
        <v>0</v>
      </c>
      <c r="I105" s="182">
        <f>ROUND(F105*(G105+H105),2)</f>
        <v>0</v>
      </c>
      <c r="J105" s="180">
        <f>ROUND(F105*(N105),2)</f>
        <v>0</v>
      </c>
      <c r="K105" s="183">
        <f>ROUND(F105*(O105),2)</f>
        <v>0</v>
      </c>
      <c r="L105" s="183">
        <f>ROUND(F105*(G105),2)</f>
        <v>0</v>
      </c>
      <c r="M105" s="183">
        <f>ROUND(F105*(H105),2)</f>
        <v>0</v>
      </c>
      <c r="N105" s="183">
        <v>0</v>
      </c>
      <c r="O105" s="183"/>
      <c r="P105" s="187"/>
      <c r="Q105" s="187"/>
      <c r="R105" s="187"/>
      <c r="S105" s="183">
        <f>ROUND(F105*(P105),3)</f>
        <v>0</v>
      </c>
      <c r="T105" s="184"/>
      <c r="U105" s="184"/>
      <c r="V105" s="187"/>
      <c r="Z105">
        <v>0</v>
      </c>
    </row>
    <row r="106" spans="1:26" ht="24.95" customHeight="1">
      <c r="A106" s="185"/>
      <c r="B106" s="180" t="s">
        <v>154</v>
      </c>
      <c r="C106" s="186" t="s">
        <v>284</v>
      </c>
      <c r="D106" s="180" t="s">
        <v>285</v>
      </c>
      <c r="E106" s="180" t="s">
        <v>122</v>
      </c>
      <c r="F106" s="181">
        <v>2.4500000000000002</v>
      </c>
      <c r="G106" s="182">
        <v>0</v>
      </c>
      <c r="H106" s="182">
        <v>0</v>
      </c>
      <c r="I106" s="182">
        <f>ROUND(F106*(G106+H106),2)</f>
        <v>0</v>
      </c>
      <c r="J106" s="180">
        <f>ROUND(F106*(N106),2)</f>
        <v>0</v>
      </c>
      <c r="K106" s="183">
        <f>ROUND(F106*(O106),2)</f>
        <v>0</v>
      </c>
      <c r="L106" s="183">
        <f>ROUND(F106*(G106),2)</f>
        <v>0</v>
      </c>
      <c r="M106" s="183">
        <f>ROUND(F106*(H106),2)</f>
        <v>0</v>
      </c>
      <c r="N106" s="183">
        <v>0</v>
      </c>
      <c r="O106" s="183"/>
      <c r="P106" s="187">
        <v>3.8710000000000001E-2</v>
      </c>
      <c r="Q106" s="187"/>
      <c r="R106" s="187">
        <v>3.8710000000000001E-2</v>
      </c>
      <c r="S106" s="183">
        <f>ROUND(F106*(P106),3)</f>
        <v>9.5000000000000001E-2</v>
      </c>
      <c r="T106" s="184"/>
      <c r="U106" s="184"/>
      <c r="V106" s="187"/>
      <c r="Z106">
        <v>0</v>
      </c>
    </row>
    <row r="107" spans="1:26" ht="24.95" customHeight="1">
      <c r="A107" s="185"/>
      <c r="B107" s="180" t="s">
        <v>154</v>
      </c>
      <c r="C107" s="186" t="s">
        <v>286</v>
      </c>
      <c r="D107" s="180" t="s">
        <v>287</v>
      </c>
      <c r="E107" s="180" t="s">
        <v>122</v>
      </c>
      <c r="F107" s="181">
        <v>16.86</v>
      </c>
      <c r="G107" s="182">
        <v>0</v>
      </c>
      <c r="H107" s="182">
        <v>0</v>
      </c>
      <c r="I107" s="182">
        <f>ROUND(F107*(G107+H107),2)</f>
        <v>0</v>
      </c>
      <c r="J107" s="180">
        <f>ROUND(F107*(N107),2)</f>
        <v>0</v>
      </c>
      <c r="K107" s="183">
        <f>ROUND(F107*(O107),2)</f>
        <v>0</v>
      </c>
      <c r="L107" s="183">
        <f>ROUND(F107*(G107),2)</f>
        <v>0</v>
      </c>
      <c r="M107" s="183">
        <f>ROUND(F107*(H107),2)</f>
        <v>0</v>
      </c>
      <c r="N107" s="183">
        <v>0</v>
      </c>
      <c r="O107" s="183"/>
      <c r="P107" s="187">
        <v>3.3600000000000001E-3</v>
      </c>
      <c r="Q107" s="187"/>
      <c r="R107" s="187">
        <v>3.3600000000000001E-3</v>
      </c>
      <c r="S107" s="183">
        <f>ROUND(F107*(P107),3)</f>
        <v>5.7000000000000002E-2</v>
      </c>
      <c r="T107" s="184"/>
      <c r="U107" s="184"/>
      <c r="V107" s="187"/>
      <c r="Z107">
        <v>0</v>
      </c>
    </row>
    <row r="108" spans="1:26" ht="24.95" customHeight="1">
      <c r="A108" s="185"/>
      <c r="B108" s="180" t="s">
        <v>154</v>
      </c>
      <c r="C108" s="186" t="s">
        <v>288</v>
      </c>
      <c r="D108" s="180" t="s">
        <v>289</v>
      </c>
      <c r="E108" s="180" t="s">
        <v>122</v>
      </c>
      <c r="F108" s="181">
        <v>119.89</v>
      </c>
      <c r="G108" s="182">
        <v>0</v>
      </c>
      <c r="H108" s="182">
        <v>0</v>
      </c>
      <c r="I108" s="182">
        <f>ROUND(F108*(G108+H108),2)</f>
        <v>0</v>
      </c>
      <c r="J108" s="180">
        <f>ROUND(F108*(N108),2)</f>
        <v>0</v>
      </c>
      <c r="K108" s="183">
        <f>ROUND(F108*(O108),2)</f>
        <v>0</v>
      </c>
      <c r="L108" s="183">
        <f>ROUND(F108*(G108),2)</f>
        <v>0</v>
      </c>
      <c r="M108" s="183">
        <f>ROUND(F108*(H108),2)</f>
        <v>0</v>
      </c>
      <c r="N108" s="183">
        <v>0</v>
      </c>
      <c r="O108" s="183"/>
      <c r="P108" s="187">
        <v>3.15E-2</v>
      </c>
      <c r="Q108" s="187"/>
      <c r="R108" s="187">
        <v>3.15E-2</v>
      </c>
      <c r="S108" s="183">
        <f>ROUND(F108*(P108),3)</f>
        <v>3.7770000000000001</v>
      </c>
      <c r="T108" s="184"/>
      <c r="U108" s="184"/>
      <c r="V108" s="187"/>
      <c r="Z108">
        <v>0</v>
      </c>
    </row>
    <row r="109" spans="1:26" ht="24.95" customHeight="1">
      <c r="A109" s="185"/>
      <c r="B109" s="180" t="s">
        <v>154</v>
      </c>
      <c r="C109" s="186" t="s">
        <v>290</v>
      </c>
      <c r="D109" s="180" t="s">
        <v>291</v>
      </c>
      <c r="E109" s="180" t="s">
        <v>148</v>
      </c>
      <c r="F109" s="181">
        <v>16.86</v>
      </c>
      <c r="G109" s="182">
        <v>0</v>
      </c>
      <c r="H109" s="182">
        <v>0</v>
      </c>
      <c r="I109" s="182">
        <f>ROUND(F109*(G109+H109),2)</f>
        <v>0</v>
      </c>
      <c r="J109" s="180">
        <f>ROUND(F109*(N109),2)</f>
        <v>0</v>
      </c>
      <c r="K109" s="183">
        <f>ROUND(F109*(O109),2)</f>
        <v>0</v>
      </c>
      <c r="L109" s="183">
        <f>ROUND(F109*(G109),2)</f>
        <v>0</v>
      </c>
      <c r="M109" s="183">
        <f>ROUND(F109*(H109),2)</f>
        <v>0</v>
      </c>
      <c r="N109" s="183">
        <v>0</v>
      </c>
      <c r="O109" s="183"/>
      <c r="P109" s="187"/>
      <c r="Q109" s="187"/>
      <c r="R109" s="187"/>
      <c r="S109" s="183">
        <f>ROUND(F109*(P109),3)</f>
        <v>0</v>
      </c>
      <c r="T109" s="184"/>
      <c r="U109" s="184"/>
      <c r="V109" s="187"/>
      <c r="Z109">
        <v>0</v>
      </c>
    </row>
    <row r="110" spans="1:26" ht="35.1" customHeight="1">
      <c r="A110" s="185"/>
      <c r="B110" s="180" t="s">
        <v>154</v>
      </c>
      <c r="C110" s="186" t="s">
        <v>292</v>
      </c>
      <c r="D110" s="180" t="s">
        <v>293</v>
      </c>
      <c r="E110" s="180" t="s">
        <v>122</v>
      </c>
      <c r="F110" s="181">
        <v>51.3</v>
      </c>
      <c r="G110" s="182">
        <v>0</v>
      </c>
      <c r="H110" s="182">
        <v>0</v>
      </c>
      <c r="I110" s="182">
        <f>ROUND(F110*(G110+H110),2)</f>
        <v>0</v>
      </c>
      <c r="J110" s="180">
        <f>ROUND(F110*(N110),2)</f>
        <v>0</v>
      </c>
      <c r="K110" s="183">
        <f>ROUND(F110*(O110),2)</f>
        <v>0</v>
      </c>
      <c r="L110" s="183">
        <f>ROUND(F110*(G110),2)</f>
        <v>0</v>
      </c>
      <c r="M110" s="183">
        <f>ROUND(F110*(H110),2)</f>
        <v>0</v>
      </c>
      <c r="N110" s="183">
        <v>0</v>
      </c>
      <c r="O110" s="183"/>
      <c r="P110" s="187">
        <v>1.1169999999999999E-2</v>
      </c>
      <c r="Q110" s="187"/>
      <c r="R110" s="187">
        <v>1.1169999999999999E-2</v>
      </c>
      <c r="S110" s="183">
        <f>ROUND(F110*(P110),3)</f>
        <v>0.57299999999999995</v>
      </c>
      <c r="T110" s="184"/>
      <c r="U110" s="184"/>
      <c r="V110" s="187"/>
      <c r="Z110">
        <v>0</v>
      </c>
    </row>
    <row r="111" spans="1:26" ht="24.95" customHeight="1">
      <c r="A111" s="185"/>
      <c r="B111" s="180" t="s">
        <v>154</v>
      </c>
      <c r="C111" s="186" t="s">
        <v>294</v>
      </c>
      <c r="D111" s="180" t="s">
        <v>295</v>
      </c>
      <c r="E111" s="180" t="s">
        <v>296</v>
      </c>
      <c r="F111" s="181">
        <v>15</v>
      </c>
      <c r="G111" s="182">
        <v>0</v>
      </c>
      <c r="H111" s="182">
        <v>0</v>
      </c>
      <c r="I111" s="182">
        <f>ROUND(F111*(G111+H111),2)</f>
        <v>0</v>
      </c>
      <c r="J111" s="180">
        <f>ROUND(F111*(N111),2)</f>
        <v>0</v>
      </c>
      <c r="K111" s="183">
        <f>ROUND(F111*(O111),2)</f>
        <v>0</v>
      </c>
      <c r="L111" s="183">
        <f>ROUND(F111*(G111),2)</f>
        <v>0</v>
      </c>
      <c r="M111" s="183">
        <f>ROUND(F111*(H111),2)</f>
        <v>0</v>
      </c>
      <c r="N111" s="183">
        <v>0</v>
      </c>
      <c r="O111" s="183"/>
      <c r="P111" s="187"/>
      <c r="Q111" s="187"/>
      <c r="R111" s="187"/>
      <c r="S111" s="183">
        <f>ROUND(F111*(P111),3)</f>
        <v>0</v>
      </c>
      <c r="T111" s="184"/>
      <c r="U111" s="184"/>
      <c r="V111" s="187"/>
      <c r="Z111">
        <v>0</v>
      </c>
    </row>
    <row r="112" spans="1:26" ht="24.95" customHeight="1">
      <c r="A112" s="185"/>
      <c r="B112" s="180" t="s">
        <v>154</v>
      </c>
      <c r="C112" s="186" t="s">
        <v>297</v>
      </c>
      <c r="D112" s="180" t="s">
        <v>298</v>
      </c>
      <c r="E112" s="180" t="s">
        <v>107</v>
      </c>
      <c r="F112" s="181">
        <v>1.7</v>
      </c>
      <c r="G112" s="182">
        <v>0</v>
      </c>
      <c r="H112" s="182">
        <v>0</v>
      </c>
      <c r="I112" s="182">
        <f>ROUND(F112*(G112+H112),2)</f>
        <v>0</v>
      </c>
      <c r="J112" s="180">
        <f>ROUND(F112*(N112),2)</f>
        <v>0</v>
      </c>
      <c r="K112" s="183">
        <f>ROUND(F112*(O112),2)</f>
        <v>0</v>
      </c>
      <c r="L112" s="183">
        <f>ROUND(F112*(G112),2)</f>
        <v>0</v>
      </c>
      <c r="M112" s="183">
        <f>ROUND(F112*(H112),2)</f>
        <v>0</v>
      </c>
      <c r="N112" s="183">
        <v>0</v>
      </c>
      <c r="O112" s="183"/>
      <c r="P112" s="187">
        <v>2.2131099999999999</v>
      </c>
      <c r="Q112" s="187"/>
      <c r="R112" s="187">
        <v>2.2131099999999999</v>
      </c>
      <c r="S112" s="183">
        <f>ROUND(F112*(P112),3)</f>
        <v>3.762</v>
      </c>
      <c r="T112" s="184"/>
      <c r="U112" s="184"/>
      <c r="V112" s="187"/>
      <c r="Z112">
        <v>0</v>
      </c>
    </row>
    <row r="113" spans="1:26" ht="24.95" customHeight="1">
      <c r="A113" s="185"/>
      <c r="B113" s="180" t="s">
        <v>154</v>
      </c>
      <c r="C113" s="186" t="s">
        <v>299</v>
      </c>
      <c r="D113" s="180" t="s">
        <v>300</v>
      </c>
      <c r="E113" s="180" t="s">
        <v>107</v>
      </c>
      <c r="F113" s="181">
        <v>9.36</v>
      </c>
      <c r="G113" s="182">
        <v>0</v>
      </c>
      <c r="H113" s="182">
        <v>0</v>
      </c>
      <c r="I113" s="182">
        <f>ROUND(F113*(G113+H113),2)</f>
        <v>0</v>
      </c>
      <c r="J113" s="180">
        <f>ROUND(F113*(N113),2)</f>
        <v>0</v>
      </c>
      <c r="K113" s="183">
        <f>ROUND(F113*(O113),2)</f>
        <v>0</v>
      </c>
      <c r="L113" s="183">
        <f>ROUND(F113*(G113),2)</f>
        <v>0</v>
      </c>
      <c r="M113" s="183">
        <f>ROUND(F113*(H113),2)</f>
        <v>0</v>
      </c>
      <c r="N113" s="183">
        <v>0</v>
      </c>
      <c r="O113" s="183"/>
      <c r="P113" s="187">
        <v>2.2131099999999999</v>
      </c>
      <c r="Q113" s="187"/>
      <c r="R113" s="187">
        <v>2.2131099999999999</v>
      </c>
      <c r="S113" s="183">
        <f>ROUND(F113*(P113),3)</f>
        <v>20.715</v>
      </c>
      <c r="T113" s="184"/>
      <c r="U113" s="184"/>
      <c r="V113" s="187"/>
      <c r="Z113">
        <v>0</v>
      </c>
    </row>
    <row r="114" spans="1:26" ht="23.25">
      <c r="A114" s="185"/>
      <c r="B114" s="180" t="s">
        <v>154</v>
      </c>
      <c r="C114" s="186" t="s">
        <v>301</v>
      </c>
      <c r="D114" s="180" t="s">
        <v>302</v>
      </c>
      <c r="E114" s="180" t="s">
        <v>107</v>
      </c>
      <c r="F114" s="181">
        <v>1.7</v>
      </c>
      <c r="G114" s="182">
        <v>0</v>
      </c>
      <c r="H114" s="182">
        <v>0</v>
      </c>
      <c r="I114" s="182">
        <f>ROUND(F114*(G114+H114),2)</f>
        <v>0</v>
      </c>
      <c r="J114" s="180">
        <f>ROUND(F114*(N114),2)</f>
        <v>0</v>
      </c>
      <c r="K114" s="183">
        <f>ROUND(F114*(O114),2)</f>
        <v>0</v>
      </c>
      <c r="L114" s="183">
        <f>ROUND(F114*(G114),2)</f>
        <v>0</v>
      </c>
      <c r="M114" s="183">
        <f>ROUND(F114*(H114),2)</f>
        <v>0</v>
      </c>
      <c r="N114" s="183">
        <v>0</v>
      </c>
      <c r="O114" s="183"/>
      <c r="P114" s="187"/>
      <c r="Q114" s="187"/>
      <c r="R114" s="187"/>
      <c r="S114" s="183">
        <f>ROUND(F114*(P114),3)</f>
        <v>0</v>
      </c>
      <c r="T114" s="184"/>
      <c r="U114" s="184"/>
      <c r="V114" s="187"/>
      <c r="Z114">
        <v>0</v>
      </c>
    </row>
    <row r="115" spans="1:26" ht="35.1" customHeight="1">
      <c r="A115" s="185"/>
      <c r="B115" s="180" t="s">
        <v>154</v>
      </c>
      <c r="C115" s="186" t="s">
        <v>303</v>
      </c>
      <c r="D115" s="180" t="s">
        <v>304</v>
      </c>
      <c r="E115" s="180" t="s">
        <v>107</v>
      </c>
      <c r="F115" s="181">
        <v>9.36</v>
      </c>
      <c r="G115" s="182">
        <v>0</v>
      </c>
      <c r="H115" s="182">
        <v>0</v>
      </c>
      <c r="I115" s="182">
        <f>ROUND(F115*(G115+H115),2)</f>
        <v>0</v>
      </c>
      <c r="J115" s="180">
        <f>ROUND(F115*(N115),2)</f>
        <v>0</v>
      </c>
      <c r="K115" s="183">
        <f>ROUND(F115*(O115),2)</f>
        <v>0</v>
      </c>
      <c r="L115" s="183">
        <f>ROUND(F115*(G115),2)</f>
        <v>0</v>
      </c>
      <c r="M115" s="183">
        <f>ROUND(F115*(H115),2)</f>
        <v>0</v>
      </c>
      <c r="N115" s="183">
        <v>0</v>
      </c>
      <c r="O115" s="183"/>
      <c r="P115" s="187"/>
      <c r="Q115" s="187"/>
      <c r="R115" s="187"/>
      <c r="S115" s="183">
        <f>ROUND(F115*(P115),3)</f>
        <v>0</v>
      </c>
      <c r="T115" s="184"/>
      <c r="U115" s="184"/>
      <c r="V115" s="187"/>
      <c r="Z115">
        <v>0</v>
      </c>
    </row>
    <row r="116" spans="1:26" ht="24.95" customHeight="1">
      <c r="A116" s="185"/>
      <c r="B116" s="180" t="s">
        <v>154</v>
      </c>
      <c r="C116" s="186" t="s">
        <v>305</v>
      </c>
      <c r="D116" s="180" t="s">
        <v>306</v>
      </c>
      <c r="E116" s="180" t="s">
        <v>202</v>
      </c>
      <c r="F116" s="181">
        <v>0.30599999999999999</v>
      </c>
      <c r="G116" s="182">
        <v>0</v>
      </c>
      <c r="H116" s="182">
        <v>0</v>
      </c>
      <c r="I116" s="182">
        <f>ROUND(F116*(G116+H116),2)</f>
        <v>0</v>
      </c>
      <c r="J116" s="180">
        <f>ROUND(F116*(N116),2)</f>
        <v>0</v>
      </c>
      <c r="K116" s="183">
        <f>ROUND(F116*(O116),2)</f>
        <v>0</v>
      </c>
      <c r="L116" s="183">
        <f>ROUND(F116*(G116),2)</f>
        <v>0</v>
      </c>
      <c r="M116" s="183">
        <f>ROUND(F116*(H116),2)</f>
        <v>0</v>
      </c>
      <c r="N116" s="183">
        <v>0</v>
      </c>
      <c r="O116" s="183"/>
      <c r="P116" s="187">
        <v>1.20296</v>
      </c>
      <c r="Q116" s="187"/>
      <c r="R116" s="187">
        <v>1.20296</v>
      </c>
      <c r="S116" s="183">
        <f>ROUND(F116*(P116),3)</f>
        <v>0.36799999999999999</v>
      </c>
      <c r="T116" s="184"/>
      <c r="U116" s="184"/>
      <c r="V116" s="187"/>
      <c r="Z116">
        <v>0</v>
      </c>
    </row>
    <row r="117" spans="1:26" ht="24.95" customHeight="1">
      <c r="A117" s="185"/>
      <c r="B117" s="180" t="s">
        <v>154</v>
      </c>
      <c r="C117" s="186" t="s">
        <v>307</v>
      </c>
      <c r="D117" s="180" t="s">
        <v>308</v>
      </c>
      <c r="E117" s="180" t="s">
        <v>107</v>
      </c>
      <c r="F117" s="181">
        <v>7.74</v>
      </c>
      <c r="G117" s="182">
        <v>0</v>
      </c>
      <c r="H117" s="182">
        <v>0</v>
      </c>
      <c r="I117" s="182">
        <f>ROUND(F117*(G117+H117),2)</f>
        <v>0</v>
      </c>
      <c r="J117" s="180">
        <f>ROUND(F117*(N117),2)</f>
        <v>0</v>
      </c>
      <c r="K117" s="183">
        <f>ROUND(F117*(O117),2)</f>
        <v>0</v>
      </c>
      <c r="L117" s="183">
        <f>ROUND(F117*(G117),2)</f>
        <v>0</v>
      </c>
      <c r="M117" s="183">
        <f>ROUND(F117*(H117),2)</f>
        <v>0</v>
      </c>
      <c r="N117" s="183">
        <v>0</v>
      </c>
      <c r="O117" s="183"/>
      <c r="P117" s="187">
        <v>1.837</v>
      </c>
      <c r="Q117" s="187"/>
      <c r="R117" s="187">
        <v>1.837</v>
      </c>
      <c r="S117" s="183">
        <f>ROUND(F117*(P117),3)</f>
        <v>14.218</v>
      </c>
      <c r="T117" s="184"/>
      <c r="U117" s="184"/>
      <c r="V117" s="187"/>
      <c r="Z117">
        <v>0</v>
      </c>
    </row>
    <row r="118" spans="1:26" ht="24.95" customHeight="1">
      <c r="A118" s="185"/>
      <c r="B118" s="180" t="s">
        <v>154</v>
      </c>
      <c r="C118" s="186" t="s">
        <v>309</v>
      </c>
      <c r="D118" s="180" t="s">
        <v>310</v>
      </c>
      <c r="E118" s="180" t="s">
        <v>148</v>
      </c>
      <c r="F118" s="181">
        <v>276.16000000000003</v>
      </c>
      <c r="G118" s="182">
        <v>0</v>
      </c>
      <c r="H118" s="182">
        <v>0</v>
      </c>
      <c r="I118" s="182">
        <f>ROUND(F118*(G118+H118),2)</f>
        <v>0</v>
      </c>
      <c r="J118" s="180">
        <f>ROUND(F118*(N118),2)</f>
        <v>0</v>
      </c>
      <c r="K118" s="183">
        <f>ROUND(F118*(O118),2)</f>
        <v>0</v>
      </c>
      <c r="L118" s="183">
        <f>ROUND(F118*(G118),2)</f>
        <v>0</v>
      </c>
      <c r="M118" s="183">
        <f>ROUND(F118*(H118),2)</f>
        <v>0</v>
      </c>
      <c r="N118" s="183">
        <v>0</v>
      </c>
      <c r="O118" s="183"/>
      <c r="P118" s="187"/>
      <c r="Q118" s="187"/>
      <c r="R118" s="187"/>
      <c r="S118" s="183">
        <f>ROUND(F118*(P118),3)</f>
        <v>0</v>
      </c>
      <c r="T118" s="184"/>
      <c r="U118" s="184"/>
      <c r="V118" s="187"/>
      <c r="Z118">
        <v>0</v>
      </c>
    </row>
    <row r="119" spans="1:26" ht="24.95" customHeight="1">
      <c r="A119" s="185"/>
      <c r="B119" s="180" t="s">
        <v>154</v>
      </c>
      <c r="C119" s="186" t="s">
        <v>311</v>
      </c>
      <c r="D119" s="180" t="s">
        <v>312</v>
      </c>
      <c r="E119" s="180" t="s">
        <v>122</v>
      </c>
      <c r="F119" s="181">
        <v>14.23</v>
      </c>
      <c r="G119" s="182">
        <v>0</v>
      </c>
      <c r="H119" s="182">
        <v>0</v>
      </c>
      <c r="I119" s="182">
        <f>ROUND(F119*(G119+H119),2)</f>
        <v>0</v>
      </c>
      <c r="J119" s="180">
        <f>ROUND(F119*(N119),2)</f>
        <v>0</v>
      </c>
      <c r="K119" s="183">
        <f>ROUND(F119*(O119),2)</f>
        <v>0</v>
      </c>
      <c r="L119" s="183">
        <f>ROUND(F119*(G119),2)</f>
        <v>0</v>
      </c>
      <c r="M119" s="183">
        <f>ROUND(F119*(H119),2)</f>
        <v>0</v>
      </c>
      <c r="N119" s="183">
        <v>0</v>
      </c>
      <c r="O119" s="183"/>
      <c r="P119" s="187">
        <v>8.004E-2</v>
      </c>
      <c r="Q119" s="187"/>
      <c r="R119" s="187">
        <v>8.004E-2</v>
      </c>
      <c r="S119" s="183">
        <f>ROUND(F119*(P119),3)</f>
        <v>1.139</v>
      </c>
      <c r="T119" s="184"/>
      <c r="U119" s="184"/>
      <c r="V119" s="187"/>
      <c r="Z119">
        <v>0</v>
      </c>
    </row>
    <row r="120" spans="1:26" ht="24.95" customHeight="1">
      <c r="A120" s="185"/>
      <c r="B120" s="180" t="s">
        <v>154</v>
      </c>
      <c r="C120" s="186" t="s">
        <v>313</v>
      </c>
      <c r="D120" s="180" t="s">
        <v>314</v>
      </c>
      <c r="E120" s="180" t="s">
        <v>122</v>
      </c>
      <c r="F120" s="181">
        <v>276.16000000000003</v>
      </c>
      <c r="G120" s="182">
        <v>0</v>
      </c>
      <c r="H120" s="182">
        <v>0</v>
      </c>
      <c r="I120" s="182">
        <f>ROUND(F120*(G120+H120),2)</f>
        <v>0</v>
      </c>
      <c r="J120" s="180">
        <f>ROUND(F120*(N120),2)</f>
        <v>0</v>
      </c>
      <c r="K120" s="183">
        <f>ROUND(F120*(O120),2)</f>
        <v>0</v>
      </c>
      <c r="L120" s="183">
        <f>ROUND(F120*(G120),2)</f>
        <v>0</v>
      </c>
      <c r="M120" s="183">
        <f>ROUND(F120*(H120),2)</f>
        <v>0</v>
      </c>
      <c r="N120" s="183">
        <v>0</v>
      </c>
      <c r="O120" s="183"/>
      <c r="P120" s="187"/>
      <c r="Q120" s="187"/>
      <c r="R120" s="187"/>
      <c r="S120" s="183">
        <f>ROUND(F120*(P120),3)</f>
        <v>0</v>
      </c>
      <c r="T120" s="184"/>
      <c r="U120" s="184"/>
      <c r="V120" s="187"/>
      <c r="Z120">
        <v>0</v>
      </c>
    </row>
    <row r="121" spans="1:26" ht="24.95" customHeight="1">
      <c r="A121" s="185"/>
      <c r="B121" s="180" t="s">
        <v>154</v>
      </c>
      <c r="C121" s="186" t="s">
        <v>315</v>
      </c>
      <c r="D121" s="180" t="s">
        <v>316</v>
      </c>
      <c r="E121" s="180" t="s">
        <v>122</v>
      </c>
      <c r="F121" s="181">
        <v>29.5</v>
      </c>
      <c r="G121" s="182">
        <v>0</v>
      </c>
      <c r="H121" s="182">
        <v>0</v>
      </c>
      <c r="I121" s="182">
        <f>ROUND(F121*(G121+H121),2)</f>
        <v>0</v>
      </c>
      <c r="J121" s="180">
        <f>ROUND(F121*(N121),2)</f>
        <v>0</v>
      </c>
      <c r="K121" s="183">
        <f>ROUND(F121*(O121),2)</f>
        <v>0</v>
      </c>
      <c r="L121" s="183">
        <f>ROUND(F121*(G121),2)</f>
        <v>0</v>
      </c>
      <c r="M121" s="183">
        <f>ROUND(F121*(H121),2)</f>
        <v>0</v>
      </c>
      <c r="N121" s="183">
        <v>0</v>
      </c>
      <c r="O121" s="183"/>
      <c r="P121" s="187">
        <v>0.24674000000000001</v>
      </c>
      <c r="Q121" s="187"/>
      <c r="R121" s="187">
        <v>0.24674000000000001</v>
      </c>
      <c r="S121" s="183">
        <f>ROUND(F121*(P121),3)</f>
        <v>7.2789999999999999</v>
      </c>
      <c r="T121" s="184"/>
      <c r="U121" s="184"/>
      <c r="V121" s="187"/>
      <c r="Z121">
        <v>0</v>
      </c>
    </row>
    <row r="122" spans="1:26" ht="24.95" customHeight="1">
      <c r="A122" s="185"/>
      <c r="B122" s="180" t="s">
        <v>154</v>
      </c>
      <c r="C122" s="186" t="s">
        <v>317</v>
      </c>
      <c r="D122" s="180" t="s">
        <v>318</v>
      </c>
      <c r="E122" s="180" t="s">
        <v>187</v>
      </c>
      <c r="F122" s="181">
        <v>10</v>
      </c>
      <c r="G122" s="182">
        <v>0</v>
      </c>
      <c r="H122" s="182">
        <v>0</v>
      </c>
      <c r="I122" s="182">
        <f>ROUND(F122*(G122+H122),2)</f>
        <v>0</v>
      </c>
      <c r="J122" s="180">
        <f>ROUND(F122*(N122),2)</f>
        <v>0</v>
      </c>
      <c r="K122" s="183">
        <f>ROUND(F122*(O122),2)</f>
        <v>0</v>
      </c>
      <c r="L122" s="183">
        <f>ROUND(F122*(G122),2)</f>
        <v>0</v>
      </c>
      <c r="M122" s="183">
        <f>ROUND(F122*(H122),2)</f>
        <v>0</v>
      </c>
      <c r="N122" s="183">
        <v>0</v>
      </c>
      <c r="O122" s="183"/>
      <c r="P122" s="187">
        <v>3.567E-2</v>
      </c>
      <c r="Q122" s="187"/>
      <c r="R122" s="187">
        <v>3.567E-2</v>
      </c>
      <c r="S122" s="183">
        <f>ROUND(F122*(P122),3)</f>
        <v>0.35699999999999998</v>
      </c>
      <c r="T122" s="184"/>
      <c r="U122" s="184"/>
      <c r="V122" s="187"/>
      <c r="Z122">
        <v>0</v>
      </c>
    </row>
    <row r="123" spans="1:26" ht="24.95" customHeight="1">
      <c r="A123" s="185"/>
      <c r="B123" s="180" t="s">
        <v>154</v>
      </c>
      <c r="C123" s="186" t="s">
        <v>319</v>
      </c>
      <c r="D123" s="180" t="s">
        <v>320</v>
      </c>
      <c r="E123" s="180" t="s">
        <v>187</v>
      </c>
      <c r="F123" s="181">
        <v>2</v>
      </c>
      <c r="G123" s="182">
        <v>0</v>
      </c>
      <c r="H123" s="182">
        <v>0</v>
      </c>
      <c r="I123" s="182">
        <f>ROUND(F123*(G123+H123),2)</f>
        <v>0</v>
      </c>
      <c r="J123" s="180">
        <f>ROUND(F123*(N123),2)</f>
        <v>0</v>
      </c>
      <c r="K123" s="183">
        <f>ROUND(F123*(O123),2)</f>
        <v>0</v>
      </c>
      <c r="L123" s="183">
        <f>ROUND(F123*(G123),2)</f>
        <v>0</v>
      </c>
      <c r="M123" s="183">
        <f>ROUND(F123*(H123),2)</f>
        <v>0</v>
      </c>
      <c r="N123" s="183">
        <v>0</v>
      </c>
      <c r="O123" s="183"/>
      <c r="P123" s="187">
        <v>5.2810000000000003E-2</v>
      </c>
      <c r="Q123" s="187"/>
      <c r="R123" s="187">
        <v>5.2810000000000003E-2</v>
      </c>
      <c r="S123" s="183">
        <f>ROUND(F123*(P123),3)</f>
        <v>0.106</v>
      </c>
      <c r="T123" s="184"/>
      <c r="U123" s="184"/>
      <c r="V123" s="187"/>
      <c r="Z123">
        <v>0</v>
      </c>
    </row>
    <row r="124" spans="1:26" ht="24.95" customHeight="1">
      <c r="A124" s="185"/>
      <c r="B124" s="180" t="s">
        <v>154</v>
      </c>
      <c r="C124" s="186" t="s">
        <v>321</v>
      </c>
      <c r="D124" s="180" t="s">
        <v>322</v>
      </c>
      <c r="E124" s="180" t="s">
        <v>187</v>
      </c>
      <c r="F124" s="181">
        <v>1</v>
      </c>
      <c r="G124" s="182">
        <v>0</v>
      </c>
      <c r="H124" s="182">
        <v>0</v>
      </c>
      <c r="I124" s="182">
        <f>ROUND(F124*(G124+H124),2)</f>
        <v>0</v>
      </c>
      <c r="J124" s="180">
        <f>ROUND(F124*(N124),2)</f>
        <v>0</v>
      </c>
      <c r="K124" s="183">
        <f>ROUND(F124*(O124),2)</f>
        <v>0</v>
      </c>
      <c r="L124" s="183">
        <f>ROUND(F124*(G124),2)</f>
        <v>0</v>
      </c>
      <c r="M124" s="183">
        <f>ROUND(F124*(H124),2)</f>
        <v>0</v>
      </c>
      <c r="N124" s="183">
        <v>0</v>
      </c>
      <c r="O124" s="183"/>
      <c r="P124" s="187">
        <v>7.8980000000000009E-2</v>
      </c>
      <c r="Q124" s="187"/>
      <c r="R124" s="187">
        <v>7.8980000000000009E-2</v>
      </c>
      <c r="S124" s="183">
        <f>ROUND(F124*(P124),3)</f>
        <v>7.9000000000000001E-2</v>
      </c>
      <c r="T124" s="184"/>
      <c r="U124" s="184"/>
      <c r="V124" s="187"/>
      <c r="Z124">
        <v>0</v>
      </c>
    </row>
    <row r="125" spans="1:26" ht="24.95" customHeight="1">
      <c r="A125" s="185"/>
      <c r="B125" s="180" t="s">
        <v>154</v>
      </c>
      <c r="C125" s="186" t="s">
        <v>323</v>
      </c>
      <c r="D125" s="180" t="s">
        <v>324</v>
      </c>
      <c r="E125" s="180" t="s">
        <v>187</v>
      </c>
      <c r="F125" s="181">
        <v>28</v>
      </c>
      <c r="G125" s="182">
        <v>0</v>
      </c>
      <c r="H125" s="182">
        <v>0</v>
      </c>
      <c r="I125" s="182">
        <f>ROUND(F125*(G125+H125),2)</f>
        <v>0</v>
      </c>
      <c r="J125" s="180">
        <f>ROUND(F125*(N125),2)</f>
        <v>0</v>
      </c>
      <c r="K125" s="183">
        <f>ROUND(F125*(O125),2)</f>
        <v>0</v>
      </c>
      <c r="L125" s="183">
        <f>ROUND(F125*(G125),2)</f>
        <v>0</v>
      </c>
      <c r="M125" s="183">
        <f>ROUND(F125*(H125),2)</f>
        <v>0</v>
      </c>
      <c r="N125" s="183">
        <v>0</v>
      </c>
      <c r="O125" s="183"/>
      <c r="P125" s="187">
        <v>1.7500000000000002E-2</v>
      </c>
      <c r="Q125" s="187"/>
      <c r="R125" s="187">
        <v>1.7500000000000002E-2</v>
      </c>
      <c r="S125" s="183">
        <f>ROUND(F125*(P125),3)</f>
        <v>0.49</v>
      </c>
      <c r="T125" s="184"/>
      <c r="U125" s="184"/>
      <c r="V125" s="187"/>
      <c r="Z125">
        <v>0</v>
      </c>
    </row>
    <row r="126" spans="1:26" ht="24.95" customHeight="1">
      <c r="A126" s="185"/>
      <c r="B126" s="180" t="s">
        <v>154</v>
      </c>
      <c r="C126" s="186" t="s">
        <v>325</v>
      </c>
      <c r="D126" s="180" t="s">
        <v>326</v>
      </c>
      <c r="E126" s="180" t="s">
        <v>187</v>
      </c>
      <c r="F126" s="181">
        <v>3</v>
      </c>
      <c r="G126" s="182">
        <v>0</v>
      </c>
      <c r="H126" s="182">
        <v>0</v>
      </c>
      <c r="I126" s="182">
        <f>ROUND(F126*(G126+H126),2)</f>
        <v>0</v>
      </c>
      <c r="J126" s="180">
        <f>ROUND(F126*(N126),2)</f>
        <v>0</v>
      </c>
      <c r="K126" s="183">
        <f>ROUND(F126*(O126),2)</f>
        <v>0</v>
      </c>
      <c r="L126" s="183">
        <f>ROUND(F126*(G126),2)</f>
        <v>0</v>
      </c>
      <c r="M126" s="183">
        <f>ROUND(F126*(H126),2)</f>
        <v>0</v>
      </c>
      <c r="N126" s="183">
        <v>0</v>
      </c>
      <c r="O126" s="183"/>
      <c r="P126" s="187">
        <v>3.4769999999999995E-2</v>
      </c>
      <c r="Q126" s="187"/>
      <c r="R126" s="187">
        <v>3.4769999999999995E-2</v>
      </c>
      <c r="S126" s="183">
        <f>ROUND(F126*(P126),3)</f>
        <v>0.104</v>
      </c>
      <c r="T126" s="184"/>
      <c r="U126" s="184"/>
      <c r="V126" s="187"/>
      <c r="Z126">
        <v>0</v>
      </c>
    </row>
    <row r="127" spans="1:26" ht="24.95" customHeight="1">
      <c r="A127" s="185"/>
      <c r="B127" s="180" t="s">
        <v>154</v>
      </c>
      <c r="C127" s="186" t="s">
        <v>327</v>
      </c>
      <c r="D127" s="180" t="s">
        <v>328</v>
      </c>
      <c r="E127" s="180" t="s">
        <v>164</v>
      </c>
      <c r="F127" s="181">
        <v>15</v>
      </c>
      <c r="G127" s="182">
        <v>0</v>
      </c>
      <c r="H127" s="182">
        <v>0</v>
      </c>
      <c r="I127" s="182">
        <f>ROUND(F127*(G127+H127),2)</f>
        <v>0</v>
      </c>
      <c r="J127" s="180">
        <f>ROUND(F127*(N127),2)</f>
        <v>0</v>
      </c>
      <c r="K127" s="183">
        <f>ROUND(F127*(O127),2)</f>
        <v>0</v>
      </c>
      <c r="L127" s="183">
        <f>ROUND(F127*(G127),2)</f>
        <v>0</v>
      </c>
      <c r="M127" s="183">
        <f>ROUND(F127*(H127),2)</f>
        <v>0</v>
      </c>
      <c r="N127" s="183">
        <v>0</v>
      </c>
      <c r="O127" s="183"/>
      <c r="P127" s="187">
        <v>7.9900000000000006E-3</v>
      </c>
      <c r="Q127" s="187"/>
      <c r="R127" s="187">
        <v>7.9900000000000006E-3</v>
      </c>
      <c r="S127" s="183">
        <f>ROUND(F127*(P127),3)</f>
        <v>0.12</v>
      </c>
      <c r="T127" s="184"/>
      <c r="U127" s="184"/>
      <c r="V127" s="187"/>
      <c r="Z127">
        <v>0</v>
      </c>
    </row>
    <row r="128" spans="1:26" ht="24.95" customHeight="1">
      <c r="A128" s="185"/>
      <c r="B128" s="180" t="s">
        <v>213</v>
      </c>
      <c r="C128" s="186" t="s">
        <v>329</v>
      </c>
      <c r="D128" s="180" t="s">
        <v>330</v>
      </c>
      <c r="E128" s="180" t="s">
        <v>122</v>
      </c>
      <c r="F128" s="181">
        <v>239.23</v>
      </c>
      <c r="G128" s="182">
        <v>0</v>
      </c>
      <c r="H128" s="182">
        <v>0</v>
      </c>
      <c r="I128" s="182">
        <f>ROUND(F128*(G128+H128),2)</f>
        <v>0</v>
      </c>
      <c r="J128" s="180">
        <f>ROUND(F128*(N128),2)</f>
        <v>0</v>
      </c>
      <c r="K128" s="183">
        <f>ROUND(F128*(O128),2)</f>
        <v>0</v>
      </c>
      <c r="L128" s="183">
        <f>ROUND(F128*(G128),2)</f>
        <v>0</v>
      </c>
      <c r="M128" s="183">
        <f>ROUND(F128*(H128),2)</f>
        <v>0</v>
      </c>
      <c r="N128" s="183">
        <v>0</v>
      </c>
      <c r="O128" s="183"/>
      <c r="P128" s="187">
        <v>2.0900000000000002E-2</v>
      </c>
      <c r="Q128" s="187"/>
      <c r="R128" s="187">
        <v>2.0900000000000002E-2</v>
      </c>
      <c r="S128" s="183">
        <f>ROUND(F128*(P128),3)</f>
        <v>5</v>
      </c>
      <c r="T128" s="184"/>
      <c r="U128" s="184"/>
      <c r="V128" s="187"/>
      <c r="Z128">
        <v>0</v>
      </c>
    </row>
    <row r="129" spans="1:26" ht="24.95" customHeight="1">
      <c r="A129" s="185"/>
      <c r="B129" s="180" t="s">
        <v>213</v>
      </c>
      <c r="C129" s="186" t="s">
        <v>331</v>
      </c>
      <c r="D129" s="180" t="s">
        <v>332</v>
      </c>
      <c r="E129" s="180" t="s">
        <v>122</v>
      </c>
      <c r="F129" s="181">
        <v>413.7</v>
      </c>
      <c r="G129" s="182">
        <v>0</v>
      </c>
      <c r="H129" s="182">
        <v>0</v>
      </c>
      <c r="I129" s="182">
        <f>ROUND(F129*(G129+H129),2)</f>
        <v>0</v>
      </c>
      <c r="J129" s="180">
        <f>ROUND(F129*(N129),2)</f>
        <v>0</v>
      </c>
      <c r="K129" s="183">
        <f>ROUND(F129*(O129),2)</f>
        <v>0</v>
      </c>
      <c r="L129" s="183">
        <f>ROUND(F129*(G129),2)</f>
        <v>0</v>
      </c>
      <c r="M129" s="183">
        <f>ROUND(F129*(H129),2)</f>
        <v>0</v>
      </c>
      <c r="N129" s="183">
        <v>0</v>
      </c>
      <c r="O129" s="183"/>
      <c r="P129" s="187">
        <v>1.9009999999999999E-2</v>
      </c>
      <c r="Q129" s="187"/>
      <c r="R129" s="187">
        <v>1.9009999999999999E-2</v>
      </c>
      <c r="S129" s="183">
        <f>ROUND(F129*(P129),3)</f>
        <v>7.8639999999999999</v>
      </c>
      <c r="T129" s="184"/>
      <c r="U129" s="184"/>
      <c r="V129" s="187"/>
      <c r="Z129">
        <v>0</v>
      </c>
    </row>
    <row r="130" spans="1:26" ht="24.95" customHeight="1">
      <c r="A130" s="193"/>
      <c r="B130" s="188" t="s">
        <v>145</v>
      </c>
      <c r="C130" s="194" t="s">
        <v>333</v>
      </c>
      <c r="D130" s="188" t="s">
        <v>334</v>
      </c>
      <c r="E130" s="188" t="s">
        <v>335</v>
      </c>
      <c r="F130" s="189">
        <v>11</v>
      </c>
      <c r="G130" s="190">
        <v>0</v>
      </c>
      <c r="H130" s="190">
        <v>0</v>
      </c>
      <c r="I130" s="190">
        <f>ROUND(F130*(G130+H130),2)</f>
        <v>0</v>
      </c>
      <c r="J130" s="188">
        <f>ROUND(F130*(N130),2)</f>
        <v>0</v>
      </c>
      <c r="K130" s="191">
        <f>ROUND(F130*(O130),2)</f>
        <v>0</v>
      </c>
      <c r="L130" s="191">
        <f>ROUND(F130*(G130),2)</f>
        <v>0</v>
      </c>
      <c r="M130" s="191">
        <f>ROUND(F130*(H130),2)</f>
        <v>0</v>
      </c>
      <c r="N130" s="191">
        <v>0</v>
      </c>
      <c r="O130" s="191"/>
      <c r="P130" s="195"/>
      <c r="Q130" s="195"/>
      <c r="R130" s="195"/>
      <c r="S130" s="191">
        <f>ROUND(F130*(P130),3)</f>
        <v>0</v>
      </c>
      <c r="T130" s="192"/>
      <c r="U130" s="192"/>
      <c r="V130" s="195"/>
      <c r="Z130">
        <v>0</v>
      </c>
    </row>
    <row r="131" spans="1:26" ht="24.95" customHeight="1">
      <c r="A131" s="193"/>
      <c r="B131" s="188" t="s">
        <v>145</v>
      </c>
      <c r="C131" s="194" t="s">
        <v>336</v>
      </c>
      <c r="D131" s="188" t="s">
        <v>337</v>
      </c>
      <c r="E131" s="188" t="s">
        <v>335</v>
      </c>
      <c r="F131" s="189">
        <v>3</v>
      </c>
      <c r="G131" s="190">
        <v>0</v>
      </c>
      <c r="H131" s="190">
        <v>0</v>
      </c>
      <c r="I131" s="190">
        <f>ROUND(F131*(G131+H131),2)</f>
        <v>0</v>
      </c>
      <c r="J131" s="188">
        <f>ROUND(F131*(N131),2)</f>
        <v>0</v>
      </c>
      <c r="K131" s="191">
        <f>ROUND(F131*(O131),2)</f>
        <v>0</v>
      </c>
      <c r="L131" s="191">
        <f>ROUND(F131*(G131),2)</f>
        <v>0</v>
      </c>
      <c r="M131" s="191">
        <f>ROUND(F131*(H131),2)</f>
        <v>0</v>
      </c>
      <c r="N131" s="191">
        <v>0</v>
      </c>
      <c r="O131" s="191"/>
      <c r="P131" s="195"/>
      <c r="Q131" s="195"/>
      <c r="R131" s="195"/>
      <c r="S131" s="191">
        <f>ROUND(F131*(P131),3)</f>
        <v>0</v>
      </c>
      <c r="T131" s="192"/>
      <c r="U131" s="192"/>
      <c r="V131" s="195"/>
      <c r="Z131">
        <v>0</v>
      </c>
    </row>
    <row r="132" spans="1:26" ht="24.95" customHeight="1">
      <c r="A132" s="193"/>
      <c r="B132" s="188" t="s">
        <v>145</v>
      </c>
      <c r="C132" s="194" t="s">
        <v>338</v>
      </c>
      <c r="D132" s="188" t="s">
        <v>339</v>
      </c>
      <c r="E132" s="188" t="s">
        <v>335</v>
      </c>
      <c r="F132" s="189">
        <v>8</v>
      </c>
      <c r="G132" s="190">
        <v>0</v>
      </c>
      <c r="H132" s="190">
        <v>0</v>
      </c>
      <c r="I132" s="190">
        <f>ROUND(F132*(G132+H132),2)</f>
        <v>0</v>
      </c>
      <c r="J132" s="188">
        <f>ROUND(F132*(N132),2)</f>
        <v>0</v>
      </c>
      <c r="K132" s="191">
        <f>ROUND(F132*(O132),2)</f>
        <v>0</v>
      </c>
      <c r="L132" s="191">
        <f>ROUND(F132*(G132),2)</f>
        <v>0</v>
      </c>
      <c r="M132" s="191">
        <f>ROUND(F132*(H132),2)</f>
        <v>0</v>
      </c>
      <c r="N132" s="191">
        <v>0</v>
      </c>
      <c r="O132" s="191"/>
      <c r="P132" s="195"/>
      <c r="Q132" s="195"/>
      <c r="R132" s="195"/>
      <c r="S132" s="191">
        <f>ROUND(F132*(P132),3)</f>
        <v>0</v>
      </c>
      <c r="T132" s="192"/>
      <c r="U132" s="192"/>
      <c r="V132" s="195"/>
      <c r="Z132">
        <v>0</v>
      </c>
    </row>
    <row r="133" spans="1:26" ht="24.95" customHeight="1">
      <c r="A133" s="193"/>
      <c r="B133" s="188" t="s">
        <v>145</v>
      </c>
      <c r="C133" s="194" t="s">
        <v>340</v>
      </c>
      <c r="D133" s="188" t="s">
        <v>341</v>
      </c>
      <c r="E133" s="188" t="s">
        <v>335</v>
      </c>
      <c r="F133" s="189">
        <v>5</v>
      </c>
      <c r="G133" s="190">
        <v>0</v>
      </c>
      <c r="H133" s="190">
        <v>0</v>
      </c>
      <c r="I133" s="190">
        <f>ROUND(F133*(G133+H133),2)</f>
        <v>0</v>
      </c>
      <c r="J133" s="188">
        <f>ROUND(F133*(N133),2)</f>
        <v>0</v>
      </c>
      <c r="K133" s="191">
        <f>ROUND(F133*(O133),2)</f>
        <v>0</v>
      </c>
      <c r="L133" s="191">
        <f>ROUND(F133*(G133),2)</f>
        <v>0</v>
      </c>
      <c r="M133" s="191">
        <f>ROUND(F133*(H133),2)</f>
        <v>0</v>
      </c>
      <c r="N133" s="191">
        <v>0</v>
      </c>
      <c r="O133" s="191"/>
      <c r="P133" s="195"/>
      <c r="Q133" s="195"/>
      <c r="R133" s="195"/>
      <c r="S133" s="191">
        <f>ROUND(F133*(P133),3)</f>
        <v>0</v>
      </c>
      <c r="T133" s="192"/>
      <c r="U133" s="192"/>
      <c r="V133" s="195"/>
      <c r="Z133">
        <v>0</v>
      </c>
    </row>
    <row r="134" spans="1:26" ht="24.95" customHeight="1">
      <c r="A134" s="193"/>
      <c r="B134" s="188" t="s">
        <v>145</v>
      </c>
      <c r="C134" s="194" t="s">
        <v>342</v>
      </c>
      <c r="D134" s="188" t="s">
        <v>343</v>
      </c>
      <c r="E134" s="188" t="s">
        <v>335</v>
      </c>
      <c r="F134" s="189">
        <v>2</v>
      </c>
      <c r="G134" s="190">
        <v>0</v>
      </c>
      <c r="H134" s="190">
        <v>0</v>
      </c>
      <c r="I134" s="190">
        <f>ROUND(F134*(G134+H134),2)</f>
        <v>0</v>
      </c>
      <c r="J134" s="188">
        <f>ROUND(F134*(N134),2)</f>
        <v>0</v>
      </c>
      <c r="K134" s="191">
        <f>ROUND(F134*(O134),2)</f>
        <v>0</v>
      </c>
      <c r="L134" s="191">
        <f>ROUND(F134*(G134),2)</f>
        <v>0</v>
      </c>
      <c r="M134" s="191">
        <f>ROUND(F134*(H134),2)</f>
        <v>0</v>
      </c>
      <c r="N134" s="191">
        <v>0</v>
      </c>
      <c r="O134" s="191"/>
      <c r="P134" s="195"/>
      <c r="Q134" s="195"/>
      <c r="R134" s="195"/>
      <c r="S134" s="191">
        <f>ROUND(F134*(P134),3)</f>
        <v>0</v>
      </c>
      <c r="T134" s="192"/>
      <c r="U134" s="192"/>
      <c r="V134" s="195"/>
      <c r="Z134">
        <v>0</v>
      </c>
    </row>
    <row r="135" spans="1:26" ht="24.95" customHeight="1">
      <c r="A135" s="185"/>
      <c r="B135" s="180" t="s">
        <v>138</v>
      </c>
      <c r="C135" s="186" t="s">
        <v>344</v>
      </c>
      <c r="D135" s="180" t="s">
        <v>345</v>
      </c>
      <c r="E135" s="180" t="s">
        <v>122</v>
      </c>
      <c r="F135" s="181">
        <v>14.15</v>
      </c>
      <c r="G135" s="182">
        <v>0</v>
      </c>
      <c r="H135" s="182">
        <v>0</v>
      </c>
      <c r="I135" s="182">
        <f>ROUND(F135*(G135+H135),2)</f>
        <v>0</v>
      </c>
      <c r="J135" s="180">
        <f>ROUND(F135*(N135),2)</f>
        <v>0</v>
      </c>
      <c r="K135" s="183">
        <f>ROUND(F135*(O135),2)</f>
        <v>0</v>
      </c>
      <c r="L135" s="183">
        <f>ROUND(F135*(G135),2)</f>
        <v>0</v>
      </c>
      <c r="M135" s="183">
        <f>ROUND(F135*(H135),2)</f>
        <v>0</v>
      </c>
      <c r="N135" s="183">
        <v>0</v>
      </c>
      <c r="O135" s="183"/>
      <c r="P135" s="187"/>
      <c r="Q135" s="187"/>
      <c r="R135" s="187"/>
      <c r="S135" s="183">
        <f>ROUND(F135*(P135),3)</f>
        <v>0</v>
      </c>
      <c r="T135" s="184"/>
      <c r="U135" s="184"/>
      <c r="V135" s="187"/>
      <c r="Z135">
        <v>0</v>
      </c>
    </row>
    <row r="136" spans="1:26" ht="24.95" customHeight="1">
      <c r="A136" s="193"/>
      <c r="B136" s="188" t="s">
        <v>145</v>
      </c>
      <c r="C136" s="194" t="s">
        <v>146</v>
      </c>
      <c r="D136" s="188" t="s">
        <v>147</v>
      </c>
      <c r="E136" s="188" t="s">
        <v>148</v>
      </c>
      <c r="F136" s="189">
        <v>79.03</v>
      </c>
      <c r="G136" s="190">
        <v>0</v>
      </c>
      <c r="H136" s="190">
        <v>0</v>
      </c>
      <c r="I136" s="190">
        <f>ROUND(F136*(G136+H136),2)</f>
        <v>0</v>
      </c>
      <c r="J136" s="188">
        <f>ROUND(F136*(N136),2)</f>
        <v>0</v>
      </c>
      <c r="K136" s="191">
        <f>ROUND(F136*(O136),2)</f>
        <v>0</v>
      </c>
      <c r="L136" s="191">
        <f>ROUND(F136*(G136),2)</f>
        <v>0</v>
      </c>
      <c r="M136" s="191">
        <f>ROUND(F136*(H136),2)</f>
        <v>0</v>
      </c>
      <c r="N136" s="191">
        <v>0</v>
      </c>
      <c r="O136" s="191"/>
      <c r="P136" s="195"/>
      <c r="Q136" s="195"/>
      <c r="R136" s="195"/>
      <c r="S136" s="191">
        <f>ROUND(F136*(P136),3)</f>
        <v>0</v>
      </c>
      <c r="T136" s="192"/>
      <c r="U136" s="192"/>
      <c r="V136" s="195"/>
      <c r="Z136">
        <v>0</v>
      </c>
    </row>
    <row r="137" spans="1:26" ht="24.95" customHeight="1">
      <c r="A137" s="185"/>
      <c r="B137" s="180" t="s">
        <v>138</v>
      </c>
      <c r="C137" s="186" t="s">
        <v>346</v>
      </c>
      <c r="D137" s="180" t="s">
        <v>347</v>
      </c>
      <c r="E137" s="180" t="s">
        <v>335</v>
      </c>
      <c r="F137" s="181">
        <v>11</v>
      </c>
      <c r="G137" s="182">
        <v>0</v>
      </c>
      <c r="H137" s="182">
        <v>0</v>
      </c>
      <c r="I137" s="182">
        <f>ROUND(F137*(G137+H137),2)</f>
        <v>0</v>
      </c>
      <c r="J137" s="180">
        <f>ROUND(F137*(N137),2)</f>
        <v>0</v>
      </c>
      <c r="K137" s="183">
        <f>ROUND(F137*(O137),2)</f>
        <v>0</v>
      </c>
      <c r="L137" s="183">
        <f>ROUND(F137*(G137),2)</f>
        <v>0</v>
      </c>
      <c r="M137" s="183">
        <f>ROUND(F137*(H137),2)</f>
        <v>0</v>
      </c>
      <c r="N137" s="183">
        <v>0</v>
      </c>
      <c r="O137" s="183"/>
      <c r="P137" s="187"/>
      <c r="Q137" s="187"/>
      <c r="R137" s="187"/>
      <c r="S137" s="183">
        <f>ROUND(F137*(P137),3)</f>
        <v>0</v>
      </c>
      <c r="T137" s="184"/>
      <c r="U137" s="184"/>
      <c r="V137" s="187"/>
      <c r="Z137">
        <v>0</v>
      </c>
    </row>
    <row r="138" spans="1:26" ht="24.95" customHeight="1">
      <c r="A138" s="185"/>
      <c r="B138" s="180" t="s">
        <v>138</v>
      </c>
      <c r="C138" s="186" t="s">
        <v>348</v>
      </c>
      <c r="D138" s="180" t="s">
        <v>349</v>
      </c>
      <c r="E138" s="180" t="s">
        <v>335</v>
      </c>
      <c r="F138" s="181">
        <v>3</v>
      </c>
      <c r="G138" s="182">
        <v>0</v>
      </c>
      <c r="H138" s="182">
        <v>0</v>
      </c>
      <c r="I138" s="182">
        <f>ROUND(F138*(G138+H138),2)</f>
        <v>0</v>
      </c>
      <c r="J138" s="180">
        <f>ROUND(F138*(N138),2)</f>
        <v>0</v>
      </c>
      <c r="K138" s="183">
        <f>ROUND(F138*(O138),2)</f>
        <v>0</v>
      </c>
      <c r="L138" s="183">
        <f>ROUND(F138*(G138),2)</f>
        <v>0</v>
      </c>
      <c r="M138" s="183">
        <f>ROUND(F138*(H138),2)</f>
        <v>0</v>
      </c>
      <c r="N138" s="183">
        <v>0</v>
      </c>
      <c r="O138" s="183"/>
      <c r="P138" s="187"/>
      <c r="Q138" s="187"/>
      <c r="R138" s="187"/>
      <c r="S138" s="183">
        <f>ROUND(F138*(P138),3)</f>
        <v>0</v>
      </c>
      <c r="T138" s="184"/>
      <c r="U138" s="184"/>
      <c r="V138" s="187"/>
      <c r="Z138">
        <v>0</v>
      </c>
    </row>
    <row r="139" spans="1:26" ht="24.95" customHeight="1">
      <c r="A139" s="185"/>
      <c r="B139" s="180" t="s">
        <v>138</v>
      </c>
      <c r="C139" s="186" t="s">
        <v>350</v>
      </c>
      <c r="D139" s="180" t="s">
        <v>351</v>
      </c>
      <c r="E139" s="180" t="s">
        <v>335</v>
      </c>
      <c r="F139" s="181">
        <v>4</v>
      </c>
      <c r="G139" s="182">
        <v>0</v>
      </c>
      <c r="H139" s="182">
        <v>0</v>
      </c>
      <c r="I139" s="182">
        <f>ROUND(F139*(G139+H139),2)</f>
        <v>0</v>
      </c>
      <c r="J139" s="180">
        <f>ROUND(F139*(N139),2)</f>
        <v>0</v>
      </c>
      <c r="K139" s="183">
        <f>ROUND(F139*(O139),2)</f>
        <v>0</v>
      </c>
      <c r="L139" s="183">
        <f>ROUND(F139*(G139),2)</f>
        <v>0</v>
      </c>
      <c r="M139" s="183">
        <f>ROUND(F139*(H139),2)</f>
        <v>0</v>
      </c>
      <c r="N139" s="183">
        <v>0</v>
      </c>
      <c r="O139" s="183"/>
      <c r="P139" s="187"/>
      <c r="Q139" s="187"/>
      <c r="R139" s="187"/>
      <c r="S139" s="183">
        <f>ROUND(F139*(P139),3)</f>
        <v>0</v>
      </c>
      <c r="T139" s="184"/>
      <c r="U139" s="184"/>
      <c r="V139" s="187"/>
      <c r="Z139">
        <v>0</v>
      </c>
    </row>
    <row r="140" spans="1:26" ht="24.95" customHeight="1">
      <c r="A140" s="185"/>
      <c r="B140" s="180" t="s">
        <v>138</v>
      </c>
      <c r="C140" s="186" t="s">
        <v>352</v>
      </c>
      <c r="D140" s="180" t="s">
        <v>353</v>
      </c>
      <c r="E140" s="180" t="s">
        <v>335</v>
      </c>
      <c r="F140" s="181">
        <v>4</v>
      </c>
      <c r="G140" s="182">
        <v>0</v>
      </c>
      <c r="H140" s="182">
        <v>0</v>
      </c>
      <c r="I140" s="182">
        <f>ROUND(F140*(G140+H140),2)</f>
        <v>0</v>
      </c>
      <c r="J140" s="180">
        <f>ROUND(F140*(N140),2)</f>
        <v>0</v>
      </c>
      <c r="K140" s="183">
        <f>ROUND(F140*(O140),2)</f>
        <v>0</v>
      </c>
      <c r="L140" s="183">
        <f>ROUND(F140*(G140),2)</f>
        <v>0</v>
      </c>
      <c r="M140" s="183">
        <f>ROUND(F140*(H140),2)</f>
        <v>0</v>
      </c>
      <c r="N140" s="183">
        <v>0</v>
      </c>
      <c r="O140" s="183"/>
      <c r="P140" s="187"/>
      <c r="Q140" s="187"/>
      <c r="R140" s="187"/>
      <c r="S140" s="183">
        <f>ROUND(F140*(P140),3)</f>
        <v>0</v>
      </c>
      <c r="T140" s="184"/>
      <c r="U140" s="184"/>
      <c r="V140" s="187"/>
      <c r="Z140">
        <v>0</v>
      </c>
    </row>
    <row r="141" spans="1:26" ht="24.95" customHeight="1">
      <c r="A141" s="193"/>
      <c r="B141" s="188" t="s">
        <v>165</v>
      </c>
      <c r="C141" s="194" t="s">
        <v>354</v>
      </c>
      <c r="D141" s="188" t="s">
        <v>355</v>
      </c>
      <c r="E141" s="188" t="s">
        <v>187</v>
      </c>
      <c r="F141" s="189">
        <v>5</v>
      </c>
      <c r="G141" s="190">
        <v>0</v>
      </c>
      <c r="H141" s="190">
        <v>0</v>
      </c>
      <c r="I141" s="190">
        <f>ROUND(F141*(G141+H141),2)</f>
        <v>0</v>
      </c>
      <c r="J141" s="188">
        <f>ROUND(F141*(N141),2)</f>
        <v>0</v>
      </c>
      <c r="K141" s="191">
        <f>ROUND(F141*(O141),2)</f>
        <v>0</v>
      </c>
      <c r="L141" s="191">
        <f>ROUND(F141*(G141),2)</f>
        <v>0</v>
      </c>
      <c r="M141" s="191">
        <f>ROUND(F141*(H141),2)</f>
        <v>0</v>
      </c>
      <c r="N141" s="191">
        <v>0</v>
      </c>
      <c r="O141" s="191"/>
      <c r="P141" s="195">
        <v>2.1999999999999999E-2</v>
      </c>
      <c r="Q141" s="195"/>
      <c r="R141" s="195">
        <v>2.1999999999999999E-2</v>
      </c>
      <c r="S141" s="191">
        <f>ROUND(F141*(P141),3)</f>
        <v>0.11</v>
      </c>
      <c r="T141" s="192"/>
      <c r="U141" s="192"/>
      <c r="V141" s="195"/>
      <c r="Z141">
        <v>0</v>
      </c>
    </row>
    <row r="142" spans="1:26" ht="24.95" customHeight="1">
      <c r="A142" s="193"/>
      <c r="B142" s="188" t="s">
        <v>165</v>
      </c>
      <c r="C142" s="194" t="s">
        <v>356</v>
      </c>
      <c r="D142" s="188" t="s">
        <v>357</v>
      </c>
      <c r="E142" s="188" t="s">
        <v>187</v>
      </c>
      <c r="F142" s="189">
        <v>2</v>
      </c>
      <c r="G142" s="190">
        <v>0</v>
      </c>
      <c r="H142" s="190">
        <v>0</v>
      </c>
      <c r="I142" s="190">
        <f>ROUND(F142*(G142+H142),2)</f>
        <v>0</v>
      </c>
      <c r="J142" s="188">
        <f>ROUND(F142*(N142),2)</f>
        <v>0</v>
      </c>
      <c r="K142" s="191">
        <f>ROUND(F142*(O142),2)</f>
        <v>0</v>
      </c>
      <c r="L142" s="191">
        <f>ROUND(F142*(G142),2)</f>
        <v>0</v>
      </c>
      <c r="M142" s="191">
        <f>ROUND(F142*(H142),2)</f>
        <v>0</v>
      </c>
      <c r="N142" s="191">
        <v>0</v>
      </c>
      <c r="O142" s="191"/>
      <c r="P142" s="195">
        <v>3.5999999999999997E-2</v>
      </c>
      <c r="Q142" s="195"/>
      <c r="R142" s="195">
        <v>3.5999999999999997E-2</v>
      </c>
      <c r="S142" s="191">
        <f>ROUND(F142*(P142),3)</f>
        <v>7.1999999999999995E-2</v>
      </c>
      <c r="T142" s="192"/>
      <c r="U142" s="192"/>
      <c r="V142" s="195"/>
      <c r="Z142">
        <v>0</v>
      </c>
    </row>
    <row r="143" spans="1:26" ht="24.95" customHeight="1">
      <c r="A143" s="185"/>
      <c r="B143" s="180" t="s">
        <v>138</v>
      </c>
      <c r="C143" s="186" t="s">
        <v>358</v>
      </c>
      <c r="D143" s="180" t="s">
        <v>359</v>
      </c>
      <c r="E143" s="180" t="s">
        <v>335</v>
      </c>
      <c r="F143" s="181">
        <v>2</v>
      </c>
      <c r="G143" s="182">
        <v>0</v>
      </c>
      <c r="H143" s="182">
        <v>0</v>
      </c>
      <c r="I143" s="182">
        <f>ROUND(F143*(G143+H143),2)</f>
        <v>0</v>
      </c>
      <c r="J143" s="180">
        <f>ROUND(F143*(N143),2)</f>
        <v>0</v>
      </c>
      <c r="K143" s="183">
        <f>ROUND(F143*(O143),2)</f>
        <v>0</v>
      </c>
      <c r="L143" s="183">
        <f>ROUND(F143*(G143),2)</f>
        <v>0</v>
      </c>
      <c r="M143" s="183">
        <f>ROUND(F143*(H143),2)</f>
        <v>0</v>
      </c>
      <c r="N143" s="183">
        <v>0</v>
      </c>
      <c r="O143" s="183"/>
      <c r="P143" s="187"/>
      <c r="Q143" s="187"/>
      <c r="R143" s="187"/>
      <c r="S143" s="183">
        <f>ROUND(F143*(P143),3)</f>
        <v>0</v>
      </c>
      <c r="T143" s="184"/>
      <c r="U143" s="184"/>
      <c r="V143" s="187"/>
      <c r="Z143">
        <v>0</v>
      </c>
    </row>
    <row r="144" spans="1:26" ht="24.95" customHeight="1">
      <c r="A144" s="185"/>
      <c r="B144" s="180" t="s">
        <v>138</v>
      </c>
      <c r="C144" s="186" t="s">
        <v>360</v>
      </c>
      <c r="D144" s="180" t="s">
        <v>361</v>
      </c>
      <c r="E144" s="180" t="s">
        <v>335</v>
      </c>
      <c r="F144" s="181">
        <v>1</v>
      </c>
      <c r="G144" s="182">
        <v>0</v>
      </c>
      <c r="H144" s="182">
        <v>0</v>
      </c>
      <c r="I144" s="182">
        <f>ROUND(F144*(G144+H144),2)</f>
        <v>0</v>
      </c>
      <c r="J144" s="180">
        <f>ROUND(F144*(N144),2)</f>
        <v>0</v>
      </c>
      <c r="K144" s="183">
        <f>ROUND(F144*(O144),2)</f>
        <v>0</v>
      </c>
      <c r="L144" s="183">
        <f>ROUND(F144*(G144),2)</f>
        <v>0</v>
      </c>
      <c r="M144" s="183">
        <f>ROUND(F144*(H144),2)</f>
        <v>0</v>
      </c>
      <c r="N144" s="183">
        <v>0</v>
      </c>
      <c r="O144" s="183"/>
      <c r="P144" s="187"/>
      <c r="Q144" s="187"/>
      <c r="R144" s="187"/>
      <c r="S144" s="183">
        <f>ROUND(F144*(P144),3)</f>
        <v>0</v>
      </c>
      <c r="T144" s="184"/>
      <c r="U144" s="184"/>
      <c r="V144" s="187"/>
      <c r="Z144">
        <v>0</v>
      </c>
    </row>
    <row r="145" spans="1:26" ht="24.95" customHeight="1">
      <c r="A145" s="185"/>
      <c r="B145" s="180" t="s">
        <v>138</v>
      </c>
      <c r="C145" s="186" t="s">
        <v>362</v>
      </c>
      <c r="D145" s="180" t="s">
        <v>363</v>
      </c>
      <c r="E145" s="180" t="s">
        <v>335</v>
      </c>
      <c r="F145" s="181">
        <v>1</v>
      </c>
      <c r="G145" s="182">
        <v>0</v>
      </c>
      <c r="H145" s="182">
        <v>0</v>
      </c>
      <c r="I145" s="182">
        <f>ROUND(F145*(G145+H145),2)</f>
        <v>0</v>
      </c>
      <c r="J145" s="180">
        <f>ROUND(F145*(N145),2)</f>
        <v>0</v>
      </c>
      <c r="K145" s="183">
        <f>ROUND(F145*(O145),2)</f>
        <v>0</v>
      </c>
      <c r="L145" s="183">
        <f>ROUND(F145*(G145),2)</f>
        <v>0</v>
      </c>
      <c r="M145" s="183">
        <f>ROUND(F145*(H145),2)</f>
        <v>0</v>
      </c>
      <c r="N145" s="183">
        <v>0</v>
      </c>
      <c r="O145" s="183"/>
      <c r="P145" s="187"/>
      <c r="Q145" s="187"/>
      <c r="R145" s="187"/>
      <c r="S145" s="183">
        <f>ROUND(F145*(P145),3)</f>
        <v>0</v>
      </c>
      <c r="T145" s="184"/>
      <c r="U145" s="184"/>
      <c r="V145" s="187"/>
      <c r="Z145">
        <v>0</v>
      </c>
    </row>
    <row r="146" spans="1:26" ht="24.95" customHeight="1">
      <c r="A146" s="185"/>
      <c r="B146" s="180" t="s">
        <v>138</v>
      </c>
      <c r="C146" s="186" t="s">
        <v>364</v>
      </c>
      <c r="D146" s="180" t="s">
        <v>365</v>
      </c>
      <c r="E146" s="180" t="s">
        <v>335</v>
      </c>
      <c r="F146" s="181">
        <v>1</v>
      </c>
      <c r="G146" s="182">
        <v>0</v>
      </c>
      <c r="H146" s="182">
        <v>0</v>
      </c>
      <c r="I146" s="182">
        <f>ROUND(F146*(G146+H146),2)</f>
        <v>0</v>
      </c>
      <c r="J146" s="180">
        <f>ROUND(F146*(N146),2)</f>
        <v>0</v>
      </c>
      <c r="K146" s="183">
        <f>ROUND(F146*(O146),2)</f>
        <v>0</v>
      </c>
      <c r="L146" s="183">
        <f>ROUND(F146*(G146),2)</f>
        <v>0</v>
      </c>
      <c r="M146" s="183">
        <f>ROUND(F146*(H146),2)</f>
        <v>0</v>
      </c>
      <c r="N146" s="183">
        <v>0</v>
      </c>
      <c r="O146" s="183"/>
      <c r="P146" s="187"/>
      <c r="Q146" s="187"/>
      <c r="R146" s="187"/>
      <c r="S146" s="183">
        <f>ROUND(F146*(P146),3)</f>
        <v>0</v>
      </c>
      <c r="T146" s="184"/>
      <c r="U146" s="184"/>
      <c r="V146" s="187"/>
      <c r="Z146">
        <v>0</v>
      </c>
    </row>
    <row r="147" spans="1:26" ht="24.95" customHeight="1">
      <c r="A147" s="185"/>
      <c r="B147" s="180" t="s">
        <v>138</v>
      </c>
      <c r="C147" s="186" t="s">
        <v>366</v>
      </c>
      <c r="D147" s="180" t="s">
        <v>367</v>
      </c>
      <c r="E147" s="180" t="s">
        <v>335</v>
      </c>
      <c r="F147" s="181">
        <v>2</v>
      </c>
      <c r="G147" s="182">
        <v>0</v>
      </c>
      <c r="H147" s="182">
        <v>0</v>
      </c>
      <c r="I147" s="182">
        <f>ROUND(F147*(G147+H147),2)</f>
        <v>0</v>
      </c>
      <c r="J147" s="180">
        <f>ROUND(F147*(N147),2)</f>
        <v>0</v>
      </c>
      <c r="K147" s="183">
        <f>ROUND(F147*(O147),2)</f>
        <v>0</v>
      </c>
      <c r="L147" s="183">
        <f>ROUND(F147*(G147),2)</f>
        <v>0</v>
      </c>
      <c r="M147" s="183">
        <f>ROUND(F147*(H147),2)</f>
        <v>0</v>
      </c>
      <c r="N147" s="183">
        <v>0</v>
      </c>
      <c r="O147" s="183"/>
      <c r="P147" s="187"/>
      <c r="Q147" s="187"/>
      <c r="R147" s="187"/>
      <c r="S147" s="183">
        <f>ROUND(F147*(P147),3)</f>
        <v>0</v>
      </c>
      <c r="T147" s="184"/>
      <c r="U147" s="184"/>
      <c r="V147" s="187"/>
      <c r="Z147">
        <v>0</v>
      </c>
    </row>
    <row r="148" spans="1:26" ht="24.95" customHeight="1">
      <c r="A148" s="193"/>
      <c r="B148" s="188" t="s">
        <v>165</v>
      </c>
      <c r="C148" s="194" t="s">
        <v>368</v>
      </c>
      <c r="D148" s="188" t="s">
        <v>369</v>
      </c>
      <c r="E148" s="188" t="s">
        <v>335</v>
      </c>
      <c r="F148" s="189">
        <v>2</v>
      </c>
      <c r="G148" s="190">
        <v>0</v>
      </c>
      <c r="H148" s="190">
        <v>0</v>
      </c>
      <c r="I148" s="190">
        <f>ROUND(F148*(G148+H148),2)</f>
        <v>0</v>
      </c>
      <c r="J148" s="188">
        <f>ROUND(F148*(N148),2)</f>
        <v>0</v>
      </c>
      <c r="K148" s="191">
        <f>ROUND(F148*(O148),2)</f>
        <v>0</v>
      </c>
      <c r="L148" s="191">
        <f>ROUND(F148*(G148),2)</f>
        <v>0</v>
      </c>
      <c r="M148" s="191">
        <f>ROUND(F148*(H148),2)</f>
        <v>0</v>
      </c>
      <c r="N148" s="191">
        <v>0</v>
      </c>
      <c r="O148" s="191"/>
      <c r="P148" s="195">
        <v>6.0600000000000001E-2</v>
      </c>
      <c r="Q148" s="195"/>
      <c r="R148" s="195">
        <v>6.0600000000000001E-2</v>
      </c>
      <c r="S148" s="191">
        <f>ROUND(F148*(P148),3)</f>
        <v>0.121</v>
      </c>
      <c r="T148" s="192"/>
      <c r="U148" s="192"/>
      <c r="V148" s="195"/>
      <c r="Z148">
        <v>0</v>
      </c>
    </row>
    <row r="149" spans="1:26" ht="24.95" customHeight="1">
      <c r="A149" s="193"/>
      <c r="B149" s="188" t="s">
        <v>165</v>
      </c>
      <c r="C149" s="194" t="s">
        <v>370</v>
      </c>
      <c r="D149" s="188" t="s">
        <v>371</v>
      </c>
      <c r="E149" s="188" t="s">
        <v>335</v>
      </c>
      <c r="F149" s="189">
        <v>1</v>
      </c>
      <c r="G149" s="190">
        <v>0</v>
      </c>
      <c r="H149" s="190">
        <v>0</v>
      </c>
      <c r="I149" s="190">
        <f>ROUND(F149*(G149+H149),2)</f>
        <v>0</v>
      </c>
      <c r="J149" s="188">
        <f>ROUND(F149*(N149),2)</f>
        <v>0</v>
      </c>
      <c r="K149" s="191">
        <f>ROUND(F149*(O149),2)</f>
        <v>0</v>
      </c>
      <c r="L149" s="191">
        <f>ROUND(F149*(G149),2)</f>
        <v>0</v>
      </c>
      <c r="M149" s="191">
        <f>ROUND(F149*(H149),2)</f>
        <v>0</v>
      </c>
      <c r="N149" s="191">
        <v>0</v>
      </c>
      <c r="O149" s="191"/>
      <c r="P149" s="195">
        <v>6.3799999999999996E-2</v>
      </c>
      <c r="Q149" s="195"/>
      <c r="R149" s="195">
        <v>6.3799999999999996E-2</v>
      </c>
      <c r="S149" s="191">
        <f>ROUND(F149*(P149),3)</f>
        <v>6.4000000000000001E-2</v>
      </c>
      <c r="T149" s="192"/>
      <c r="U149" s="192"/>
      <c r="V149" s="195"/>
      <c r="Z149">
        <v>0</v>
      </c>
    </row>
    <row r="150" spans="1:26" ht="24.95" customHeight="1">
      <c r="A150" s="185"/>
      <c r="B150" s="180" t="s">
        <v>138</v>
      </c>
      <c r="C150" s="186" t="s">
        <v>372</v>
      </c>
      <c r="D150" s="180" t="s">
        <v>373</v>
      </c>
      <c r="E150" s="180" t="s">
        <v>335</v>
      </c>
      <c r="F150" s="181">
        <v>1</v>
      </c>
      <c r="G150" s="182">
        <v>0</v>
      </c>
      <c r="H150" s="182">
        <v>0</v>
      </c>
      <c r="I150" s="182">
        <f>ROUND(F150*(G150+H150),2)</f>
        <v>0</v>
      </c>
      <c r="J150" s="180">
        <f>ROUND(F150*(N150),2)</f>
        <v>0</v>
      </c>
      <c r="K150" s="183">
        <f>ROUND(F150*(O150),2)</f>
        <v>0</v>
      </c>
      <c r="L150" s="183">
        <f>ROUND(F150*(G150),2)</f>
        <v>0</v>
      </c>
      <c r="M150" s="183">
        <f>ROUND(F150*(H150),2)</f>
        <v>0</v>
      </c>
      <c r="N150" s="183">
        <v>0</v>
      </c>
      <c r="O150" s="183"/>
      <c r="P150" s="187"/>
      <c r="Q150" s="187"/>
      <c r="R150" s="187"/>
      <c r="S150" s="183">
        <f>ROUND(F150*(P150),3)</f>
        <v>0</v>
      </c>
      <c r="T150" s="184"/>
      <c r="U150" s="184"/>
      <c r="V150" s="187"/>
      <c r="Z150">
        <v>0</v>
      </c>
    </row>
    <row r="151" spans="1:26" ht="24.95" customHeight="1">
      <c r="A151" s="193"/>
      <c r="B151" s="188" t="s">
        <v>165</v>
      </c>
      <c r="C151" s="194" t="s">
        <v>374</v>
      </c>
      <c r="D151" s="188" t="s">
        <v>375</v>
      </c>
      <c r="E151" s="188" t="s">
        <v>335</v>
      </c>
      <c r="F151" s="189">
        <v>1</v>
      </c>
      <c r="G151" s="190">
        <v>0</v>
      </c>
      <c r="H151" s="190">
        <v>0</v>
      </c>
      <c r="I151" s="190">
        <f>ROUND(F151*(G151+H151),2)</f>
        <v>0</v>
      </c>
      <c r="J151" s="188">
        <f>ROUND(F151*(N151),2)</f>
        <v>0</v>
      </c>
      <c r="K151" s="191">
        <f>ROUND(F151*(O151),2)</f>
        <v>0</v>
      </c>
      <c r="L151" s="191">
        <f>ROUND(F151*(G151),2)</f>
        <v>0</v>
      </c>
      <c r="M151" s="191">
        <f>ROUND(F151*(H151),2)</f>
        <v>0</v>
      </c>
      <c r="N151" s="191">
        <v>0</v>
      </c>
      <c r="O151" s="191"/>
      <c r="P151" s="195">
        <v>7.6420000000000002E-2</v>
      </c>
      <c r="Q151" s="195"/>
      <c r="R151" s="195">
        <v>7.6420000000000002E-2</v>
      </c>
      <c r="S151" s="191">
        <f>ROUND(F151*(P151),3)</f>
        <v>7.5999999999999998E-2</v>
      </c>
      <c r="T151" s="192"/>
      <c r="U151" s="192"/>
      <c r="V151" s="195"/>
      <c r="Z151">
        <v>0</v>
      </c>
    </row>
    <row r="152" spans="1:26" ht="24.95" customHeight="1">
      <c r="A152" s="193"/>
      <c r="B152" s="188" t="s">
        <v>165</v>
      </c>
      <c r="C152" s="194" t="s">
        <v>376</v>
      </c>
      <c r="D152" s="188" t="s">
        <v>377</v>
      </c>
      <c r="E152" s="188" t="s">
        <v>335</v>
      </c>
      <c r="F152" s="189">
        <v>1</v>
      </c>
      <c r="G152" s="190">
        <v>0</v>
      </c>
      <c r="H152" s="190">
        <v>0</v>
      </c>
      <c r="I152" s="190">
        <f>ROUND(F152*(G152+H152),2)</f>
        <v>0</v>
      </c>
      <c r="J152" s="188">
        <f>ROUND(F152*(N152),2)</f>
        <v>0</v>
      </c>
      <c r="K152" s="191">
        <f>ROUND(F152*(O152),2)</f>
        <v>0</v>
      </c>
      <c r="L152" s="191">
        <f>ROUND(F152*(G152),2)</f>
        <v>0</v>
      </c>
      <c r="M152" s="191">
        <f>ROUND(F152*(H152),2)</f>
        <v>0</v>
      </c>
      <c r="N152" s="191">
        <v>0</v>
      </c>
      <c r="O152" s="191"/>
      <c r="P152" s="195">
        <v>4.752E-2</v>
      </c>
      <c r="Q152" s="195"/>
      <c r="R152" s="195">
        <v>4.752E-2</v>
      </c>
      <c r="S152" s="191">
        <f>ROUND(F152*(P152),3)</f>
        <v>4.8000000000000001E-2</v>
      </c>
      <c r="T152" s="192"/>
      <c r="U152" s="192"/>
      <c r="V152" s="195"/>
      <c r="Z152">
        <v>0</v>
      </c>
    </row>
    <row r="153" spans="1:26" ht="24.95" customHeight="1">
      <c r="A153" s="193"/>
      <c r="B153" s="188" t="s">
        <v>165</v>
      </c>
      <c r="C153" s="194" t="s">
        <v>378</v>
      </c>
      <c r="D153" s="188" t="s">
        <v>379</v>
      </c>
      <c r="E153" s="188" t="s">
        <v>335</v>
      </c>
      <c r="F153" s="189">
        <v>1</v>
      </c>
      <c r="G153" s="190">
        <v>0</v>
      </c>
      <c r="H153" s="190">
        <v>0</v>
      </c>
      <c r="I153" s="190">
        <f>ROUND(F153*(G153+H153),2)</f>
        <v>0</v>
      </c>
      <c r="J153" s="188">
        <f>ROUND(F153*(N153),2)</f>
        <v>0</v>
      </c>
      <c r="K153" s="191">
        <f>ROUND(F153*(O153),2)</f>
        <v>0</v>
      </c>
      <c r="L153" s="191">
        <f>ROUND(F153*(G153),2)</f>
        <v>0</v>
      </c>
      <c r="M153" s="191">
        <f>ROUND(F153*(H153),2)</f>
        <v>0</v>
      </c>
      <c r="N153" s="191">
        <v>0</v>
      </c>
      <c r="O153" s="191"/>
      <c r="P153" s="195">
        <v>5.731E-2</v>
      </c>
      <c r="Q153" s="195"/>
      <c r="R153" s="195">
        <v>5.731E-2</v>
      </c>
      <c r="S153" s="191">
        <f>ROUND(F153*(P153),3)</f>
        <v>5.7000000000000002E-2</v>
      </c>
      <c r="T153" s="192"/>
      <c r="U153" s="192"/>
      <c r="V153" s="195"/>
      <c r="Z153">
        <v>0</v>
      </c>
    </row>
    <row r="154" spans="1:26">
      <c r="A154" s="161"/>
      <c r="B154" s="161"/>
      <c r="C154" s="179">
        <v>6</v>
      </c>
      <c r="D154" s="179" t="s">
        <v>71</v>
      </c>
      <c r="E154" s="161"/>
      <c r="F154" s="178"/>
      <c r="G154" s="164">
        <f>ROUND((SUM(L94:L153))/1,2)</f>
        <v>0</v>
      </c>
      <c r="H154" s="164">
        <f>ROUND((SUM(M94:M153))/1,2)</f>
        <v>0</v>
      </c>
      <c r="I154" s="164">
        <f>ROUND((SUM(I94:I153))/1,2)</f>
        <v>0</v>
      </c>
      <c r="J154" s="161"/>
      <c r="K154" s="161"/>
      <c r="L154" s="161">
        <f>ROUND((SUM(L94:L153))/1,2)</f>
        <v>0</v>
      </c>
      <c r="M154" s="161">
        <f>ROUND((SUM(M94:M153))/1,2)</f>
        <v>0</v>
      </c>
      <c r="N154" s="161"/>
      <c r="O154" s="161"/>
      <c r="P154" s="196"/>
      <c r="Q154" s="161"/>
      <c r="R154" s="161"/>
      <c r="S154" s="196">
        <f>ROUND((SUM(S94:S153))/1,2)</f>
        <v>83.58</v>
      </c>
      <c r="T154" s="158"/>
      <c r="U154" s="158"/>
      <c r="V154" s="2">
        <f>ROUND((SUM(V94:V153))/1,2)</f>
        <v>0</v>
      </c>
      <c r="W154" s="158"/>
      <c r="X154" s="158"/>
      <c r="Y154" s="158"/>
      <c r="Z154" s="158"/>
    </row>
    <row r="155" spans="1:26">
      <c r="A155" s="1"/>
      <c r="B155" s="1"/>
      <c r="C155" s="1"/>
      <c r="D155" s="1"/>
      <c r="E155" s="1"/>
      <c r="F155" s="174"/>
      <c r="G155" s="154"/>
      <c r="H155" s="154"/>
      <c r="I155" s="154"/>
      <c r="J155" s="1"/>
      <c r="K155" s="1"/>
      <c r="L155" s="1"/>
      <c r="M155" s="1"/>
      <c r="N155" s="1"/>
      <c r="O155" s="1"/>
      <c r="P155" s="1"/>
      <c r="Q155" s="1"/>
      <c r="R155" s="1"/>
      <c r="S155" s="1"/>
      <c r="V155" s="1"/>
    </row>
    <row r="156" spans="1:26">
      <c r="A156" s="161"/>
      <c r="B156" s="161"/>
      <c r="C156" s="179">
        <v>8</v>
      </c>
      <c r="D156" s="179" t="s">
        <v>72</v>
      </c>
      <c r="E156" s="161"/>
      <c r="F156" s="178"/>
      <c r="G156" s="162"/>
      <c r="H156" s="162"/>
      <c r="I156" s="162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58"/>
      <c r="U156" s="158"/>
      <c r="V156" s="161"/>
      <c r="W156" s="158"/>
      <c r="X156" s="158"/>
      <c r="Y156" s="158"/>
      <c r="Z156" s="158"/>
    </row>
    <row r="157" spans="1:26" ht="24.95" customHeight="1">
      <c r="A157" s="185"/>
      <c r="B157" s="180" t="s">
        <v>138</v>
      </c>
      <c r="C157" s="186" t="s">
        <v>380</v>
      </c>
      <c r="D157" s="180" t="s">
        <v>381</v>
      </c>
      <c r="E157" s="180" t="s">
        <v>170</v>
      </c>
      <c r="F157" s="181">
        <v>1</v>
      </c>
      <c r="G157" s="182">
        <v>0</v>
      </c>
      <c r="H157" s="182">
        <v>0</v>
      </c>
      <c r="I157" s="182">
        <f>ROUND(F157*(G157+H157),2)</f>
        <v>0</v>
      </c>
      <c r="J157" s="180">
        <f>ROUND(F157*(N157),2)</f>
        <v>0</v>
      </c>
      <c r="K157" s="183">
        <f>ROUND(F157*(O157),2)</f>
        <v>0</v>
      </c>
      <c r="L157" s="183">
        <f>ROUND(F157*(G157),2)</f>
        <v>0</v>
      </c>
      <c r="M157" s="183">
        <f>ROUND(F157*(H157),2)</f>
        <v>0</v>
      </c>
      <c r="N157" s="183">
        <v>0</v>
      </c>
      <c r="O157" s="183"/>
      <c r="P157" s="187"/>
      <c r="Q157" s="187"/>
      <c r="R157" s="187"/>
      <c r="S157" s="183">
        <f>ROUND(F157*(P157),3)</f>
        <v>0</v>
      </c>
      <c r="T157" s="184"/>
      <c r="U157" s="184"/>
      <c r="V157" s="187"/>
      <c r="Z157">
        <v>0</v>
      </c>
    </row>
    <row r="158" spans="1:26">
      <c r="A158" s="161"/>
      <c r="B158" s="161"/>
      <c r="C158" s="179">
        <v>8</v>
      </c>
      <c r="D158" s="179" t="s">
        <v>72</v>
      </c>
      <c r="E158" s="161"/>
      <c r="F158" s="178"/>
      <c r="G158" s="164">
        <f>ROUND((SUM(L156:L157))/1,2)</f>
        <v>0</v>
      </c>
      <c r="H158" s="164">
        <f>ROUND((SUM(M156:M157))/1,2)</f>
        <v>0</v>
      </c>
      <c r="I158" s="164">
        <f>ROUND((SUM(I156:I157))/1,2)</f>
        <v>0</v>
      </c>
      <c r="J158" s="161"/>
      <c r="K158" s="161"/>
      <c r="L158" s="161">
        <f>ROUND((SUM(L156:L157))/1,2)</f>
        <v>0</v>
      </c>
      <c r="M158" s="161">
        <f>ROUND((SUM(M156:M157))/1,2)</f>
        <v>0</v>
      </c>
      <c r="N158" s="161"/>
      <c r="O158" s="161"/>
      <c r="P158" s="196"/>
      <c r="Q158" s="161"/>
      <c r="R158" s="161"/>
      <c r="S158" s="196">
        <f>ROUND((SUM(S156:S157))/1,2)</f>
        <v>0</v>
      </c>
      <c r="T158" s="158"/>
      <c r="U158" s="158"/>
      <c r="V158" s="2">
        <f>ROUND((SUM(V156:V157))/1,2)</f>
        <v>0</v>
      </c>
      <c r="W158" s="158"/>
      <c r="X158" s="158"/>
      <c r="Y158" s="158"/>
      <c r="Z158" s="158"/>
    </row>
    <row r="159" spans="1:26">
      <c r="A159" s="1"/>
      <c r="B159" s="1"/>
      <c r="C159" s="1"/>
      <c r="D159" s="1"/>
      <c r="E159" s="1"/>
      <c r="F159" s="174"/>
      <c r="G159" s="154"/>
      <c r="H159" s="154"/>
      <c r="I159" s="154"/>
      <c r="J159" s="1"/>
      <c r="K159" s="1"/>
      <c r="L159" s="1"/>
      <c r="M159" s="1"/>
      <c r="N159" s="1"/>
      <c r="O159" s="1"/>
      <c r="P159" s="1"/>
      <c r="Q159" s="1"/>
      <c r="R159" s="1"/>
      <c r="S159" s="1"/>
      <c r="V159" s="1"/>
    </row>
    <row r="160" spans="1:26">
      <c r="A160" s="161"/>
      <c r="B160" s="161"/>
      <c r="C160" s="179">
        <v>9</v>
      </c>
      <c r="D160" s="179" t="s">
        <v>73</v>
      </c>
      <c r="E160" s="161"/>
      <c r="F160" s="178"/>
      <c r="G160" s="162"/>
      <c r="H160" s="162"/>
      <c r="I160" s="162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58"/>
      <c r="U160" s="158"/>
      <c r="V160" s="161"/>
      <c r="W160" s="158"/>
      <c r="X160" s="158"/>
      <c r="Y160" s="158"/>
      <c r="Z160" s="158"/>
    </row>
    <row r="161" spans="1:26" ht="24.95" customHeight="1">
      <c r="A161" s="185"/>
      <c r="B161" s="180" t="s">
        <v>382</v>
      </c>
      <c r="C161" s="186" t="s">
        <v>383</v>
      </c>
      <c r="D161" s="180" t="s">
        <v>384</v>
      </c>
      <c r="E161" s="180" t="s">
        <v>122</v>
      </c>
      <c r="F161" s="181">
        <v>147.44</v>
      </c>
      <c r="G161" s="182">
        <v>0</v>
      </c>
      <c r="H161" s="182">
        <v>0</v>
      </c>
      <c r="I161" s="182">
        <f>ROUND(F161*(G161+H161),2)</f>
        <v>0</v>
      </c>
      <c r="J161" s="180">
        <f>ROUND(F161*(N161),2)</f>
        <v>0</v>
      </c>
      <c r="K161" s="183">
        <f>ROUND(F161*(O161),2)</f>
        <v>0</v>
      </c>
      <c r="L161" s="183">
        <f>ROUND(F161*(G161),2)</f>
        <v>0</v>
      </c>
      <c r="M161" s="183">
        <f>ROUND(F161*(H161),2)</f>
        <v>0</v>
      </c>
      <c r="N161" s="183">
        <v>0</v>
      </c>
      <c r="O161" s="183"/>
      <c r="P161" s="187">
        <v>2.572E-2</v>
      </c>
      <c r="Q161" s="187"/>
      <c r="R161" s="187">
        <v>2.572E-2</v>
      </c>
      <c r="S161" s="183">
        <f>ROUND(F161*(P161),3)</f>
        <v>3.7919999999999998</v>
      </c>
      <c r="T161" s="184"/>
      <c r="U161" s="184"/>
      <c r="V161" s="187"/>
      <c r="Z161">
        <v>0</v>
      </c>
    </row>
    <row r="162" spans="1:26" ht="24.95" customHeight="1">
      <c r="A162" s="185"/>
      <c r="B162" s="180" t="s">
        <v>382</v>
      </c>
      <c r="C162" s="186" t="s">
        <v>385</v>
      </c>
      <c r="D162" s="180" t="s">
        <v>386</v>
      </c>
      <c r="E162" s="180" t="s">
        <v>122</v>
      </c>
      <c r="F162" s="181">
        <v>147.44</v>
      </c>
      <c r="G162" s="182">
        <v>0</v>
      </c>
      <c r="H162" s="182">
        <v>0</v>
      </c>
      <c r="I162" s="182">
        <f>ROUND(F162*(G162+H162),2)</f>
        <v>0</v>
      </c>
      <c r="J162" s="180">
        <f>ROUND(F162*(N162),2)</f>
        <v>0</v>
      </c>
      <c r="K162" s="183">
        <f>ROUND(F162*(O162),2)</f>
        <v>0</v>
      </c>
      <c r="L162" s="183">
        <f>ROUND(F162*(G162),2)</f>
        <v>0</v>
      </c>
      <c r="M162" s="183">
        <f>ROUND(F162*(H162),2)</f>
        <v>0</v>
      </c>
      <c r="N162" s="183">
        <v>0</v>
      </c>
      <c r="O162" s="183"/>
      <c r="P162" s="187"/>
      <c r="Q162" s="187"/>
      <c r="R162" s="187"/>
      <c r="S162" s="183">
        <f>ROUND(F162*(P162),3)</f>
        <v>0</v>
      </c>
      <c r="T162" s="184"/>
      <c r="U162" s="184"/>
      <c r="V162" s="187"/>
      <c r="Z162">
        <v>0</v>
      </c>
    </row>
    <row r="163" spans="1:26" ht="24.95" customHeight="1">
      <c r="A163" s="185"/>
      <c r="B163" s="180" t="s">
        <v>382</v>
      </c>
      <c r="C163" s="186" t="s">
        <v>387</v>
      </c>
      <c r="D163" s="180" t="s">
        <v>388</v>
      </c>
      <c r="E163" s="180" t="s">
        <v>122</v>
      </c>
      <c r="F163" s="181">
        <v>2.4</v>
      </c>
      <c r="G163" s="182">
        <v>0</v>
      </c>
      <c r="H163" s="182">
        <v>0</v>
      </c>
      <c r="I163" s="182">
        <f>ROUND(F163*(G163+H163),2)</f>
        <v>0</v>
      </c>
      <c r="J163" s="180">
        <f>ROUND(F163*(N163),2)</f>
        <v>0</v>
      </c>
      <c r="K163" s="183">
        <f>ROUND(F163*(O163),2)</f>
        <v>0</v>
      </c>
      <c r="L163" s="183">
        <f>ROUND(F163*(G163),2)</f>
        <v>0</v>
      </c>
      <c r="M163" s="183">
        <f>ROUND(F163*(H163),2)</f>
        <v>0</v>
      </c>
      <c r="N163" s="183">
        <v>0</v>
      </c>
      <c r="O163" s="183"/>
      <c r="P163" s="187">
        <v>1.92E-3</v>
      </c>
      <c r="Q163" s="187"/>
      <c r="R163" s="187">
        <v>1.92E-3</v>
      </c>
      <c r="S163" s="183">
        <f>ROUND(F163*(P163),3)</f>
        <v>5.0000000000000001E-3</v>
      </c>
      <c r="T163" s="184"/>
      <c r="U163" s="184"/>
      <c r="V163" s="187"/>
      <c r="Z163">
        <v>0</v>
      </c>
    </row>
    <row r="164" spans="1:26" ht="24.95" customHeight="1">
      <c r="A164" s="185"/>
      <c r="B164" s="180" t="s">
        <v>382</v>
      </c>
      <c r="C164" s="186" t="s">
        <v>389</v>
      </c>
      <c r="D164" s="180" t="s">
        <v>390</v>
      </c>
      <c r="E164" s="180" t="s">
        <v>122</v>
      </c>
      <c r="F164" s="181">
        <v>147.44</v>
      </c>
      <c r="G164" s="182">
        <v>0</v>
      </c>
      <c r="H164" s="182">
        <v>0</v>
      </c>
      <c r="I164" s="182">
        <f>ROUND(F164*(G164+H164),2)</f>
        <v>0</v>
      </c>
      <c r="J164" s="180">
        <f>ROUND(F164*(N164),2)</f>
        <v>0</v>
      </c>
      <c r="K164" s="183">
        <f>ROUND(F164*(O164),2)</f>
        <v>0</v>
      </c>
      <c r="L164" s="183">
        <f>ROUND(F164*(G164),2)</f>
        <v>0</v>
      </c>
      <c r="M164" s="183">
        <f>ROUND(F164*(H164),2)</f>
        <v>0</v>
      </c>
      <c r="N164" s="183">
        <v>0</v>
      </c>
      <c r="O164" s="183"/>
      <c r="P164" s="187">
        <v>5.0000000000000002E-5</v>
      </c>
      <c r="Q164" s="187"/>
      <c r="R164" s="187">
        <v>5.0000000000000002E-5</v>
      </c>
      <c r="S164" s="183">
        <f>ROUND(F164*(P164),3)</f>
        <v>7.0000000000000001E-3</v>
      </c>
      <c r="T164" s="184"/>
      <c r="U164" s="184"/>
      <c r="V164" s="187"/>
      <c r="Z164">
        <v>0</v>
      </c>
    </row>
    <row r="165" spans="1:26" ht="24.95" customHeight="1">
      <c r="A165" s="185"/>
      <c r="B165" s="180" t="s">
        <v>391</v>
      </c>
      <c r="C165" s="186" t="s">
        <v>392</v>
      </c>
      <c r="D165" s="180" t="s">
        <v>393</v>
      </c>
      <c r="E165" s="180" t="s">
        <v>122</v>
      </c>
      <c r="F165" s="181">
        <v>147.44</v>
      </c>
      <c r="G165" s="182">
        <v>0</v>
      </c>
      <c r="H165" s="182">
        <v>0</v>
      </c>
      <c r="I165" s="182">
        <f>ROUND(F165*(G165+H165),2)</f>
        <v>0</v>
      </c>
      <c r="J165" s="180">
        <f>ROUND(F165*(N165),2)</f>
        <v>0</v>
      </c>
      <c r="K165" s="183">
        <f>ROUND(F165*(O165),2)</f>
        <v>0</v>
      </c>
      <c r="L165" s="183">
        <f>ROUND(F165*(G165),2)</f>
        <v>0</v>
      </c>
      <c r="M165" s="183">
        <f>ROUND(F165*(H165),2)</f>
        <v>0</v>
      </c>
      <c r="N165" s="183">
        <v>0</v>
      </c>
      <c r="O165" s="183"/>
      <c r="P165" s="187">
        <v>2.572E-2</v>
      </c>
      <c r="Q165" s="187"/>
      <c r="R165" s="187">
        <v>2.572E-2</v>
      </c>
      <c r="S165" s="183">
        <f>ROUND(F165*(P165),3)</f>
        <v>3.7919999999999998</v>
      </c>
      <c r="T165" s="184"/>
      <c r="U165" s="184"/>
      <c r="V165" s="187"/>
      <c r="Z165">
        <v>0</v>
      </c>
    </row>
    <row r="166" spans="1:26" ht="24.95" customHeight="1">
      <c r="A166" s="185"/>
      <c r="B166" s="180" t="s">
        <v>391</v>
      </c>
      <c r="C166" s="186" t="s">
        <v>394</v>
      </c>
      <c r="D166" s="180" t="s">
        <v>395</v>
      </c>
      <c r="E166" s="180" t="s">
        <v>122</v>
      </c>
      <c r="F166" s="181">
        <v>147.44</v>
      </c>
      <c r="G166" s="182">
        <v>0</v>
      </c>
      <c r="H166" s="182">
        <v>0</v>
      </c>
      <c r="I166" s="182">
        <f>ROUND(F166*(G166+H166),2)</f>
        <v>0</v>
      </c>
      <c r="J166" s="180">
        <f>ROUND(F166*(N166),2)</f>
        <v>0</v>
      </c>
      <c r="K166" s="183">
        <f>ROUND(F166*(O166),2)</f>
        <v>0</v>
      </c>
      <c r="L166" s="183">
        <f>ROUND(F166*(G166),2)</f>
        <v>0</v>
      </c>
      <c r="M166" s="183">
        <f>ROUND(F166*(H166),2)</f>
        <v>0</v>
      </c>
      <c r="N166" s="183">
        <v>0</v>
      </c>
      <c r="O166" s="183"/>
      <c r="P166" s="187"/>
      <c r="Q166" s="187"/>
      <c r="R166" s="187"/>
      <c r="S166" s="183">
        <f>ROUND(F166*(P166),3)</f>
        <v>0</v>
      </c>
      <c r="T166" s="184"/>
      <c r="U166" s="184"/>
      <c r="V166" s="187"/>
      <c r="Z166">
        <v>0</v>
      </c>
    </row>
    <row r="167" spans="1:26" ht="24.95" customHeight="1">
      <c r="A167" s="185"/>
      <c r="B167" s="180" t="s">
        <v>154</v>
      </c>
      <c r="C167" s="186" t="s">
        <v>396</v>
      </c>
      <c r="D167" s="180" t="s">
        <v>397</v>
      </c>
      <c r="E167" s="180" t="s">
        <v>122</v>
      </c>
      <c r="F167" s="181">
        <v>35.85</v>
      </c>
      <c r="G167" s="182">
        <v>0</v>
      </c>
      <c r="H167" s="182">
        <v>0</v>
      </c>
      <c r="I167" s="182">
        <f>ROUND(F167*(G167+H167),2)</f>
        <v>0</v>
      </c>
      <c r="J167" s="180">
        <f>ROUND(F167*(N167),2)</f>
        <v>0</v>
      </c>
      <c r="K167" s="183">
        <f>ROUND(F167*(O167),2)</f>
        <v>0</v>
      </c>
      <c r="L167" s="183">
        <f>ROUND(F167*(G167),2)</f>
        <v>0</v>
      </c>
      <c r="M167" s="183">
        <f>ROUND(F167*(H167),2)</f>
        <v>0</v>
      </c>
      <c r="N167" s="183">
        <v>0</v>
      </c>
      <c r="O167" s="183"/>
      <c r="P167" s="187">
        <v>6.3000000000000003E-4</v>
      </c>
      <c r="Q167" s="187"/>
      <c r="R167" s="187">
        <v>6.3000000000000003E-4</v>
      </c>
      <c r="S167" s="183">
        <f>ROUND(F167*(P167),3)</f>
        <v>2.3E-2</v>
      </c>
      <c r="T167" s="184"/>
      <c r="U167" s="184"/>
      <c r="V167" s="187"/>
      <c r="Z167">
        <v>0</v>
      </c>
    </row>
    <row r="168" spans="1:26" ht="24.95" customHeight="1">
      <c r="A168" s="185"/>
      <c r="B168" s="180" t="s">
        <v>154</v>
      </c>
      <c r="C168" s="186" t="s">
        <v>398</v>
      </c>
      <c r="D168" s="180" t="s">
        <v>399</v>
      </c>
      <c r="E168" s="180" t="s">
        <v>187</v>
      </c>
      <c r="F168" s="181">
        <v>40</v>
      </c>
      <c r="G168" s="182">
        <v>0</v>
      </c>
      <c r="H168" s="182">
        <v>0</v>
      </c>
      <c r="I168" s="182">
        <f>ROUND(F168*(G168+H168),2)</f>
        <v>0</v>
      </c>
      <c r="J168" s="180">
        <f>ROUND(F168*(N168),2)</f>
        <v>0</v>
      </c>
      <c r="K168" s="183">
        <f>ROUND(F168*(O168),2)</f>
        <v>0</v>
      </c>
      <c r="L168" s="183">
        <f>ROUND(F168*(G168),2)</f>
        <v>0</v>
      </c>
      <c r="M168" s="183">
        <f>ROUND(F168*(H168),2)</f>
        <v>0</v>
      </c>
      <c r="N168" s="183">
        <v>0</v>
      </c>
      <c r="O168" s="183"/>
      <c r="P168" s="187">
        <v>1.056E-2</v>
      </c>
      <c r="Q168" s="187"/>
      <c r="R168" s="187">
        <v>1.056E-2</v>
      </c>
      <c r="S168" s="183">
        <f>ROUND(F168*(P168),3)</f>
        <v>0.42199999999999999</v>
      </c>
      <c r="T168" s="184"/>
      <c r="U168" s="184"/>
      <c r="V168" s="187"/>
      <c r="Z168">
        <v>0</v>
      </c>
    </row>
    <row r="169" spans="1:26" ht="24.95" customHeight="1">
      <c r="A169" s="185"/>
      <c r="B169" s="180" t="s">
        <v>400</v>
      </c>
      <c r="C169" s="186" t="s">
        <v>401</v>
      </c>
      <c r="D169" s="180" t="s">
        <v>402</v>
      </c>
      <c r="E169" s="180" t="s">
        <v>122</v>
      </c>
      <c r="F169" s="181">
        <v>53.76</v>
      </c>
      <c r="G169" s="182">
        <v>0</v>
      </c>
      <c r="H169" s="182">
        <v>0</v>
      </c>
      <c r="I169" s="182">
        <f>ROUND(F169*(G169+H169),2)</f>
        <v>0</v>
      </c>
      <c r="J169" s="180">
        <f>ROUND(F169*(N169),2)</f>
        <v>0</v>
      </c>
      <c r="K169" s="183">
        <f>ROUND(F169*(O169),2)</f>
        <v>0</v>
      </c>
      <c r="L169" s="183">
        <f>ROUND(F169*(G169),2)</f>
        <v>0</v>
      </c>
      <c r="M169" s="183">
        <f>ROUND(F169*(H169),2)</f>
        <v>0</v>
      </c>
      <c r="N169" s="183">
        <v>0</v>
      </c>
      <c r="O169" s="183"/>
      <c r="P169" s="187"/>
      <c r="Q169" s="187"/>
      <c r="R169" s="187"/>
      <c r="S169" s="183">
        <f>ROUND(F169*(P169),3)</f>
        <v>0</v>
      </c>
      <c r="T169" s="184"/>
      <c r="U169" s="184"/>
      <c r="V169" s="187"/>
      <c r="Z169">
        <v>0</v>
      </c>
    </row>
    <row r="170" spans="1:26" ht="24.95" customHeight="1">
      <c r="A170" s="185"/>
      <c r="B170" s="180" t="s">
        <v>400</v>
      </c>
      <c r="C170" s="186" t="s">
        <v>403</v>
      </c>
      <c r="D170" s="180" t="s">
        <v>404</v>
      </c>
      <c r="E170" s="180" t="s">
        <v>148</v>
      </c>
      <c r="F170" s="181">
        <v>15.25</v>
      </c>
      <c r="G170" s="182">
        <v>0</v>
      </c>
      <c r="H170" s="182">
        <v>0</v>
      </c>
      <c r="I170" s="182">
        <f>ROUND(F170*(G170+H170),2)</f>
        <v>0</v>
      </c>
      <c r="J170" s="180">
        <f>ROUND(F170*(N170),2)</f>
        <v>0</v>
      </c>
      <c r="K170" s="183">
        <f>ROUND(F170*(O170),2)</f>
        <v>0</v>
      </c>
      <c r="L170" s="183">
        <f>ROUND(F170*(G170),2)</f>
        <v>0</v>
      </c>
      <c r="M170" s="183">
        <f>ROUND(F170*(H170),2)</f>
        <v>0</v>
      </c>
      <c r="N170" s="183">
        <v>0</v>
      </c>
      <c r="O170" s="183"/>
      <c r="P170" s="187"/>
      <c r="Q170" s="187"/>
      <c r="R170" s="187"/>
      <c r="S170" s="183">
        <f>ROUND(F170*(P170),3)</f>
        <v>0</v>
      </c>
      <c r="T170" s="184"/>
      <c r="U170" s="184"/>
      <c r="V170" s="187"/>
      <c r="Z170">
        <v>0</v>
      </c>
    </row>
    <row r="171" spans="1:26" ht="35.1" customHeight="1">
      <c r="A171" s="185"/>
      <c r="B171" s="180" t="s">
        <v>400</v>
      </c>
      <c r="C171" s="186" t="s">
        <v>405</v>
      </c>
      <c r="D171" s="180" t="s">
        <v>406</v>
      </c>
      <c r="E171" s="180" t="s">
        <v>107</v>
      </c>
      <c r="F171" s="181">
        <v>3.88</v>
      </c>
      <c r="G171" s="182">
        <v>0</v>
      </c>
      <c r="H171" s="182">
        <v>0</v>
      </c>
      <c r="I171" s="182">
        <f>ROUND(F171*(G171+H171),2)</f>
        <v>0</v>
      </c>
      <c r="J171" s="180">
        <f>ROUND(F171*(N171),2)</f>
        <v>0</v>
      </c>
      <c r="K171" s="183">
        <f>ROUND(F171*(O171),2)</f>
        <v>0</v>
      </c>
      <c r="L171" s="183">
        <f>ROUND(F171*(G171),2)</f>
        <v>0</v>
      </c>
      <c r="M171" s="183">
        <f>ROUND(F171*(H171),2)</f>
        <v>0</v>
      </c>
      <c r="N171" s="183">
        <v>0</v>
      </c>
      <c r="O171" s="183"/>
      <c r="P171" s="187"/>
      <c r="Q171" s="187"/>
      <c r="R171" s="187"/>
      <c r="S171" s="183">
        <f>ROUND(F171*(P171),3)</f>
        <v>0</v>
      </c>
      <c r="T171" s="184"/>
      <c r="U171" s="184"/>
      <c r="V171" s="187"/>
      <c r="Z171">
        <v>0</v>
      </c>
    </row>
    <row r="172" spans="1:26" ht="24.95" customHeight="1">
      <c r="A172" s="185"/>
      <c r="B172" s="180" t="s">
        <v>400</v>
      </c>
      <c r="C172" s="186" t="s">
        <v>407</v>
      </c>
      <c r="D172" s="180" t="s">
        <v>408</v>
      </c>
      <c r="E172" s="180" t="s">
        <v>148</v>
      </c>
      <c r="F172" s="181">
        <v>15.53</v>
      </c>
      <c r="G172" s="182">
        <v>0</v>
      </c>
      <c r="H172" s="182">
        <v>0</v>
      </c>
      <c r="I172" s="182">
        <f>ROUND(F172*(G172+H172),2)</f>
        <v>0</v>
      </c>
      <c r="J172" s="180">
        <f>ROUND(F172*(N172),2)</f>
        <v>0</v>
      </c>
      <c r="K172" s="183">
        <f>ROUND(F172*(O172),2)</f>
        <v>0</v>
      </c>
      <c r="L172" s="183">
        <f>ROUND(F172*(G172),2)</f>
        <v>0</v>
      </c>
      <c r="M172" s="183">
        <f>ROUND(F172*(H172),2)</f>
        <v>0</v>
      </c>
      <c r="N172" s="183">
        <v>0</v>
      </c>
      <c r="O172" s="183"/>
      <c r="P172" s="187"/>
      <c r="Q172" s="187"/>
      <c r="R172" s="187"/>
      <c r="S172" s="183">
        <f>ROUND(F172*(P172),3)</f>
        <v>0</v>
      </c>
      <c r="T172" s="184"/>
      <c r="U172" s="184"/>
      <c r="V172" s="187"/>
      <c r="Z172">
        <v>0</v>
      </c>
    </row>
    <row r="173" spans="1:26" ht="24.95" customHeight="1">
      <c r="A173" s="185"/>
      <c r="B173" s="180" t="s">
        <v>400</v>
      </c>
      <c r="C173" s="186" t="s">
        <v>409</v>
      </c>
      <c r="D173" s="180" t="s">
        <v>410</v>
      </c>
      <c r="E173" s="180" t="s">
        <v>148</v>
      </c>
      <c r="F173" s="181">
        <v>15.53</v>
      </c>
      <c r="G173" s="182">
        <v>0</v>
      </c>
      <c r="H173" s="182">
        <v>0</v>
      </c>
      <c r="I173" s="182">
        <f>ROUND(F173*(G173+H173),2)</f>
        <v>0</v>
      </c>
      <c r="J173" s="180">
        <f>ROUND(F173*(N173),2)</f>
        <v>0</v>
      </c>
      <c r="K173" s="183">
        <f>ROUND(F173*(O173),2)</f>
        <v>0</v>
      </c>
      <c r="L173" s="183">
        <f>ROUND(F173*(G173),2)</f>
        <v>0</v>
      </c>
      <c r="M173" s="183">
        <f>ROUND(F173*(H173),2)</f>
        <v>0</v>
      </c>
      <c r="N173" s="183">
        <v>0</v>
      </c>
      <c r="O173" s="183"/>
      <c r="P173" s="187"/>
      <c r="Q173" s="187"/>
      <c r="R173" s="187"/>
      <c r="S173" s="183">
        <f>ROUND(F173*(P173),3)</f>
        <v>0</v>
      </c>
      <c r="T173" s="184"/>
      <c r="U173" s="184"/>
      <c r="V173" s="187"/>
      <c r="Z173">
        <v>0</v>
      </c>
    </row>
    <row r="174" spans="1:26" ht="24.95" customHeight="1">
      <c r="A174" s="185"/>
      <c r="B174" s="180" t="s">
        <v>400</v>
      </c>
      <c r="C174" s="186" t="s">
        <v>411</v>
      </c>
      <c r="D174" s="180" t="s">
        <v>412</v>
      </c>
      <c r="E174" s="180" t="s">
        <v>122</v>
      </c>
      <c r="F174" s="181">
        <v>1.22</v>
      </c>
      <c r="G174" s="182">
        <v>0</v>
      </c>
      <c r="H174" s="182">
        <v>0</v>
      </c>
      <c r="I174" s="182">
        <f>ROUND(F174*(G174+H174),2)</f>
        <v>0</v>
      </c>
      <c r="J174" s="180">
        <f>ROUND(F174*(N174),2)</f>
        <v>0</v>
      </c>
      <c r="K174" s="183">
        <f>ROUND(F174*(O174),2)</f>
        <v>0</v>
      </c>
      <c r="L174" s="183">
        <f>ROUND(F174*(G174),2)</f>
        <v>0</v>
      </c>
      <c r="M174" s="183">
        <f>ROUND(F174*(H174),2)</f>
        <v>0</v>
      </c>
      <c r="N174" s="183">
        <v>0</v>
      </c>
      <c r="O174" s="183"/>
      <c r="P174" s="187"/>
      <c r="Q174" s="187"/>
      <c r="R174" s="187"/>
      <c r="S174" s="183">
        <f>ROUND(F174*(P174),3)</f>
        <v>0</v>
      </c>
      <c r="T174" s="184"/>
      <c r="U174" s="184"/>
      <c r="V174" s="187"/>
      <c r="Z174">
        <v>0</v>
      </c>
    </row>
    <row r="175" spans="1:26" ht="24.95" customHeight="1">
      <c r="A175" s="185"/>
      <c r="B175" s="180" t="s">
        <v>400</v>
      </c>
      <c r="C175" s="186" t="s">
        <v>413</v>
      </c>
      <c r="D175" s="180" t="s">
        <v>414</v>
      </c>
      <c r="E175" s="180" t="s">
        <v>122</v>
      </c>
      <c r="F175" s="181">
        <v>7.81</v>
      </c>
      <c r="G175" s="182">
        <v>0</v>
      </c>
      <c r="H175" s="182">
        <v>0</v>
      </c>
      <c r="I175" s="182">
        <f>ROUND(F175*(G175+H175),2)</f>
        <v>0</v>
      </c>
      <c r="J175" s="180">
        <f>ROUND(F175*(N175),2)</f>
        <v>0</v>
      </c>
      <c r="K175" s="183">
        <f>ROUND(F175*(O175),2)</f>
        <v>0</v>
      </c>
      <c r="L175" s="183">
        <f>ROUND(F175*(G175),2)</f>
        <v>0</v>
      </c>
      <c r="M175" s="183">
        <f>ROUND(F175*(H175),2)</f>
        <v>0</v>
      </c>
      <c r="N175" s="183">
        <v>0</v>
      </c>
      <c r="O175" s="183"/>
      <c r="P175" s="187"/>
      <c r="Q175" s="187"/>
      <c r="R175" s="187"/>
      <c r="S175" s="183">
        <f>ROUND(F175*(P175),3)</f>
        <v>0</v>
      </c>
      <c r="T175" s="184"/>
      <c r="U175" s="184"/>
      <c r="V175" s="187"/>
      <c r="Z175">
        <v>0</v>
      </c>
    </row>
    <row r="176" spans="1:26" ht="24.95" customHeight="1">
      <c r="A176" s="185"/>
      <c r="B176" s="180" t="s">
        <v>400</v>
      </c>
      <c r="C176" s="186" t="s">
        <v>415</v>
      </c>
      <c r="D176" s="180" t="s">
        <v>416</v>
      </c>
      <c r="E176" s="180" t="s">
        <v>187</v>
      </c>
      <c r="F176" s="181">
        <v>28</v>
      </c>
      <c r="G176" s="182">
        <v>0</v>
      </c>
      <c r="H176" s="182">
        <v>0</v>
      </c>
      <c r="I176" s="182">
        <f>ROUND(F176*(G176+H176),2)</f>
        <v>0</v>
      </c>
      <c r="J176" s="180">
        <f>ROUND(F176*(N176),2)</f>
        <v>0</v>
      </c>
      <c r="K176" s="183">
        <f>ROUND(F176*(O176),2)</f>
        <v>0</v>
      </c>
      <c r="L176" s="183">
        <f>ROUND(F176*(G176),2)</f>
        <v>0</v>
      </c>
      <c r="M176" s="183">
        <f>ROUND(F176*(H176),2)</f>
        <v>0</v>
      </c>
      <c r="N176" s="183">
        <v>0</v>
      </c>
      <c r="O176" s="183"/>
      <c r="P176" s="187"/>
      <c r="Q176" s="187"/>
      <c r="R176" s="187"/>
      <c r="S176" s="183">
        <f>ROUND(F176*(P176),3)</f>
        <v>0</v>
      </c>
      <c r="T176" s="184"/>
      <c r="U176" s="184"/>
      <c r="V176" s="187"/>
      <c r="Z176">
        <v>0</v>
      </c>
    </row>
    <row r="177" spans="1:26" ht="24.95" customHeight="1">
      <c r="A177" s="185"/>
      <c r="B177" s="180" t="s">
        <v>400</v>
      </c>
      <c r="C177" s="186" t="s">
        <v>417</v>
      </c>
      <c r="D177" s="180" t="s">
        <v>418</v>
      </c>
      <c r="E177" s="180" t="s">
        <v>122</v>
      </c>
      <c r="F177" s="181">
        <v>7.31</v>
      </c>
      <c r="G177" s="182">
        <v>0</v>
      </c>
      <c r="H177" s="182">
        <v>0</v>
      </c>
      <c r="I177" s="182">
        <f>ROUND(F177*(G177+H177),2)</f>
        <v>0</v>
      </c>
      <c r="J177" s="180">
        <f>ROUND(F177*(N177),2)</f>
        <v>0</v>
      </c>
      <c r="K177" s="183">
        <f>ROUND(F177*(O177),2)</f>
        <v>0</v>
      </c>
      <c r="L177" s="183">
        <f>ROUND(F177*(G177),2)</f>
        <v>0</v>
      </c>
      <c r="M177" s="183">
        <f>ROUND(F177*(H177),2)</f>
        <v>0</v>
      </c>
      <c r="N177" s="183">
        <v>0</v>
      </c>
      <c r="O177" s="183"/>
      <c r="P177" s="187"/>
      <c r="Q177" s="187"/>
      <c r="R177" s="187"/>
      <c r="S177" s="183">
        <f>ROUND(F177*(P177),3)</f>
        <v>0</v>
      </c>
      <c r="T177" s="184"/>
      <c r="U177" s="184"/>
      <c r="V177" s="187"/>
      <c r="Z177">
        <v>0</v>
      </c>
    </row>
    <row r="178" spans="1:26" ht="24.95" customHeight="1">
      <c r="A178" s="185"/>
      <c r="B178" s="180" t="s">
        <v>400</v>
      </c>
      <c r="C178" s="186" t="s">
        <v>419</v>
      </c>
      <c r="D178" s="180" t="s">
        <v>420</v>
      </c>
      <c r="E178" s="180" t="s">
        <v>122</v>
      </c>
      <c r="F178" s="181">
        <v>14.53</v>
      </c>
      <c r="G178" s="182">
        <v>0</v>
      </c>
      <c r="H178" s="182">
        <v>0</v>
      </c>
      <c r="I178" s="182">
        <f>ROUND(F178*(G178+H178),2)</f>
        <v>0</v>
      </c>
      <c r="J178" s="180">
        <f>ROUND(F178*(N178),2)</f>
        <v>0</v>
      </c>
      <c r="K178" s="183">
        <f>ROUND(F178*(O178),2)</f>
        <v>0</v>
      </c>
      <c r="L178" s="183">
        <f>ROUND(F178*(G178),2)</f>
        <v>0</v>
      </c>
      <c r="M178" s="183">
        <f>ROUND(F178*(H178),2)</f>
        <v>0</v>
      </c>
      <c r="N178" s="183">
        <v>0</v>
      </c>
      <c r="O178" s="183"/>
      <c r="P178" s="187"/>
      <c r="Q178" s="187"/>
      <c r="R178" s="187"/>
      <c r="S178" s="183">
        <f>ROUND(F178*(P178),3)</f>
        <v>0</v>
      </c>
      <c r="T178" s="184"/>
      <c r="U178" s="184"/>
      <c r="V178" s="187"/>
      <c r="Z178">
        <v>0</v>
      </c>
    </row>
    <row r="179" spans="1:26" ht="24.95" customHeight="1">
      <c r="A179" s="185"/>
      <c r="B179" s="180" t="s">
        <v>400</v>
      </c>
      <c r="C179" s="186" t="s">
        <v>421</v>
      </c>
      <c r="D179" s="180" t="s">
        <v>422</v>
      </c>
      <c r="E179" s="180" t="s">
        <v>148</v>
      </c>
      <c r="F179" s="181">
        <v>33.4</v>
      </c>
      <c r="G179" s="182">
        <v>0</v>
      </c>
      <c r="H179" s="182">
        <v>0</v>
      </c>
      <c r="I179" s="182">
        <f>ROUND(F179*(G179+H179),2)</f>
        <v>0</v>
      </c>
      <c r="J179" s="180">
        <f>ROUND(F179*(N179),2)</f>
        <v>0</v>
      </c>
      <c r="K179" s="183">
        <f>ROUND(F179*(O179),2)</f>
        <v>0</v>
      </c>
      <c r="L179" s="183">
        <f>ROUND(F179*(G179),2)</f>
        <v>0</v>
      </c>
      <c r="M179" s="183">
        <f>ROUND(F179*(H179),2)</f>
        <v>0</v>
      </c>
      <c r="N179" s="183">
        <v>0</v>
      </c>
      <c r="O179" s="183"/>
      <c r="P179" s="187"/>
      <c r="Q179" s="187"/>
      <c r="R179" s="187"/>
      <c r="S179" s="183">
        <f>ROUND(F179*(P179),3)</f>
        <v>0</v>
      </c>
      <c r="T179" s="184"/>
      <c r="U179" s="184"/>
      <c r="V179" s="187"/>
      <c r="Z179">
        <v>0</v>
      </c>
    </row>
    <row r="180" spans="1:26" ht="24.95" customHeight="1">
      <c r="A180" s="185"/>
      <c r="B180" s="180" t="s">
        <v>400</v>
      </c>
      <c r="C180" s="186" t="s">
        <v>423</v>
      </c>
      <c r="D180" s="180" t="s">
        <v>424</v>
      </c>
      <c r="E180" s="180" t="s">
        <v>148</v>
      </c>
      <c r="F180" s="181">
        <v>8.6999999999999993</v>
      </c>
      <c r="G180" s="182">
        <v>0</v>
      </c>
      <c r="H180" s="182">
        <v>0</v>
      </c>
      <c r="I180" s="182">
        <f>ROUND(F180*(G180+H180),2)</f>
        <v>0</v>
      </c>
      <c r="J180" s="180">
        <f>ROUND(F180*(N180),2)</f>
        <v>0</v>
      </c>
      <c r="K180" s="183">
        <f>ROUND(F180*(O180),2)</f>
        <v>0</v>
      </c>
      <c r="L180" s="183">
        <f>ROUND(F180*(G180),2)</f>
        <v>0</v>
      </c>
      <c r="M180" s="183">
        <f>ROUND(F180*(H180),2)</f>
        <v>0</v>
      </c>
      <c r="N180" s="183">
        <v>0</v>
      </c>
      <c r="O180" s="183"/>
      <c r="P180" s="187"/>
      <c r="Q180" s="187"/>
      <c r="R180" s="187"/>
      <c r="S180" s="183">
        <f>ROUND(F180*(P180),3)</f>
        <v>0</v>
      </c>
      <c r="T180" s="184"/>
      <c r="U180" s="184"/>
      <c r="V180" s="187"/>
      <c r="Z180">
        <v>0</v>
      </c>
    </row>
    <row r="181" spans="1:26" ht="24.95" customHeight="1">
      <c r="A181" s="185"/>
      <c r="B181" s="180" t="s">
        <v>400</v>
      </c>
      <c r="C181" s="186" t="s">
        <v>425</v>
      </c>
      <c r="D181" s="180" t="s">
        <v>426</v>
      </c>
      <c r="E181" s="180" t="s">
        <v>107</v>
      </c>
      <c r="F181" s="181">
        <v>0.93</v>
      </c>
      <c r="G181" s="182">
        <v>0</v>
      </c>
      <c r="H181" s="182">
        <v>0</v>
      </c>
      <c r="I181" s="182">
        <f>ROUND(F181*(G181+H181),2)</f>
        <v>0</v>
      </c>
      <c r="J181" s="180">
        <f>ROUND(F181*(N181),2)</f>
        <v>0</v>
      </c>
      <c r="K181" s="183">
        <f>ROUND(F181*(O181),2)</f>
        <v>0</v>
      </c>
      <c r="L181" s="183">
        <f>ROUND(F181*(G181),2)</f>
        <v>0</v>
      </c>
      <c r="M181" s="183">
        <f>ROUND(F181*(H181),2)</f>
        <v>0</v>
      </c>
      <c r="N181" s="183">
        <v>0</v>
      </c>
      <c r="O181" s="183"/>
      <c r="P181" s="187"/>
      <c r="Q181" s="187"/>
      <c r="R181" s="187"/>
      <c r="S181" s="183">
        <f>ROUND(F181*(P181),3)</f>
        <v>0</v>
      </c>
      <c r="T181" s="184"/>
      <c r="U181" s="184"/>
      <c r="V181" s="187"/>
      <c r="Z181">
        <v>0</v>
      </c>
    </row>
    <row r="182" spans="1:26" ht="24.95" customHeight="1">
      <c r="A182" s="185"/>
      <c r="B182" s="180" t="s">
        <v>400</v>
      </c>
      <c r="C182" s="186" t="s">
        <v>427</v>
      </c>
      <c r="D182" s="180" t="s">
        <v>428</v>
      </c>
      <c r="E182" s="180" t="s">
        <v>187</v>
      </c>
      <c r="F182" s="181">
        <v>1</v>
      </c>
      <c r="G182" s="182">
        <v>0</v>
      </c>
      <c r="H182" s="182">
        <v>0</v>
      </c>
      <c r="I182" s="182">
        <f>ROUND(F182*(G182+H182),2)</f>
        <v>0</v>
      </c>
      <c r="J182" s="180">
        <f>ROUND(F182*(N182),2)</f>
        <v>0</v>
      </c>
      <c r="K182" s="183">
        <f>ROUND(F182*(O182),2)</f>
        <v>0</v>
      </c>
      <c r="L182" s="183">
        <f>ROUND(F182*(G182),2)</f>
        <v>0</v>
      </c>
      <c r="M182" s="183">
        <f>ROUND(F182*(H182),2)</f>
        <v>0</v>
      </c>
      <c r="N182" s="183">
        <v>0</v>
      </c>
      <c r="O182" s="183"/>
      <c r="P182" s="187"/>
      <c r="Q182" s="187"/>
      <c r="R182" s="187"/>
      <c r="S182" s="183">
        <f>ROUND(F182*(P182),3)</f>
        <v>0</v>
      </c>
      <c r="T182" s="184"/>
      <c r="U182" s="184"/>
      <c r="V182" s="187"/>
      <c r="Z182">
        <v>0</v>
      </c>
    </row>
    <row r="183" spans="1:26" ht="24.95" customHeight="1">
      <c r="A183" s="185"/>
      <c r="B183" s="180" t="s">
        <v>400</v>
      </c>
      <c r="C183" s="186" t="s">
        <v>429</v>
      </c>
      <c r="D183" s="180" t="s">
        <v>430</v>
      </c>
      <c r="E183" s="180" t="s">
        <v>107</v>
      </c>
      <c r="F183" s="181">
        <v>0.31</v>
      </c>
      <c r="G183" s="182">
        <v>0</v>
      </c>
      <c r="H183" s="182">
        <v>0</v>
      </c>
      <c r="I183" s="182">
        <f>ROUND(F183*(G183+H183),2)</f>
        <v>0</v>
      </c>
      <c r="J183" s="180">
        <f>ROUND(F183*(N183),2)</f>
        <v>0</v>
      </c>
      <c r="K183" s="183">
        <f>ROUND(F183*(O183),2)</f>
        <v>0</v>
      </c>
      <c r="L183" s="183">
        <f>ROUND(F183*(G183),2)</f>
        <v>0</v>
      </c>
      <c r="M183" s="183">
        <f>ROUND(F183*(H183),2)</f>
        <v>0</v>
      </c>
      <c r="N183" s="183">
        <v>0</v>
      </c>
      <c r="O183" s="183"/>
      <c r="P183" s="187"/>
      <c r="Q183" s="187"/>
      <c r="R183" s="187"/>
      <c r="S183" s="183">
        <f>ROUND(F183*(P183),3)</f>
        <v>0</v>
      </c>
      <c r="T183" s="184"/>
      <c r="U183" s="184"/>
      <c r="V183" s="187"/>
      <c r="Z183">
        <v>0</v>
      </c>
    </row>
    <row r="184" spans="1:26" ht="24.95" customHeight="1">
      <c r="A184" s="185"/>
      <c r="B184" s="180" t="s">
        <v>400</v>
      </c>
      <c r="C184" s="186" t="s">
        <v>431</v>
      </c>
      <c r="D184" s="180" t="s">
        <v>432</v>
      </c>
      <c r="E184" s="180" t="s">
        <v>107</v>
      </c>
      <c r="F184" s="181">
        <v>3.94</v>
      </c>
      <c r="G184" s="182">
        <v>0</v>
      </c>
      <c r="H184" s="182">
        <v>0</v>
      </c>
      <c r="I184" s="182">
        <f>ROUND(F184*(G184+H184),2)</f>
        <v>0</v>
      </c>
      <c r="J184" s="180">
        <f>ROUND(F184*(N184),2)</f>
        <v>0</v>
      </c>
      <c r="K184" s="183">
        <f>ROUND(F184*(O184),2)</f>
        <v>0</v>
      </c>
      <c r="L184" s="183">
        <f>ROUND(F184*(G184),2)</f>
        <v>0</v>
      </c>
      <c r="M184" s="183">
        <f>ROUND(F184*(H184),2)</f>
        <v>0</v>
      </c>
      <c r="N184" s="183">
        <v>0</v>
      </c>
      <c r="O184" s="183"/>
      <c r="P184" s="187"/>
      <c r="Q184" s="187"/>
      <c r="R184" s="187"/>
      <c r="S184" s="183">
        <f>ROUND(F184*(P184),3)</f>
        <v>0</v>
      </c>
      <c r="T184" s="184"/>
      <c r="U184" s="184"/>
      <c r="V184" s="187"/>
      <c r="Z184">
        <v>0</v>
      </c>
    </row>
    <row r="185" spans="1:26" ht="24.95" customHeight="1">
      <c r="A185" s="185"/>
      <c r="B185" s="180" t="s">
        <v>400</v>
      </c>
      <c r="C185" s="186" t="s">
        <v>433</v>
      </c>
      <c r="D185" s="180" t="s">
        <v>434</v>
      </c>
      <c r="E185" s="180" t="s">
        <v>187</v>
      </c>
      <c r="F185" s="181">
        <v>4</v>
      </c>
      <c r="G185" s="182">
        <v>0</v>
      </c>
      <c r="H185" s="182">
        <v>0</v>
      </c>
      <c r="I185" s="182">
        <f>ROUND(F185*(G185+H185),2)</f>
        <v>0</v>
      </c>
      <c r="J185" s="180">
        <f>ROUND(F185*(N185),2)</f>
        <v>0</v>
      </c>
      <c r="K185" s="183">
        <f>ROUND(F185*(O185),2)</f>
        <v>0</v>
      </c>
      <c r="L185" s="183">
        <f>ROUND(F185*(G185),2)</f>
        <v>0</v>
      </c>
      <c r="M185" s="183">
        <f>ROUND(F185*(H185),2)</f>
        <v>0</v>
      </c>
      <c r="N185" s="183">
        <v>0</v>
      </c>
      <c r="O185" s="183"/>
      <c r="P185" s="187"/>
      <c r="Q185" s="187"/>
      <c r="R185" s="187"/>
      <c r="S185" s="183">
        <f>ROUND(F185*(P185),3)</f>
        <v>0</v>
      </c>
      <c r="T185" s="184"/>
      <c r="U185" s="184"/>
      <c r="V185" s="187"/>
      <c r="Z185">
        <v>0</v>
      </c>
    </row>
    <row r="186" spans="1:26" ht="24.95" customHeight="1">
      <c r="A186" s="185"/>
      <c r="B186" s="180" t="s">
        <v>400</v>
      </c>
      <c r="C186" s="186" t="s">
        <v>435</v>
      </c>
      <c r="D186" s="180" t="s">
        <v>436</v>
      </c>
      <c r="E186" s="180" t="s">
        <v>164</v>
      </c>
      <c r="F186" s="181">
        <v>5.4</v>
      </c>
      <c r="G186" s="182">
        <v>0</v>
      </c>
      <c r="H186" s="182">
        <v>0</v>
      </c>
      <c r="I186" s="182">
        <f>ROUND(F186*(G186+H186),2)</f>
        <v>0</v>
      </c>
      <c r="J186" s="180">
        <f>ROUND(F186*(N186),2)</f>
        <v>0</v>
      </c>
      <c r="K186" s="183">
        <f>ROUND(F186*(O186),2)</f>
        <v>0</v>
      </c>
      <c r="L186" s="183">
        <f>ROUND(F186*(G186),2)</f>
        <v>0</v>
      </c>
      <c r="M186" s="183">
        <f>ROUND(F186*(H186),2)</f>
        <v>0</v>
      </c>
      <c r="N186" s="183">
        <v>0</v>
      </c>
      <c r="O186" s="183"/>
      <c r="P186" s="187"/>
      <c r="Q186" s="187"/>
      <c r="R186" s="187"/>
      <c r="S186" s="183">
        <f>ROUND(F186*(P186),3)</f>
        <v>0</v>
      </c>
      <c r="T186" s="184"/>
      <c r="U186" s="184"/>
      <c r="V186" s="187"/>
      <c r="Z186">
        <v>0</v>
      </c>
    </row>
    <row r="187" spans="1:26" ht="24.95" customHeight="1">
      <c r="A187" s="185"/>
      <c r="B187" s="180" t="s">
        <v>400</v>
      </c>
      <c r="C187" s="186" t="s">
        <v>437</v>
      </c>
      <c r="D187" s="180" t="s">
        <v>438</v>
      </c>
      <c r="E187" s="180" t="s">
        <v>164</v>
      </c>
      <c r="F187" s="181">
        <v>31.85</v>
      </c>
      <c r="G187" s="182">
        <v>0</v>
      </c>
      <c r="H187" s="182">
        <v>0</v>
      </c>
      <c r="I187" s="182">
        <f>ROUND(F187*(G187+H187),2)</f>
        <v>0</v>
      </c>
      <c r="J187" s="180">
        <f>ROUND(F187*(N187),2)</f>
        <v>0</v>
      </c>
      <c r="K187" s="183">
        <f>ROUND(F187*(O187),2)</f>
        <v>0</v>
      </c>
      <c r="L187" s="183">
        <f>ROUND(F187*(G187),2)</f>
        <v>0</v>
      </c>
      <c r="M187" s="183">
        <f>ROUND(F187*(H187),2)</f>
        <v>0</v>
      </c>
      <c r="N187" s="183">
        <v>0</v>
      </c>
      <c r="O187" s="183"/>
      <c r="P187" s="187"/>
      <c r="Q187" s="187"/>
      <c r="R187" s="187"/>
      <c r="S187" s="183">
        <f>ROUND(F187*(P187),3)</f>
        <v>0</v>
      </c>
      <c r="T187" s="184"/>
      <c r="U187" s="184"/>
      <c r="V187" s="187"/>
      <c r="Z187">
        <v>0</v>
      </c>
    </row>
    <row r="188" spans="1:26" ht="24.95" customHeight="1">
      <c r="A188" s="185"/>
      <c r="B188" s="180" t="s">
        <v>400</v>
      </c>
      <c r="C188" s="186" t="s">
        <v>439</v>
      </c>
      <c r="D188" s="180" t="s">
        <v>440</v>
      </c>
      <c r="E188" s="180" t="s">
        <v>296</v>
      </c>
      <c r="F188" s="181">
        <v>18.14</v>
      </c>
      <c r="G188" s="182">
        <v>0</v>
      </c>
      <c r="H188" s="182">
        <v>0</v>
      </c>
      <c r="I188" s="182">
        <f>ROUND(F188*(G188+H188),2)</f>
        <v>0</v>
      </c>
      <c r="J188" s="180">
        <f>ROUND(F188*(N188),2)</f>
        <v>0</v>
      </c>
      <c r="K188" s="183">
        <f>ROUND(F188*(O188),2)</f>
        <v>0</v>
      </c>
      <c r="L188" s="183">
        <f>ROUND(F188*(G188),2)</f>
        <v>0</v>
      </c>
      <c r="M188" s="183">
        <f>ROUND(F188*(H188),2)</f>
        <v>0</v>
      </c>
      <c r="N188" s="183">
        <v>0</v>
      </c>
      <c r="O188" s="183"/>
      <c r="P188" s="187"/>
      <c r="Q188" s="187"/>
      <c r="R188" s="187"/>
      <c r="S188" s="183">
        <f>ROUND(F188*(P188),3)</f>
        <v>0</v>
      </c>
      <c r="T188" s="184"/>
      <c r="U188" s="184"/>
      <c r="V188" s="187"/>
      <c r="Z188">
        <v>0</v>
      </c>
    </row>
    <row r="189" spans="1:26" ht="24.95" customHeight="1">
      <c r="A189" s="185"/>
      <c r="B189" s="180" t="s">
        <v>400</v>
      </c>
      <c r="C189" s="186" t="s">
        <v>441</v>
      </c>
      <c r="D189" s="180" t="s">
        <v>442</v>
      </c>
      <c r="E189" s="180" t="s">
        <v>122</v>
      </c>
      <c r="F189" s="181">
        <v>19.12</v>
      </c>
      <c r="G189" s="182">
        <v>0</v>
      </c>
      <c r="H189" s="182">
        <v>0</v>
      </c>
      <c r="I189" s="182">
        <f>ROUND(F189*(G189+H189),2)</f>
        <v>0</v>
      </c>
      <c r="J189" s="180">
        <f>ROUND(F189*(N189),2)</f>
        <v>0</v>
      </c>
      <c r="K189" s="183">
        <f>ROUND(F189*(O189),2)</f>
        <v>0</v>
      </c>
      <c r="L189" s="183">
        <f>ROUND(F189*(G189),2)</f>
        <v>0</v>
      </c>
      <c r="M189" s="183">
        <f>ROUND(F189*(H189),2)</f>
        <v>0</v>
      </c>
      <c r="N189" s="183">
        <v>0</v>
      </c>
      <c r="O189" s="183"/>
      <c r="P189" s="187"/>
      <c r="Q189" s="187"/>
      <c r="R189" s="187"/>
      <c r="S189" s="183">
        <f>ROUND(F189*(P189),3)</f>
        <v>0</v>
      </c>
      <c r="T189" s="184"/>
      <c r="U189" s="184"/>
      <c r="V189" s="187"/>
      <c r="Z189">
        <v>0</v>
      </c>
    </row>
    <row r="190" spans="1:26" ht="24.95" customHeight="1">
      <c r="A190" s="185"/>
      <c r="B190" s="180" t="s">
        <v>400</v>
      </c>
      <c r="C190" s="186" t="s">
        <v>443</v>
      </c>
      <c r="D190" s="180" t="s">
        <v>444</v>
      </c>
      <c r="E190" s="180" t="s">
        <v>202</v>
      </c>
      <c r="F190" s="181">
        <v>46.743000000000002</v>
      </c>
      <c r="G190" s="182">
        <v>0</v>
      </c>
      <c r="H190" s="182">
        <v>0</v>
      </c>
      <c r="I190" s="182">
        <f>ROUND(F190*(G190+H190),2)</f>
        <v>0</v>
      </c>
      <c r="J190" s="180">
        <f>ROUND(F190*(N190),2)</f>
        <v>0</v>
      </c>
      <c r="K190" s="183">
        <f>ROUND(F190*(O190),2)</f>
        <v>0</v>
      </c>
      <c r="L190" s="183">
        <f>ROUND(F190*(G190),2)</f>
        <v>0</v>
      </c>
      <c r="M190" s="183">
        <f>ROUND(F190*(H190),2)</f>
        <v>0</v>
      </c>
      <c r="N190" s="183">
        <v>0</v>
      </c>
      <c r="O190" s="183"/>
      <c r="P190" s="187"/>
      <c r="Q190" s="187"/>
      <c r="R190" s="187"/>
      <c r="S190" s="183">
        <f>ROUND(F190*(P190),3)</f>
        <v>0</v>
      </c>
      <c r="T190" s="184"/>
      <c r="U190" s="184"/>
      <c r="V190" s="187"/>
      <c r="Z190">
        <v>0</v>
      </c>
    </row>
    <row r="191" spans="1:26" ht="24.95" customHeight="1">
      <c r="A191" s="185"/>
      <c r="B191" s="180" t="s">
        <v>400</v>
      </c>
      <c r="C191" s="186" t="s">
        <v>445</v>
      </c>
      <c r="D191" s="180" t="s">
        <v>446</v>
      </c>
      <c r="E191" s="180" t="s">
        <v>202</v>
      </c>
      <c r="F191" s="181">
        <v>888.11699999999996</v>
      </c>
      <c r="G191" s="182">
        <v>0</v>
      </c>
      <c r="H191" s="182">
        <v>0</v>
      </c>
      <c r="I191" s="182">
        <f>ROUND(F191*(G191+H191),2)</f>
        <v>0</v>
      </c>
      <c r="J191" s="180">
        <f>ROUND(F191*(N191),2)</f>
        <v>0</v>
      </c>
      <c r="K191" s="183">
        <f>ROUND(F191*(O191),2)</f>
        <v>0</v>
      </c>
      <c r="L191" s="183">
        <f>ROUND(F191*(G191),2)</f>
        <v>0</v>
      </c>
      <c r="M191" s="183">
        <f>ROUND(F191*(H191),2)</f>
        <v>0</v>
      </c>
      <c r="N191" s="183">
        <v>0</v>
      </c>
      <c r="O191" s="183"/>
      <c r="P191" s="187"/>
      <c r="Q191" s="187"/>
      <c r="R191" s="187"/>
      <c r="S191" s="183">
        <f>ROUND(F191*(P191),3)</f>
        <v>0</v>
      </c>
      <c r="T191" s="184"/>
      <c r="U191" s="184"/>
      <c r="V191" s="187"/>
      <c r="Z191">
        <v>0</v>
      </c>
    </row>
    <row r="192" spans="1:26" ht="24.95" customHeight="1">
      <c r="A192" s="185"/>
      <c r="B192" s="180" t="s">
        <v>400</v>
      </c>
      <c r="C192" s="186" t="s">
        <v>447</v>
      </c>
      <c r="D192" s="180" t="s">
        <v>448</v>
      </c>
      <c r="E192" s="180" t="s">
        <v>202</v>
      </c>
      <c r="F192" s="181">
        <v>46.743000000000002</v>
      </c>
      <c r="G192" s="182">
        <v>0</v>
      </c>
      <c r="H192" s="182">
        <v>0</v>
      </c>
      <c r="I192" s="182">
        <f>ROUND(F192*(G192+H192),2)</f>
        <v>0</v>
      </c>
      <c r="J192" s="180">
        <f>ROUND(F192*(N192),2)</f>
        <v>0</v>
      </c>
      <c r="K192" s="183">
        <f>ROUND(F192*(O192),2)</f>
        <v>0</v>
      </c>
      <c r="L192" s="183">
        <f>ROUND(F192*(G192),2)</f>
        <v>0</v>
      </c>
      <c r="M192" s="183">
        <f>ROUND(F192*(H192),2)</f>
        <v>0</v>
      </c>
      <c r="N192" s="183">
        <v>0</v>
      </c>
      <c r="O192" s="183"/>
      <c r="P192" s="187"/>
      <c r="Q192" s="187"/>
      <c r="R192" s="187"/>
      <c r="S192" s="183">
        <f>ROUND(F192*(P192),3)</f>
        <v>0</v>
      </c>
      <c r="T192" s="184"/>
      <c r="U192" s="184"/>
      <c r="V192" s="187"/>
      <c r="Z192">
        <v>0</v>
      </c>
    </row>
    <row r="193" spans="1:26" ht="24.95" customHeight="1">
      <c r="A193" s="185"/>
      <c r="B193" s="180" t="s">
        <v>400</v>
      </c>
      <c r="C193" s="186" t="s">
        <v>449</v>
      </c>
      <c r="D193" s="180" t="s">
        <v>450</v>
      </c>
      <c r="E193" s="180" t="s">
        <v>451</v>
      </c>
      <c r="F193" s="181">
        <v>46.743000000000002</v>
      </c>
      <c r="G193" s="182">
        <v>0</v>
      </c>
      <c r="H193" s="182">
        <v>0</v>
      </c>
      <c r="I193" s="182">
        <f>ROUND(F193*(G193+H193),2)</f>
        <v>0</v>
      </c>
      <c r="J193" s="180">
        <f>ROUND(F193*(N193),2)</f>
        <v>0</v>
      </c>
      <c r="K193" s="183">
        <f>ROUND(F193*(O193),2)</f>
        <v>0</v>
      </c>
      <c r="L193" s="183">
        <f>ROUND(F193*(G193),2)</f>
        <v>0</v>
      </c>
      <c r="M193" s="183">
        <f>ROUND(F193*(H193),2)</f>
        <v>0</v>
      </c>
      <c r="N193" s="183">
        <v>0</v>
      </c>
      <c r="O193" s="183"/>
      <c r="P193" s="187"/>
      <c r="Q193" s="187"/>
      <c r="R193" s="187"/>
      <c r="S193" s="183">
        <f>ROUND(F193*(P193),3)</f>
        <v>0</v>
      </c>
      <c r="T193" s="184"/>
      <c r="U193" s="184"/>
      <c r="V193" s="187"/>
      <c r="Z193">
        <v>0</v>
      </c>
    </row>
    <row r="194" spans="1:26" ht="24.95" customHeight="1">
      <c r="A194" s="185"/>
      <c r="B194" s="180" t="s">
        <v>213</v>
      </c>
      <c r="C194" s="186" t="s">
        <v>452</v>
      </c>
      <c r="D194" s="180" t="s">
        <v>453</v>
      </c>
      <c r="E194" s="180" t="s">
        <v>122</v>
      </c>
      <c r="F194" s="181">
        <v>276.16000000000003</v>
      </c>
      <c r="G194" s="182">
        <v>0</v>
      </c>
      <c r="H194" s="182">
        <v>0</v>
      </c>
      <c r="I194" s="182">
        <f>ROUND(F194*(G194+H194),2)</f>
        <v>0</v>
      </c>
      <c r="J194" s="180">
        <f>ROUND(F194*(N194),2)</f>
        <v>0</v>
      </c>
      <c r="K194" s="183">
        <f>ROUND(F194*(O194),2)</f>
        <v>0</v>
      </c>
      <c r="L194" s="183">
        <f>ROUND(F194*(G194),2)</f>
        <v>0</v>
      </c>
      <c r="M194" s="183">
        <f>ROUND(F194*(H194),2)</f>
        <v>0</v>
      </c>
      <c r="N194" s="183">
        <v>0</v>
      </c>
      <c r="O194" s="183"/>
      <c r="P194" s="187">
        <v>2.0000000000000002E-5</v>
      </c>
      <c r="Q194" s="187"/>
      <c r="R194" s="187">
        <v>2.0000000000000002E-5</v>
      </c>
      <c r="S194" s="183">
        <f>ROUND(F194*(P194),3)</f>
        <v>6.0000000000000001E-3</v>
      </c>
      <c r="T194" s="184"/>
      <c r="U194" s="184"/>
      <c r="V194" s="187"/>
      <c r="Z194">
        <v>0</v>
      </c>
    </row>
    <row r="195" spans="1:26">
      <c r="A195" s="161"/>
      <c r="B195" s="161"/>
      <c r="C195" s="179">
        <v>9</v>
      </c>
      <c r="D195" s="179" t="s">
        <v>73</v>
      </c>
      <c r="E195" s="161"/>
      <c r="F195" s="178"/>
      <c r="G195" s="164">
        <f>ROUND((SUM(L160:L194))/1,2)</f>
        <v>0</v>
      </c>
      <c r="H195" s="164">
        <f>ROUND((SUM(M160:M194))/1,2)</f>
        <v>0</v>
      </c>
      <c r="I195" s="164">
        <f>ROUND((SUM(I160:I194))/1,2)</f>
        <v>0</v>
      </c>
      <c r="J195" s="161"/>
      <c r="K195" s="161"/>
      <c r="L195" s="161">
        <f>ROUND((SUM(L160:L194))/1,2)</f>
        <v>0</v>
      </c>
      <c r="M195" s="161">
        <f>ROUND((SUM(M160:M194))/1,2)</f>
        <v>0</v>
      </c>
      <c r="N195" s="161"/>
      <c r="O195" s="161"/>
      <c r="P195" s="196"/>
      <c r="Q195" s="161"/>
      <c r="R195" s="161"/>
      <c r="S195" s="196">
        <f>ROUND((SUM(S160:S194))/1,2)</f>
        <v>8.0500000000000007</v>
      </c>
      <c r="T195" s="158"/>
      <c r="U195" s="158"/>
      <c r="V195" s="2">
        <f>ROUND((SUM(V160:V194))/1,2)</f>
        <v>0</v>
      </c>
      <c r="W195" s="158"/>
      <c r="X195" s="158"/>
      <c r="Y195" s="158"/>
      <c r="Z195" s="158"/>
    </row>
    <row r="196" spans="1:26">
      <c r="A196" s="1"/>
      <c r="B196" s="1"/>
      <c r="C196" s="1"/>
      <c r="D196" s="1"/>
      <c r="E196" s="1"/>
      <c r="F196" s="174"/>
      <c r="G196" s="154"/>
      <c r="H196" s="154"/>
      <c r="I196" s="154"/>
      <c r="J196" s="1"/>
      <c r="K196" s="1"/>
      <c r="L196" s="1"/>
      <c r="M196" s="1"/>
      <c r="N196" s="1"/>
      <c r="O196" s="1"/>
      <c r="P196" s="1"/>
      <c r="Q196" s="1"/>
      <c r="R196" s="1"/>
      <c r="S196" s="1"/>
      <c r="V196" s="1"/>
    </row>
    <row r="197" spans="1:26">
      <c r="A197" s="161"/>
      <c r="B197" s="161"/>
      <c r="C197" s="179">
        <v>99</v>
      </c>
      <c r="D197" s="179" t="s">
        <v>74</v>
      </c>
      <c r="E197" s="161"/>
      <c r="F197" s="178"/>
      <c r="G197" s="162"/>
      <c r="H197" s="162"/>
      <c r="I197" s="162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58"/>
      <c r="U197" s="158"/>
      <c r="V197" s="161"/>
      <c r="W197" s="158"/>
      <c r="X197" s="158"/>
      <c r="Y197" s="158"/>
      <c r="Z197" s="158"/>
    </row>
    <row r="198" spans="1:26" ht="24.95" customHeight="1">
      <c r="A198" s="185"/>
      <c r="B198" s="180" t="s">
        <v>213</v>
      </c>
      <c r="C198" s="186" t="s">
        <v>454</v>
      </c>
      <c r="D198" s="180" t="s">
        <v>455</v>
      </c>
      <c r="E198" s="180" t="s">
        <v>451</v>
      </c>
      <c r="F198" s="181">
        <v>319.33300000000003</v>
      </c>
      <c r="G198" s="182">
        <v>0</v>
      </c>
      <c r="H198" s="182">
        <v>0</v>
      </c>
      <c r="I198" s="182">
        <f>ROUND(F198*(G198+H198),2)</f>
        <v>0</v>
      </c>
      <c r="J198" s="180">
        <f>ROUND(F198*(N198),2)</f>
        <v>0</v>
      </c>
      <c r="K198" s="183">
        <f>ROUND(F198*(O198),2)</f>
        <v>0</v>
      </c>
      <c r="L198" s="183">
        <f>ROUND(F198*(G198),2)</f>
        <v>0</v>
      </c>
      <c r="M198" s="183">
        <f>ROUND(F198*(H198),2)</f>
        <v>0</v>
      </c>
      <c r="N198" s="183">
        <v>0</v>
      </c>
      <c r="O198" s="183"/>
      <c r="P198" s="187"/>
      <c r="Q198" s="187"/>
      <c r="R198" s="187"/>
      <c r="S198" s="183">
        <f>ROUND(F198*(P198),3)</f>
        <v>0</v>
      </c>
      <c r="T198" s="184"/>
      <c r="U198" s="184"/>
      <c r="V198" s="187"/>
      <c r="Z198">
        <v>0</v>
      </c>
    </row>
    <row r="199" spans="1:26">
      <c r="A199" s="161"/>
      <c r="B199" s="161"/>
      <c r="C199" s="179">
        <v>99</v>
      </c>
      <c r="D199" s="179" t="s">
        <v>74</v>
      </c>
      <c r="E199" s="161"/>
      <c r="F199" s="178"/>
      <c r="G199" s="164">
        <f>ROUND((SUM(L197:L198))/1,2)</f>
        <v>0</v>
      </c>
      <c r="H199" s="164">
        <f>ROUND((SUM(M197:M198))/1,2)</f>
        <v>0</v>
      </c>
      <c r="I199" s="164">
        <f>ROUND((SUM(I197:I198))/1,2)</f>
        <v>0</v>
      </c>
      <c r="J199" s="161"/>
      <c r="K199" s="161"/>
      <c r="L199" s="161">
        <f>ROUND((SUM(L197:L198))/1,2)</f>
        <v>0</v>
      </c>
      <c r="M199" s="161">
        <f>ROUND((SUM(M197:M198))/1,2)</f>
        <v>0</v>
      </c>
      <c r="N199" s="161"/>
      <c r="O199" s="161"/>
      <c r="P199" s="196"/>
      <c r="Q199" s="161"/>
      <c r="R199" s="161"/>
      <c r="S199" s="196">
        <f>ROUND((SUM(S197:S198))/1,2)</f>
        <v>0</v>
      </c>
      <c r="T199" s="158"/>
      <c r="U199" s="158"/>
      <c r="V199" s="2">
        <f>ROUND((SUM(V197:V198))/1,2)</f>
        <v>0</v>
      </c>
      <c r="W199" s="158"/>
      <c r="X199" s="158"/>
      <c r="Y199" s="158"/>
      <c r="Z199" s="158"/>
    </row>
    <row r="200" spans="1:26">
      <c r="A200" s="1"/>
      <c r="B200" s="1"/>
      <c r="C200" s="1"/>
      <c r="D200" s="1"/>
      <c r="E200" s="1"/>
      <c r="F200" s="174"/>
      <c r="G200" s="154"/>
      <c r="H200" s="154"/>
      <c r="I200" s="154"/>
      <c r="J200" s="1"/>
      <c r="K200" s="1"/>
      <c r="L200" s="1"/>
      <c r="M200" s="1"/>
      <c r="N200" s="1"/>
      <c r="O200" s="1"/>
      <c r="P200" s="1"/>
      <c r="Q200" s="1"/>
      <c r="R200" s="1"/>
      <c r="S200" s="1"/>
      <c r="V200" s="1"/>
    </row>
    <row r="201" spans="1:26">
      <c r="A201" s="161"/>
      <c r="B201" s="161"/>
      <c r="C201" s="161"/>
      <c r="D201" s="2" t="s">
        <v>65</v>
      </c>
      <c r="E201" s="161"/>
      <c r="F201" s="178"/>
      <c r="G201" s="164">
        <f>ROUND((SUM(L9:L200))/2,2)</f>
        <v>0</v>
      </c>
      <c r="H201" s="164">
        <f>ROUND((SUM(M9:M200))/2,2)</f>
        <v>0</v>
      </c>
      <c r="I201" s="164">
        <f>ROUND((SUM(I9:I200))/2,2)</f>
        <v>0</v>
      </c>
      <c r="J201" s="162"/>
      <c r="K201" s="161"/>
      <c r="L201" s="162">
        <f>ROUND((SUM(L9:L200))/2,2)</f>
        <v>0</v>
      </c>
      <c r="M201" s="162">
        <f>ROUND((SUM(M9:M200))/2,2)</f>
        <v>0</v>
      </c>
      <c r="N201" s="161"/>
      <c r="O201" s="161"/>
      <c r="P201" s="196"/>
      <c r="Q201" s="161"/>
      <c r="R201" s="161"/>
      <c r="S201" s="196">
        <f>ROUND((SUM(S9:S200))/2,2)</f>
        <v>274.10000000000002</v>
      </c>
      <c r="T201" s="158"/>
      <c r="U201" s="158"/>
      <c r="V201" s="2">
        <f>ROUND((SUM(V9:V200))/2,2)</f>
        <v>0</v>
      </c>
    </row>
    <row r="202" spans="1:26">
      <c r="A202" s="1"/>
      <c r="B202" s="1"/>
      <c r="C202" s="1"/>
      <c r="D202" s="1"/>
      <c r="E202" s="1"/>
      <c r="F202" s="174"/>
      <c r="G202" s="154"/>
      <c r="H202" s="154"/>
      <c r="I202" s="154"/>
      <c r="J202" s="1"/>
      <c r="K202" s="1"/>
      <c r="L202" s="1"/>
      <c r="M202" s="1"/>
      <c r="N202" s="1"/>
      <c r="O202" s="1"/>
      <c r="P202" s="1"/>
      <c r="Q202" s="1"/>
      <c r="R202" s="1"/>
      <c r="S202" s="1"/>
      <c r="V202" s="1"/>
    </row>
    <row r="203" spans="1:26">
      <c r="A203" s="161"/>
      <c r="B203" s="161"/>
      <c r="C203" s="161"/>
      <c r="D203" s="2" t="s">
        <v>75</v>
      </c>
      <c r="E203" s="161"/>
      <c r="F203" s="178"/>
      <c r="G203" s="162"/>
      <c r="H203" s="162"/>
      <c r="I203" s="162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58"/>
      <c r="U203" s="158"/>
      <c r="V203" s="161"/>
      <c r="W203" s="158"/>
      <c r="X203" s="158"/>
      <c r="Y203" s="158"/>
      <c r="Z203" s="158"/>
    </row>
    <row r="204" spans="1:26">
      <c r="A204" s="161"/>
      <c r="B204" s="161"/>
      <c r="C204" s="179">
        <v>711</v>
      </c>
      <c r="D204" s="179" t="s">
        <v>76</v>
      </c>
      <c r="E204" s="161"/>
      <c r="F204" s="178"/>
      <c r="G204" s="162"/>
      <c r="H204" s="162"/>
      <c r="I204" s="162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58"/>
      <c r="U204" s="158"/>
      <c r="V204" s="161"/>
      <c r="W204" s="158"/>
      <c r="X204" s="158"/>
      <c r="Y204" s="158"/>
      <c r="Z204" s="158"/>
    </row>
    <row r="205" spans="1:26" ht="24.95" customHeight="1">
      <c r="A205" s="185"/>
      <c r="B205" s="180" t="s">
        <v>456</v>
      </c>
      <c r="C205" s="186" t="s">
        <v>457</v>
      </c>
      <c r="D205" s="180" t="s">
        <v>458</v>
      </c>
      <c r="E205" s="180" t="s">
        <v>148</v>
      </c>
      <c r="F205" s="181">
        <v>227.93</v>
      </c>
      <c r="G205" s="182">
        <v>0</v>
      </c>
      <c r="H205" s="182">
        <v>0</v>
      </c>
      <c r="I205" s="182">
        <f>ROUND(F205*(G205+H205),2)</f>
        <v>0</v>
      </c>
      <c r="J205" s="180">
        <f>ROUND(F205*(N205),2)</f>
        <v>0</v>
      </c>
      <c r="K205" s="183">
        <f>ROUND(F205*(O205),2)</f>
        <v>0</v>
      </c>
      <c r="L205" s="183">
        <f>ROUND(F205*(G205),2)</f>
        <v>0</v>
      </c>
      <c r="M205" s="183">
        <f>ROUND(F205*(H205),2)</f>
        <v>0</v>
      </c>
      <c r="N205" s="183">
        <v>0</v>
      </c>
      <c r="O205" s="183"/>
      <c r="P205" s="187"/>
      <c r="Q205" s="187"/>
      <c r="R205" s="187"/>
      <c r="S205" s="183">
        <f>ROUND(F205*(P205),3)</f>
        <v>0</v>
      </c>
      <c r="T205" s="184"/>
      <c r="U205" s="184"/>
      <c r="V205" s="187"/>
      <c r="Z205">
        <v>0</v>
      </c>
    </row>
    <row r="206" spans="1:26" ht="24.95" customHeight="1">
      <c r="A206" s="185"/>
      <c r="B206" s="180" t="s">
        <v>456</v>
      </c>
      <c r="C206" s="186" t="s">
        <v>459</v>
      </c>
      <c r="D206" s="180" t="s">
        <v>460</v>
      </c>
      <c r="E206" s="180" t="s">
        <v>122</v>
      </c>
      <c r="F206" s="181">
        <v>41.22</v>
      </c>
      <c r="G206" s="182">
        <v>0</v>
      </c>
      <c r="H206" s="182">
        <v>0</v>
      </c>
      <c r="I206" s="182">
        <f>ROUND(F206*(G206+H206),2)</f>
        <v>0</v>
      </c>
      <c r="J206" s="180">
        <f>ROUND(F206*(N206),2)</f>
        <v>0</v>
      </c>
      <c r="K206" s="183">
        <f>ROUND(F206*(O206),2)</f>
        <v>0</v>
      </c>
      <c r="L206" s="183">
        <f>ROUND(F206*(G206),2)</f>
        <v>0</v>
      </c>
      <c r="M206" s="183">
        <f>ROUND(F206*(H206),2)</f>
        <v>0</v>
      </c>
      <c r="N206" s="183">
        <v>0</v>
      </c>
      <c r="O206" s="183"/>
      <c r="P206" s="187">
        <v>3.0000000000000001E-5</v>
      </c>
      <c r="Q206" s="187"/>
      <c r="R206" s="187">
        <v>3.0000000000000001E-5</v>
      </c>
      <c r="S206" s="183">
        <f>ROUND(F206*(P206),3)</f>
        <v>1E-3</v>
      </c>
      <c r="T206" s="184"/>
      <c r="U206" s="184"/>
      <c r="V206" s="187"/>
      <c r="Z206">
        <v>0</v>
      </c>
    </row>
    <row r="207" spans="1:26" ht="24.95" customHeight="1">
      <c r="A207" s="185"/>
      <c r="B207" s="180" t="s">
        <v>456</v>
      </c>
      <c r="C207" s="186" t="s">
        <v>461</v>
      </c>
      <c r="D207" s="180" t="s">
        <v>462</v>
      </c>
      <c r="E207" s="180" t="s">
        <v>122</v>
      </c>
      <c r="F207" s="181">
        <v>8.0500000000000007</v>
      </c>
      <c r="G207" s="182">
        <v>0</v>
      </c>
      <c r="H207" s="182">
        <v>0</v>
      </c>
      <c r="I207" s="182">
        <f>ROUND(F207*(G207+H207),2)</f>
        <v>0</v>
      </c>
      <c r="J207" s="180">
        <f>ROUND(F207*(N207),2)</f>
        <v>0</v>
      </c>
      <c r="K207" s="183">
        <f>ROUND(F207*(O207),2)</f>
        <v>0</v>
      </c>
      <c r="L207" s="183">
        <f>ROUND(F207*(G207),2)</f>
        <v>0</v>
      </c>
      <c r="M207" s="183">
        <f>ROUND(F207*(H207),2)</f>
        <v>0</v>
      </c>
      <c r="N207" s="183">
        <v>0</v>
      </c>
      <c r="O207" s="183"/>
      <c r="P207" s="187">
        <v>5.0000000000000002E-5</v>
      </c>
      <c r="Q207" s="187"/>
      <c r="R207" s="187">
        <v>5.0000000000000002E-5</v>
      </c>
      <c r="S207" s="183">
        <f>ROUND(F207*(P207),3)</f>
        <v>0</v>
      </c>
      <c r="T207" s="184"/>
      <c r="U207" s="184"/>
      <c r="V207" s="187"/>
      <c r="Z207">
        <v>0</v>
      </c>
    </row>
    <row r="208" spans="1:26" ht="24.95" customHeight="1">
      <c r="A208" s="185"/>
      <c r="B208" s="180" t="s">
        <v>456</v>
      </c>
      <c r="C208" s="186" t="s">
        <v>463</v>
      </c>
      <c r="D208" s="180" t="s">
        <v>464</v>
      </c>
      <c r="E208" s="180" t="s">
        <v>122</v>
      </c>
      <c r="F208" s="181">
        <v>41.22</v>
      </c>
      <c r="G208" s="182">
        <v>0</v>
      </c>
      <c r="H208" s="182">
        <v>0</v>
      </c>
      <c r="I208" s="182">
        <f>ROUND(F208*(G208+H208),2)</f>
        <v>0</v>
      </c>
      <c r="J208" s="180">
        <f>ROUND(F208*(N208),2)</f>
        <v>0</v>
      </c>
      <c r="K208" s="183">
        <f>ROUND(F208*(O208),2)</f>
        <v>0</v>
      </c>
      <c r="L208" s="183">
        <f>ROUND(F208*(G208),2)</f>
        <v>0</v>
      </c>
      <c r="M208" s="183">
        <f>ROUND(F208*(H208),2)</f>
        <v>0</v>
      </c>
      <c r="N208" s="183">
        <v>0</v>
      </c>
      <c r="O208" s="183"/>
      <c r="P208" s="187"/>
      <c r="Q208" s="187"/>
      <c r="R208" s="187"/>
      <c r="S208" s="183">
        <f>ROUND(F208*(P208),3)</f>
        <v>0</v>
      </c>
      <c r="T208" s="184"/>
      <c r="U208" s="184"/>
      <c r="V208" s="187"/>
      <c r="Z208">
        <v>0</v>
      </c>
    </row>
    <row r="209" spans="1:26" ht="24.95" customHeight="1">
      <c r="A209" s="185"/>
      <c r="B209" s="180" t="s">
        <v>456</v>
      </c>
      <c r="C209" s="186" t="s">
        <v>465</v>
      </c>
      <c r="D209" s="180" t="s">
        <v>466</v>
      </c>
      <c r="E209" s="180" t="s">
        <v>122</v>
      </c>
      <c r="F209" s="181">
        <v>41.22</v>
      </c>
      <c r="G209" s="182">
        <v>0</v>
      </c>
      <c r="H209" s="182">
        <v>0</v>
      </c>
      <c r="I209" s="182">
        <f>ROUND(F209*(G209+H209),2)</f>
        <v>0</v>
      </c>
      <c r="J209" s="180">
        <f>ROUND(F209*(N209),2)</f>
        <v>0</v>
      </c>
      <c r="K209" s="183">
        <f>ROUND(F209*(O209),2)</f>
        <v>0</v>
      </c>
      <c r="L209" s="183">
        <f>ROUND(F209*(G209),2)</f>
        <v>0</v>
      </c>
      <c r="M209" s="183">
        <f>ROUND(F209*(H209),2)</f>
        <v>0</v>
      </c>
      <c r="N209" s="183">
        <v>0</v>
      </c>
      <c r="O209" s="183"/>
      <c r="P209" s="187"/>
      <c r="Q209" s="187"/>
      <c r="R209" s="187"/>
      <c r="S209" s="183">
        <f>ROUND(F209*(P209),3)</f>
        <v>0</v>
      </c>
      <c r="T209" s="184"/>
      <c r="U209" s="184"/>
      <c r="V209" s="187"/>
      <c r="Z209">
        <v>0</v>
      </c>
    </row>
    <row r="210" spans="1:26" ht="24.95" customHeight="1">
      <c r="A210" s="185"/>
      <c r="B210" s="180" t="s">
        <v>456</v>
      </c>
      <c r="C210" s="186" t="s">
        <v>467</v>
      </c>
      <c r="D210" s="180" t="s">
        <v>468</v>
      </c>
      <c r="E210" s="180" t="s">
        <v>122</v>
      </c>
      <c r="F210" s="181">
        <v>8.0500000000000007</v>
      </c>
      <c r="G210" s="182">
        <v>0</v>
      </c>
      <c r="H210" s="182">
        <v>0</v>
      </c>
      <c r="I210" s="182">
        <f>ROUND(F210*(G210+H210),2)</f>
        <v>0</v>
      </c>
      <c r="J210" s="180">
        <f>ROUND(F210*(N210),2)</f>
        <v>0</v>
      </c>
      <c r="K210" s="183">
        <f>ROUND(F210*(O210),2)</f>
        <v>0</v>
      </c>
      <c r="L210" s="183">
        <f>ROUND(F210*(G210),2)</f>
        <v>0</v>
      </c>
      <c r="M210" s="183">
        <f>ROUND(F210*(H210),2)</f>
        <v>0</v>
      </c>
      <c r="N210" s="183">
        <v>0</v>
      </c>
      <c r="O210" s="183"/>
      <c r="P210" s="187"/>
      <c r="Q210" s="187"/>
      <c r="R210" s="187"/>
      <c r="S210" s="183">
        <f>ROUND(F210*(P210),3)</f>
        <v>0</v>
      </c>
      <c r="T210" s="184"/>
      <c r="U210" s="184"/>
      <c r="V210" s="187"/>
      <c r="Z210">
        <v>0</v>
      </c>
    </row>
    <row r="211" spans="1:26" ht="24.95" customHeight="1">
      <c r="A211" s="185"/>
      <c r="B211" s="180" t="s">
        <v>456</v>
      </c>
      <c r="C211" s="186" t="s">
        <v>469</v>
      </c>
      <c r="D211" s="180" t="s">
        <v>470</v>
      </c>
      <c r="E211" s="180" t="s">
        <v>122</v>
      </c>
      <c r="F211" s="181">
        <v>8.0500000000000007</v>
      </c>
      <c r="G211" s="182">
        <v>0</v>
      </c>
      <c r="H211" s="182">
        <v>0</v>
      </c>
      <c r="I211" s="182">
        <f>ROUND(F211*(G211+H211),2)</f>
        <v>0</v>
      </c>
      <c r="J211" s="180">
        <f>ROUND(F211*(N211),2)</f>
        <v>0</v>
      </c>
      <c r="K211" s="183">
        <f>ROUND(F211*(O211),2)</f>
        <v>0</v>
      </c>
      <c r="L211" s="183">
        <f>ROUND(F211*(G211),2)</f>
        <v>0</v>
      </c>
      <c r="M211" s="183">
        <f>ROUND(F211*(H211),2)</f>
        <v>0</v>
      </c>
      <c r="N211" s="183">
        <v>0</v>
      </c>
      <c r="O211" s="183"/>
      <c r="P211" s="187">
        <v>3.0000000000000001E-5</v>
      </c>
      <c r="Q211" s="187"/>
      <c r="R211" s="187">
        <v>3.0000000000000001E-5</v>
      </c>
      <c r="S211" s="183">
        <f>ROUND(F211*(P211),3)</f>
        <v>0</v>
      </c>
      <c r="T211" s="184"/>
      <c r="U211" s="184"/>
      <c r="V211" s="187"/>
      <c r="Z211">
        <v>0</v>
      </c>
    </row>
    <row r="212" spans="1:26" ht="24.95" customHeight="1">
      <c r="A212" s="185"/>
      <c r="B212" s="180" t="s">
        <v>456</v>
      </c>
      <c r="C212" s="186" t="s">
        <v>471</v>
      </c>
      <c r="D212" s="180" t="s">
        <v>472</v>
      </c>
      <c r="E212" s="180" t="s">
        <v>473</v>
      </c>
      <c r="F212" s="181">
        <v>3</v>
      </c>
      <c r="G212" s="182">
        <v>0</v>
      </c>
      <c r="H212" s="182">
        <v>0</v>
      </c>
      <c r="I212" s="182">
        <f>ROUND(F212*(G212+H212),2)</f>
        <v>0</v>
      </c>
      <c r="J212" s="180">
        <f>ROUND(F212*(N212),2)</f>
        <v>0</v>
      </c>
      <c r="K212" s="183">
        <f>ROUND(F212*(O212),2)</f>
        <v>0</v>
      </c>
      <c r="L212" s="183">
        <f>ROUND(F212*(G212),2)</f>
        <v>0</v>
      </c>
      <c r="M212" s="183">
        <f>ROUND(F212*(H212),2)</f>
        <v>0</v>
      </c>
      <c r="N212" s="183">
        <v>0</v>
      </c>
      <c r="O212" s="183"/>
      <c r="P212" s="187"/>
      <c r="Q212" s="187"/>
      <c r="R212" s="187"/>
      <c r="S212" s="183">
        <f>ROUND(F212*(P212),3)</f>
        <v>0</v>
      </c>
      <c r="T212" s="184"/>
      <c r="U212" s="184"/>
      <c r="V212" s="187"/>
      <c r="Z212">
        <v>0</v>
      </c>
    </row>
    <row r="213" spans="1:26">
      <c r="A213" s="161"/>
      <c r="B213" s="161"/>
      <c r="C213" s="179">
        <v>711</v>
      </c>
      <c r="D213" s="179" t="s">
        <v>76</v>
      </c>
      <c r="E213" s="161"/>
      <c r="F213" s="178"/>
      <c r="G213" s="164">
        <f>ROUND((SUM(L204:L212))/1,2)</f>
        <v>0</v>
      </c>
      <c r="H213" s="164">
        <f>ROUND((SUM(M204:M212))/1,2)</f>
        <v>0</v>
      </c>
      <c r="I213" s="164">
        <f>ROUND((SUM(I204:I212))/1,2)</f>
        <v>0</v>
      </c>
      <c r="J213" s="161"/>
      <c r="K213" s="161"/>
      <c r="L213" s="161">
        <f>ROUND((SUM(L204:L212))/1,2)</f>
        <v>0</v>
      </c>
      <c r="M213" s="161">
        <f>ROUND((SUM(M204:M212))/1,2)</f>
        <v>0</v>
      </c>
      <c r="N213" s="161"/>
      <c r="O213" s="161"/>
      <c r="P213" s="196"/>
      <c r="Q213" s="161"/>
      <c r="R213" s="161"/>
      <c r="S213" s="196">
        <f>ROUND((SUM(S204:S212))/1,2)</f>
        <v>0</v>
      </c>
      <c r="T213" s="158"/>
      <c r="U213" s="158"/>
      <c r="V213" s="2">
        <f>ROUND((SUM(V204:V212))/1,2)</f>
        <v>0</v>
      </c>
      <c r="W213" s="158"/>
      <c r="X213" s="158"/>
      <c r="Y213" s="158"/>
      <c r="Z213" s="158"/>
    </row>
    <row r="214" spans="1:26">
      <c r="A214" s="1"/>
      <c r="B214" s="1"/>
      <c r="C214" s="1"/>
      <c r="D214" s="1"/>
      <c r="E214" s="1"/>
      <c r="F214" s="174"/>
      <c r="G214" s="154"/>
      <c r="H214" s="154"/>
      <c r="I214" s="154"/>
      <c r="J214" s="1"/>
      <c r="K214" s="1"/>
      <c r="L214" s="1"/>
      <c r="M214" s="1"/>
      <c r="N214" s="1"/>
      <c r="O214" s="1"/>
      <c r="P214" s="1"/>
      <c r="Q214" s="1"/>
      <c r="R214" s="1"/>
      <c r="S214" s="1"/>
      <c r="V214" s="1"/>
    </row>
    <row r="215" spans="1:26">
      <c r="A215" s="161"/>
      <c r="B215" s="161"/>
      <c r="C215" s="179">
        <v>712</v>
      </c>
      <c r="D215" s="179" t="s">
        <v>77</v>
      </c>
      <c r="E215" s="161"/>
      <c r="F215" s="178"/>
      <c r="G215" s="162"/>
      <c r="H215" s="162"/>
      <c r="I215" s="162"/>
      <c r="J215" s="161"/>
      <c r="K215" s="161"/>
      <c r="L215" s="161"/>
      <c r="M215" s="161"/>
      <c r="N215" s="161"/>
      <c r="O215" s="161"/>
      <c r="P215" s="161"/>
      <c r="Q215" s="161"/>
      <c r="R215" s="161"/>
      <c r="S215" s="161"/>
      <c r="T215" s="158"/>
      <c r="U215" s="158"/>
      <c r="V215" s="161"/>
      <c r="W215" s="158"/>
      <c r="X215" s="158"/>
      <c r="Y215" s="158"/>
      <c r="Z215" s="158"/>
    </row>
    <row r="216" spans="1:26" ht="35.1" customHeight="1">
      <c r="A216" s="185"/>
      <c r="B216" s="180" t="s">
        <v>474</v>
      </c>
      <c r="C216" s="186" t="s">
        <v>475</v>
      </c>
      <c r="D216" s="180" t="s">
        <v>476</v>
      </c>
      <c r="E216" s="180" t="s">
        <v>122</v>
      </c>
      <c r="F216" s="181">
        <v>12.3</v>
      </c>
      <c r="G216" s="182">
        <v>0</v>
      </c>
      <c r="H216" s="182">
        <v>0</v>
      </c>
      <c r="I216" s="182">
        <f>ROUND(F216*(G216+H216),2)</f>
        <v>0</v>
      </c>
      <c r="J216" s="180">
        <f>ROUND(F216*(N216),2)</f>
        <v>0</v>
      </c>
      <c r="K216" s="183">
        <f>ROUND(F216*(O216),2)</f>
        <v>0</v>
      </c>
      <c r="L216" s="183">
        <f>ROUND(F216*(G216),2)</f>
        <v>0</v>
      </c>
      <c r="M216" s="183">
        <f>ROUND(F216*(H216),2)</f>
        <v>0</v>
      </c>
      <c r="N216" s="183">
        <v>0</v>
      </c>
      <c r="O216" s="183"/>
      <c r="P216" s="187">
        <v>8.7000000000000001E-4</v>
      </c>
      <c r="Q216" s="187"/>
      <c r="R216" s="187">
        <v>8.7000000000000001E-4</v>
      </c>
      <c r="S216" s="183">
        <f>ROUND(F216*(P216),3)</f>
        <v>1.0999999999999999E-2</v>
      </c>
      <c r="T216" s="184"/>
      <c r="U216" s="184"/>
      <c r="V216" s="187"/>
      <c r="Z216">
        <v>0</v>
      </c>
    </row>
    <row r="217" spans="1:26" ht="24.95" customHeight="1">
      <c r="A217" s="185"/>
      <c r="B217" s="180" t="s">
        <v>474</v>
      </c>
      <c r="C217" s="186" t="s">
        <v>477</v>
      </c>
      <c r="D217" s="180" t="s">
        <v>478</v>
      </c>
      <c r="E217" s="180" t="s">
        <v>122</v>
      </c>
      <c r="F217" s="181">
        <v>21.17</v>
      </c>
      <c r="G217" s="182">
        <v>0</v>
      </c>
      <c r="H217" s="182">
        <v>0</v>
      </c>
      <c r="I217" s="182">
        <f>ROUND(F217*(G217+H217),2)</f>
        <v>0</v>
      </c>
      <c r="J217" s="180">
        <f>ROUND(F217*(N217),2)</f>
        <v>0</v>
      </c>
      <c r="K217" s="183">
        <f>ROUND(F217*(O217),2)</f>
        <v>0</v>
      </c>
      <c r="L217" s="183">
        <f>ROUND(F217*(G217),2)</f>
        <v>0</v>
      </c>
      <c r="M217" s="183">
        <f>ROUND(F217*(H217),2)</f>
        <v>0</v>
      </c>
      <c r="N217" s="183">
        <v>0</v>
      </c>
      <c r="O217" s="183"/>
      <c r="P217" s="187">
        <v>2.2000000000000001E-4</v>
      </c>
      <c r="Q217" s="187"/>
      <c r="R217" s="187">
        <v>2.2000000000000001E-4</v>
      </c>
      <c r="S217" s="183">
        <f>ROUND(F217*(P217),3)</f>
        <v>5.0000000000000001E-3</v>
      </c>
      <c r="T217" s="184"/>
      <c r="U217" s="184"/>
      <c r="V217" s="187"/>
      <c r="Z217">
        <v>0</v>
      </c>
    </row>
    <row r="218" spans="1:26" ht="35.1" customHeight="1">
      <c r="A218" s="185"/>
      <c r="B218" s="180" t="s">
        <v>474</v>
      </c>
      <c r="C218" s="186" t="s">
        <v>479</v>
      </c>
      <c r="D218" s="180" t="s">
        <v>480</v>
      </c>
      <c r="E218" s="180" t="s">
        <v>122</v>
      </c>
      <c r="F218" s="181">
        <v>35.92</v>
      </c>
      <c r="G218" s="182">
        <v>0</v>
      </c>
      <c r="H218" s="182">
        <v>0</v>
      </c>
      <c r="I218" s="182">
        <f>ROUND(F218*(G218+H218),2)</f>
        <v>0</v>
      </c>
      <c r="J218" s="180">
        <f>ROUND(F218*(N218),2)</f>
        <v>0</v>
      </c>
      <c r="K218" s="183">
        <f>ROUND(F218*(O218),2)</f>
        <v>0</v>
      </c>
      <c r="L218" s="183">
        <f>ROUND(F218*(G218),2)</f>
        <v>0</v>
      </c>
      <c r="M218" s="183">
        <f>ROUND(F218*(H218),2)</f>
        <v>0</v>
      </c>
      <c r="N218" s="183">
        <v>0</v>
      </c>
      <c r="O218" s="183"/>
      <c r="P218" s="187">
        <v>9.0000000000000006E-5</v>
      </c>
      <c r="Q218" s="187"/>
      <c r="R218" s="187">
        <v>9.0000000000000006E-5</v>
      </c>
      <c r="S218" s="183">
        <f>ROUND(F218*(P218),3)</f>
        <v>3.0000000000000001E-3</v>
      </c>
      <c r="T218" s="184"/>
      <c r="U218" s="184"/>
      <c r="V218" s="187"/>
      <c r="Z218">
        <v>0</v>
      </c>
    </row>
    <row r="219" spans="1:26" ht="35.1" customHeight="1">
      <c r="A219" s="185"/>
      <c r="B219" s="180" t="s">
        <v>474</v>
      </c>
      <c r="C219" s="186" t="s">
        <v>481</v>
      </c>
      <c r="D219" s="180" t="s">
        <v>482</v>
      </c>
      <c r="E219" s="180" t="s">
        <v>148</v>
      </c>
      <c r="F219" s="181">
        <v>35.92</v>
      </c>
      <c r="G219" s="182">
        <v>0</v>
      </c>
      <c r="H219" s="182">
        <v>0</v>
      </c>
      <c r="I219" s="182">
        <f>ROUND(F219*(G219+H219),2)</f>
        <v>0</v>
      </c>
      <c r="J219" s="180">
        <f>ROUND(F219*(N219),2)</f>
        <v>0</v>
      </c>
      <c r="K219" s="183">
        <f>ROUND(F219*(O219),2)</f>
        <v>0</v>
      </c>
      <c r="L219" s="183">
        <f>ROUND(F219*(G219),2)</f>
        <v>0</v>
      </c>
      <c r="M219" s="183">
        <f>ROUND(F219*(H219),2)</f>
        <v>0</v>
      </c>
      <c r="N219" s="183">
        <v>0</v>
      </c>
      <c r="O219" s="183"/>
      <c r="P219" s="187"/>
      <c r="Q219" s="187"/>
      <c r="R219" s="187"/>
      <c r="S219" s="183">
        <f>ROUND(F219*(P219),3)</f>
        <v>0</v>
      </c>
      <c r="T219" s="184"/>
      <c r="U219" s="184"/>
      <c r="V219" s="187"/>
      <c r="Z219">
        <v>0</v>
      </c>
    </row>
    <row r="220" spans="1:26" ht="35.1" customHeight="1">
      <c r="A220" s="185"/>
      <c r="B220" s="180" t="s">
        <v>474</v>
      </c>
      <c r="C220" s="186" t="s">
        <v>483</v>
      </c>
      <c r="D220" s="180" t="s">
        <v>484</v>
      </c>
      <c r="E220" s="180" t="s">
        <v>148</v>
      </c>
      <c r="F220" s="181">
        <v>35.92</v>
      </c>
      <c r="G220" s="182">
        <v>0</v>
      </c>
      <c r="H220" s="182">
        <v>0</v>
      </c>
      <c r="I220" s="182">
        <f>ROUND(F220*(G220+H220),2)</f>
        <v>0</v>
      </c>
      <c r="J220" s="180">
        <f>ROUND(F220*(N220),2)</f>
        <v>0</v>
      </c>
      <c r="K220" s="183">
        <f>ROUND(F220*(O220),2)</f>
        <v>0</v>
      </c>
      <c r="L220" s="183">
        <f>ROUND(F220*(G220),2)</f>
        <v>0</v>
      </c>
      <c r="M220" s="183">
        <f>ROUND(F220*(H220),2)</f>
        <v>0</v>
      </c>
      <c r="N220" s="183">
        <v>0</v>
      </c>
      <c r="O220" s="183"/>
      <c r="P220" s="187">
        <v>2.7500000000000001E-5</v>
      </c>
      <c r="Q220" s="187"/>
      <c r="R220" s="187">
        <v>2.7500000000000001E-5</v>
      </c>
      <c r="S220" s="183">
        <f>ROUND(F220*(P220),3)</f>
        <v>1E-3</v>
      </c>
      <c r="T220" s="184"/>
      <c r="U220" s="184"/>
      <c r="V220" s="187"/>
      <c r="Z220">
        <v>0</v>
      </c>
    </row>
    <row r="221" spans="1:26" ht="24.95" customHeight="1">
      <c r="A221" s="185"/>
      <c r="B221" s="180" t="s">
        <v>474</v>
      </c>
      <c r="C221" s="186" t="s">
        <v>485</v>
      </c>
      <c r="D221" s="180" t="s">
        <v>486</v>
      </c>
      <c r="E221" s="180" t="s">
        <v>296</v>
      </c>
      <c r="F221" s="181">
        <v>18</v>
      </c>
      <c r="G221" s="182">
        <v>0</v>
      </c>
      <c r="H221" s="182">
        <v>0</v>
      </c>
      <c r="I221" s="182">
        <f>ROUND(F221*(G221+H221),2)</f>
        <v>0</v>
      </c>
      <c r="J221" s="180">
        <f>ROUND(F221*(N221),2)</f>
        <v>0</v>
      </c>
      <c r="K221" s="183">
        <f>ROUND(F221*(O221),2)</f>
        <v>0</v>
      </c>
      <c r="L221" s="183">
        <f>ROUND(F221*(G221),2)</f>
        <v>0</v>
      </c>
      <c r="M221" s="183">
        <f>ROUND(F221*(H221),2)</f>
        <v>0</v>
      </c>
      <c r="N221" s="183">
        <v>0</v>
      </c>
      <c r="O221" s="183"/>
      <c r="P221" s="187"/>
      <c r="Q221" s="187"/>
      <c r="R221" s="187"/>
      <c r="S221" s="183">
        <f>ROUND(F221*(P221),3)</f>
        <v>0</v>
      </c>
      <c r="T221" s="184"/>
      <c r="U221" s="184"/>
      <c r="V221" s="187"/>
      <c r="Z221">
        <v>0</v>
      </c>
    </row>
    <row r="222" spans="1:26" ht="35.1" customHeight="1">
      <c r="A222" s="185"/>
      <c r="B222" s="180" t="s">
        <v>474</v>
      </c>
      <c r="C222" s="186" t="s">
        <v>487</v>
      </c>
      <c r="D222" s="180" t="s">
        <v>488</v>
      </c>
      <c r="E222" s="180" t="s">
        <v>122</v>
      </c>
      <c r="F222" s="181">
        <v>21.17</v>
      </c>
      <c r="G222" s="182">
        <v>0</v>
      </c>
      <c r="H222" s="182">
        <v>0</v>
      </c>
      <c r="I222" s="182">
        <f>ROUND(F222*(G222+H222),2)</f>
        <v>0</v>
      </c>
      <c r="J222" s="180">
        <f>ROUND(F222*(N222),2)</f>
        <v>0</v>
      </c>
      <c r="K222" s="183">
        <f>ROUND(F222*(O222),2)</f>
        <v>0</v>
      </c>
      <c r="L222" s="183">
        <f>ROUND(F222*(G222),2)</f>
        <v>0</v>
      </c>
      <c r="M222" s="183">
        <f>ROUND(F222*(H222),2)</f>
        <v>0</v>
      </c>
      <c r="N222" s="183">
        <v>0</v>
      </c>
      <c r="O222" s="183"/>
      <c r="P222" s="187"/>
      <c r="Q222" s="187"/>
      <c r="R222" s="187"/>
      <c r="S222" s="183">
        <f>ROUND(F222*(P222),3)</f>
        <v>0</v>
      </c>
      <c r="T222" s="184"/>
      <c r="U222" s="184"/>
      <c r="V222" s="187"/>
      <c r="Z222">
        <v>0</v>
      </c>
    </row>
    <row r="223" spans="1:26" ht="24.95" customHeight="1">
      <c r="A223" s="185"/>
      <c r="B223" s="180" t="s">
        <v>474</v>
      </c>
      <c r="C223" s="186" t="s">
        <v>489</v>
      </c>
      <c r="D223" s="180" t="s">
        <v>490</v>
      </c>
      <c r="E223" s="180" t="s">
        <v>473</v>
      </c>
      <c r="F223" s="181">
        <v>3.1</v>
      </c>
      <c r="G223" s="182">
        <v>0</v>
      </c>
      <c r="H223" s="182">
        <v>0</v>
      </c>
      <c r="I223" s="182">
        <f>ROUND(F223*(G223+H223),2)</f>
        <v>0</v>
      </c>
      <c r="J223" s="180">
        <f>ROUND(F223*(N223),2)</f>
        <v>0</v>
      </c>
      <c r="K223" s="183">
        <f>ROUND(F223*(O223),2)</f>
        <v>0</v>
      </c>
      <c r="L223" s="183">
        <f>ROUND(F223*(G223),2)</f>
        <v>0</v>
      </c>
      <c r="M223" s="183">
        <f>ROUND(F223*(H223),2)</f>
        <v>0</v>
      </c>
      <c r="N223" s="183">
        <v>0</v>
      </c>
      <c r="O223" s="183"/>
      <c r="P223" s="187"/>
      <c r="Q223" s="187"/>
      <c r="R223" s="187"/>
      <c r="S223" s="183">
        <f>ROUND(F223*(P223),3)</f>
        <v>0</v>
      </c>
      <c r="T223" s="184"/>
      <c r="U223" s="184"/>
      <c r="V223" s="187"/>
      <c r="Z223">
        <v>0</v>
      </c>
    </row>
    <row r="224" spans="1:26" ht="24.95" customHeight="1">
      <c r="A224" s="193"/>
      <c r="B224" s="188" t="s">
        <v>145</v>
      </c>
      <c r="C224" s="194" t="s">
        <v>491</v>
      </c>
      <c r="D224" s="188" t="s">
        <v>492</v>
      </c>
      <c r="E224" s="188" t="s">
        <v>148</v>
      </c>
      <c r="F224" s="189">
        <v>24.35</v>
      </c>
      <c r="G224" s="190">
        <v>0</v>
      </c>
      <c r="H224" s="190">
        <v>0</v>
      </c>
      <c r="I224" s="190">
        <f>ROUND(F224*(G224+H224),2)</f>
        <v>0</v>
      </c>
      <c r="J224" s="188">
        <f>ROUND(F224*(N224),2)</f>
        <v>0</v>
      </c>
      <c r="K224" s="191">
        <f>ROUND(F224*(O224),2)</f>
        <v>0</v>
      </c>
      <c r="L224" s="191">
        <f>ROUND(F224*(G224),2)</f>
        <v>0</v>
      </c>
      <c r="M224" s="191">
        <f>ROUND(F224*(H224),2)</f>
        <v>0</v>
      </c>
      <c r="N224" s="191">
        <v>0</v>
      </c>
      <c r="O224" s="191"/>
      <c r="P224" s="195"/>
      <c r="Q224" s="195"/>
      <c r="R224" s="195"/>
      <c r="S224" s="191">
        <f>ROUND(F224*(P224),3)</f>
        <v>0</v>
      </c>
      <c r="T224" s="192"/>
      <c r="U224" s="192"/>
      <c r="V224" s="195"/>
      <c r="Z224">
        <v>0</v>
      </c>
    </row>
    <row r="225" spans="1:26" ht="24.95" customHeight="1">
      <c r="A225" s="193"/>
      <c r="B225" s="188" t="s">
        <v>145</v>
      </c>
      <c r="C225" s="194" t="s">
        <v>493</v>
      </c>
      <c r="D225" s="188" t="s">
        <v>494</v>
      </c>
      <c r="E225" s="188" t="s">
        <v>148</v>
      </c>
      <c r="F225" s="189">
        <v>41.31</v>
      </c>
      <c r="G225" s="190">
        <v>0</v>
      </c>
      <c r="H225" s="190">
        <v>0</v>
      </c>
      <c r="I225" s="190">
        <f>ROUND(F225*(G225+H225),2)</f>
        <v>0</v>
      </c>
      <c r="J225" s="188">
        <f>ROUND(F225*(N225),2)</f>
        <v>0</v>
      </c>
      <c r="K225" s="191">
        <f>ROUND(F225*(O225),2)</f>
        <v>0</v>
      </c>
      <c r="L225" s="191">
        <f>ROUND(F225*(G225),2)</f>
        <v>0</v>
      </c>
      <c r="M225" s="191">
        <f>ROUND(F225*(H225),2)</f>
        <v>0</v>
      </c>
      <c r="N225" s="191">
        <v>0</v>
      </c>
      <c r="O225" s="191"/>
      <c r="P225" s="195"/>
      <c r="Q225" s="195"/>
      <c r="R225" s="195"/>
      <c r="S225" s="191">
        <f>ROUND(F225*(P225),3)</f>
        <v>0</v>
      </c>
      <c r="T225" s="192"/>
      <c r="U225" s="192"/>
      <c r="V225" s="195"/>
      <c r="Z225">
        <v>0</v>
      </c>
    </row>
    <row r="226" spans="1:26" ht="24.95" customHeight="1">
      <c r="A226" s="193"/>
      <c r="B226" s="188" t="s">
        <v>145</v>
      </c>
      <c r="C226" s="194" t="s">
        <v>495</v>
      </c>
      <c r="D226" s="188" t="s">
        <v>496</v>
      </c>
      <c r="E226" s="188" t="s">
        <v>131</v>
      </c>
      <c r="F226" s="189">
        <v>1.3</v>
      </c>
      <c r="G226" s="190">
        <v>0</v>
      </c>
      <c r="H226" s="190">
        <v>0</v>
      </c>
      <c r="I226" s="190">
        <f>ROUND(F226*(G226+H226),2)</f>
        <v>0</v>
      </c>
      <c r="J226" s="188">
        <f>ROUND(F226*(N226),2)</f>
        <v>0</v>
      </c>
      <c r="K226" s="191">
        <f>ROUND(F226*(O226),2)</f>
        <v>0</v>
      </c>
      <c r="L226" s="191">
        <f>ROUND(F226*(G226),2)</f>
        <v>0</v>
      </c>
      <c r="M226" s="191">
        <f>ROUND(F226*(H226),2)</f>
        <v>0</v>
      </c>
      <c r="N226" s="191">
        <v>0</v>
      </c>
      <c r="O226" s="191"/>
      <c r="P226" s="195"/>
      <c r="Q226" s="195"/>
      <c r="R226" s="195"/>
      <c r="S226" s="191">
        <f>ROUND(F226*(P226),3)</f>
        <v>0</v>
      </c>
      <c r="T226" s="192"/>
      <c r="U226" s="192"/>
      <c r="V226" s="195"/>
      <c r="Z226">
        <v>0</v>
      </c>
    </row>
    <row r="227" spans="1:26">
      <c r="A227" s="161"/>
      <c r="B227" s="161"/>
      <c r="C227" s="179">
        <v>712</v>
      </c>
      <c r="D227" s="179" t="s">
        <v>77</v>
      </c>
      <c r="E227" s="161"/>
      <c r="F227" s="178"/>
      <c r="G227" s="164">
        <f>ROUND((SUM(L215:L226))/1,2)</f>
        <v>0</v>
      </c>
      <c r="H227" s="164">
        <f>ROUND((SUM(M215:M226))/1,2)</f>
        <v>0</v>
      </c>
      <c r="I227" s="164">
        <f>ROUND((SUM(I215:I226))/1,2)</f>
        <v>0</v>
      </c>
      <c r="J227" s="161"/>
      <c r="K227" s="161"/>
      <c r="L227" s="161">
        <f>ROUND((SUM(L215:L226))/1,2)</f>
        <v>0</v>
      </c>
      <c r="M227" s="161">
        <f>ROUND((SUM(M215:M226))/1,2)</f>
        <v>0</v>
      </c>
      <c r="N227" s="161"/>
      <c r="O227" s="161"/>
      <c r="P227" s="196"/>
      <c r="Q227" s="161"/>
      <c r="R227" s="161"/>
      <c r="S227" s="196">
        <f>ROUND((SUM(S215:S226))/1,2)</f>
        <v>0.02</v>
      </c>
      <c r="T227" s="158"/>
      <c r="U227" s="158"/>
      <c r="V227" s="2">
        <f>ROUND((SUM(V215:V226))/1,2)</f>
        <v>0</v>
      </c>
      <c r="W227" s="158"/>
      <c r="X227" s="158"/>
      <c r="Y227" s="158"/>
      <c r="Z227" s="158"/>
    </row>
    <row r="228" spans="1:26">
      <c r="A228" s="1"/>
      <c r="B228" s="1"/>
      <c r="C228" s="1"/>
      <c r="D228" s="1"/>
      <c r="E228" s="1"/>
      <c r="F228" s="174"/>
      <c r="G228" s="154"/>
      <c r="H228" s="154"/>
      <c r="I228" s="154"/>
      <c r="J228" s="1"/>
      <c r="K228" s="1"/>
      <c r="L228" s="1"/>
      <c r="M228" s="1"/>
      <c r="N228" s="1"/>
      <c r="O228" s="1"/>
      <c r="P228" s="1"/>
      <c r="Q228" s="1"/>
      <c r="R228" s="1"/>
      <c r="S228" s="1"/>
      <c r="V228" s="1"/>
    </row>
    <row r="229" spans="1:26">
      <c r="A229" s="161"/>
      <c r="B229" s="161"/>
      <c r="C229" s="179">
        <v>713</v>
      </c>
      <c r="D229" s="179" t="s">
        <v>78</v>
      </c>
      <c r="E229" s="161"/>
      <c r="F229" s="178"/>
      <c r="G229" s="162"/>
      <c r="H229" s="162"/>
      <c r="I229" s="162"/>
      <c r="J229" s="161"/>
      <c r="K229" s="161"/>
      <c r="L229" s="161"/>
      <c r="M229" s="161"/>
      <c r="N229" s="161"/>
      <c r="O229" s="161"/>
      <c r="P229" s="161"/>
      <c r="Q229" s="161"/>
      <c r="R229" s="161"/>
      <c r="S229" s="161"/>
      <c r="T229" s="158"/>
      <c r="U229" s="158"/>
      <c r="V229" s="161"/>
      <c r="W229" s="158"/>
      <c r="X229" s="158"/>
      <c r="Y229" s="158"/>
      <c r="Z229" s="158"/>
    </row>
    <row r="230" spans="1:26" ht="24.95" customHeight="1">
      <c r="A230" s="185"/>
      <c r="B230" s="180" t="s">
        <v>497</v>
      </c>
      <c r="C230" s="186" t="s">
        <v>498</v>
      </c>
      <c r="D230" s="180" t="s">
        <v>499</v>
      </c>
      <c r="E230" s="180" t="s">
        <v>122</v>
      </c>
      <c r="F230" s="181">
        <v>29.24</v>
      </c>
      <c r="G230" s="182">
        <v>0</v>
      </c>
      <c r="H230" s="182">
        <v>0</v>
      </c>
      <c r="I230" s="182">
        <f>ROUND(F230*(G230+H230),2)</f>
        <v>0</v>
      </c>
      <c r="J230" s="180">
        <f>ROUND(F230*(N230),2)</f>
        <v>0</v>
      </c>
      <c r="K230" s="183">
        <f>ROUND(F230*(O230),2)</f>
        <v>0</v>
      </c>
      <c r="L230" s="183">
        <f>ROUND(F230*(G230),2)</f>
        <v>0</v>
      </c>
      <c r="M230" s="183">
        <f>ROUND(F230*(H230),2)</f>
        <v>0</v>
      </c>
      <c r="N230" s="183">
        <v>0</v>
      </c>
      <c r="O230" s="183"/>
      <c r="P230" s="187"/>
      <c r="Q230" s="187"/>
      <c r="R230" s="187"/>
      <c r="S230" s="183">
        <f>ROUND(F230*(P230),3)</f>
        <v>0</v>
      </c>
      <c r="T230" s="184"/>
      <c r="U230" s="184"/>
      <c r="V230" s="187"/>
      <c r="Z230">
        <v>0</v>
      </c>
    </row>
    <row r="231" spans="1:26" ht="35.1" customHeight="1">
      <c r="A231" s="185"/>
      <c r="B231" s="180" t="s">
        <v>497</v>
      </c>
      <c r="C231" s="186" t="s">
        <v>500</v>
      </c>
      <c r="D231" s="180" t="s">
        <v>501</v>
      </c>
      <c r="E231" s="180" t="s">
        <v>148</v>
      </c>
      <c r="F231" s="181">
        <v>34.090000000000003</v>
      </c>
      <c r="G231" s="182">
        <v>0</v>
      </c>
      <c r="H231" s="182">
        <v>0</v>
      </c>
      <c r="I231" s="182">
        <f>ROUND(F231*(G231+H231),2)</f>
        <v>0</v>
      </c>
      <c r="J231" s="180">
        <f>ROUND(F231*(N231),2)</f>
        <v>0</v>
      </c>
      <c r="K231" s="183">
        <f>ROUND(F231*(O231),2)</f>
        <v>0</v>
      </c>
      <c r="L231" s="183">
        <f>ROUND(F231*(G231),2)</f>
        <v>0</v>
      </c>
      <c r="M231" s="183">
        <f>ROUND(F231*(H231),2)</f>
        <v>0</v>
      </c>
      <c r="N231" s="183">
        <v>0</v>
      </c>
      <c r="O231" s="183"/>
      <c r="P231" s="187"/>
      <c r="Q231" s="187"/>
      <c r="R231" s="187"/>
      <c r="S231" s="183">
        <f>ROUND(F231*(P231),3)</f>
        <v>0</v>
      </c>
      <c r="T231" s="184"/>
      <c r="U231" s="184"/>
      <c r="V231" s="187"/>
      <c r="Z231">
        <v>0</v>
      </c>
    </row>
    <row r="232" spans="1:26" ht="24.95" customHeight="1">
      <c r="A232" s="185"/>
      <c r="B232" s="180" t="s">
        <v>497</v>
      </c>
      <c r="C232" s="186" t="s">
        <v>502</v>
      </c>
      <c r="D232" s="180" t="s">
        <v>503</v>
      </c>
      <c r="E232" s="180" t="s">
        <v>122</v>
      </c>
      <c r="F232" s="181">
        <v>74.709999999999994</v>
      </c>
      <c r="G232" s="182">
        <v>0</v>
      </c>
      <c r="H232" s="182">
        <v>0</v>
      </c>
      <c r="I232" s="182">
        <f>ROUND(F232*(G232+H232),2)</f>
        <v>0</v>
      </c>
      <c r="J232" s="180">
        <f>ROUND(F232*(N232),2)</f>
        <v>0</v>
      </c>
      <c r="K232" s="183">
        <f>ROUND(F232*(O232),2)</f>
        <v>0</v>
      </c>
      <c r="L232" s="183">
        <f>ROUND(F232*(G232),2)</f>
        <v>0</v>
      </c>
      <c r="M232" s="183">
        <f>ROUND(F232*(H232),2)</f>
        <v>0</v>
      </c>
      <c r="N232" s="183">
        <v>0</v>
      </c>
      <c r="O232" s="183"/>
      <c r="P232" s="187">
        <v>1.15E-3</v>
      </c>
      <c r="Q232" s="187"/>
      <c r="R232" s="187">
        <v>1.15E-3</v>
      </c>
      <c r="S232" s="183">
        <f>ROUND(F232*(P232),3)</f>
        <v>8.5999999999999993E-2</v>
      </c>
      <c r="T232" s="184"/>
      <c r="U232" s="184"/>
      <c r="V232" s="187"/>
      <c r="Z232">
        <v>0</v>
      </c>
    </row>
    <row r="233" spans="1:26" ht="24.95" customHeight="1">
      <c r="A233" s="185"/>
      <c r="B233" s="180" t="s">
        <v>504</v>
      </c>
      <c r="C233" s="186" t="s">
        <v>505</v>
      </c>
      <c r="D233" s="180" t="s">
        <v>506</v>
      </c>
      <c r="E233" s="180" t="s">
        <v>473</v>
      </c>
      <c r="F233" s="181">
        <v>1.6</v>
      </c>
      <c r="G233" s="182">
        <v>0</v>
      </c>
      <c r="H233" s="182">
        <v>0</v>
      </c>
      <c r="I233" s="182">
        <f>ROUND(F233*(G233+H233),2)</f>
        <v>0</v>
      </c>
      <c r="J233" s="180">
        <f>ROUND(F233*(N233),2)</f>
        <v>0</v>
      </c>
      <c r="K233" s="183">
        <f>ROUND(F233*(O233),2)</f>
        <v>0</v>
      </c>
      <c r="L233" s="183">
        <f>ROUND(F233*(G233),2)</f>
        <v>0</v>
      </c>
      <c r="M233" s="183">
        <f>ROUND(F233*(H233),2)</f>
        <v>0</v>
      </c>
      <c r="N233" s="183">
        <v>0</v>
      </c>
      <c r="O233" s="183"/>
      <c r="P233" s="187"/>
      <c r="Q233" s="187"/>
      <c r="R233" s="187"/>
      <c r="S233" s="183">
        <f>ROUND(F233*(P233),3)</f>
        <v>0</v>
      </c>
      <c r="T233" s="184"/>
      <c r="U233" s="184"/>
      <c r="V233" s="187"/>
      <c r="Z233">
        <v>0</v>
      </c>
    </row>
    <row r="234" spans="1:26" ht="24.95" customHeight="1">
      <c r="A234" s="193"/>
      <c r="B234" s="188" t="s">
        <v>145</v>
      </c>
      <c r="C234" s="194" t="s">
        <v>507</v>
      </c>
      <c r="D234" s="188" t="s">
        <v>508</v>
      </c>
      <c r="E234" s="188" t="s">
        <v>148</v>
      </c>
      <c r="F234" s="189">
        <v>29.12</v>
      </c>
      <c r="G234" s="190">
        <v>0</v>
      </c>
      <c r="H234" s="190">
        <v>0</v>
      </c>
      <c r="I234" s="190">
        <f>ROUND(F234*(G234+H234),2)</f>
        <v>0</v>
      </c>
      <c r="J234" s="188">
        <f>ROUND(F234*(N234),2)</f>
        <v>0</v>
      </c>
      <c r="K234" s="191">
        <f>ROUND(F234*(O234),2)</f>
        <v>0</v>
      </c>
      <c r="L234" s="191">
        <f>ROUND(F234*(G234),2)</f>
        <v>0</v>
      </c>
      <c r="M234" s="191">
        <f>ROUND(F234*(H234),2)</f>
        <v>0</v>
      </c>
      <c r="N234" s="191">
        <v>0</v>
      </c>
      <c r="O234" s="191"/>
      <c r="P234" s="195"/>
      <c r="Q234" s="195"/>
      <c r="R234" s="195"/>
      <c r="S234" s="191">
        <f>ROUND(F234*(P234),3)</f>
        <v>0</v>
      </c>
      <c r="T234" s="192"/>
      <c r="U234" s="192"/>
      <c r="V234" s="195"/>
      <c r="Z234">
        <v>0</v>
      </c>
    </row>
    <row r="235" spans="1:26" ht="24.95" customHeight="1">
      <c r="A235" s="193"/>
      <c r="B235" s="188" t="s">
        <v>142</v>
      </c>
      <c r="C235" s="194" t="s">
        <v>509</v>
      </c>
      <c r="D235" s="188" t="s">
        <v>510</v>
      </c>
      <c r="E235" s="188" t="s">
        <v>122</v>
      </c>
      <c r="F235" s="189">
        <v>12.57</v>
      </c>
      <c r="G235" s="190">
        <v>0</v>
      </c>
      <c r="H235" s="190">
        <v>0</v>
      </c>
      <c r="I235" s="190">
        <f>ROUND(F235*(G235+H235),2)</f>
        <v>0</v>
      </c>
      <c r="J235" s="188">
        <f>ROUND(F235*(N235),2)</f>
        <v>0</v>
      </c>
      <c r="K235" s="191">
        <f>ROUND(F235*(O235),2)</f>
        <v>0</v>
      </c>
      <c r="L235" s="191">
        <f>ROUND(F235*(G235),2)</f>
        <v>0</v>
      </c>
      <c r="M235" s="191">
        <f>ROUND(F235*(H235),2)</f>
        <v>0</v>
      </c>
      <c r="N235" s="191">
        <v>0</v>
      </c>
      <c r="O235" s="191"/>
      <c r="P235" s="195">
        <v>1.1999999999999999E-3</v>
      </c>
      <c r="Q235" s="195"/>
      <c r="R235" s="195">
        <v>1.1999999999999999E-3</v>
      </c>
      <c r="S235" s="191">
        <f>ROUND(F235*(P235),3)</f>
        <v>1.4999999999999999E-2</v>
      </c>
      <c r="T235" s="192"/>
      <c r="U235" s="192"/>
      <c r="V235" s="195"/>
      <c r="Z235">
        <v>0</v>
      </c>
    </row>
    <row r="236" spans="1:26" ht="24.95" customHeight="1">
      <c r="A236" s="193"/>
      <c r="B236" s="188" t="s">
        <v>142</v>
      </c>
      <c r="C236" s="194" t="s">
        <v>511</v>
      </c>
      <c r="D236" s="188" t="s">
        <v>512</v>
      </c>
      <c r="E236" s="188" t="s">
        <v>107</v>
      </c>
      <c r="F236" s="189">
        <v>2.23</v>
      </c>
      <c r="G236" s="190">
        <v>0</v>
      </c>
      <c r="H236" s="190">
        <v>0</v>
      </c>
      <c r="I236" s="190">
        <f>ROUND(F236*(G236+H236),2)</f>
        <v>0</v>
      </c>
      <c r="J236" s="188">
        <f>ROUND(F236*(N236),2)</f>
        <v>0</v>
      </c>
      <c r="K236" s="191">
        <f>ROUND(F236*(O236),2)</f>
        <v>0</v>
      </c>
      <c r="L236" s="191">
        <f>ROUND(F236*(G236),2)</f>
        <v>0</v>
      </c>
      <c r="M236" s="191">
        <f>ROUND(F236*(H236),2)</f>
        <v>0</v>
      </c>
      <c r="N236" s="191">
        <v>0</v>
      </c>
      <c r="O236" s="191"/>
      <c r="P236" s="195">
        <v>2.4500000000000001E-2</v>
      </c>
      <c r="Q236" s="195"/>
      <c r="R236" s="195">
        <v>2.4500000000000001E-2</v>
      </c>
      <c r="S236" s="191">
        <f>ROUND(F236*(P236),3)</f>
        <v>5.5E-2</v>
      </c>
      <c r="T236" s="192"/>
      <c r="U236" s="192"/>
      <c r="V236" s="195"/>
      <c r="Z236">
        <v>0</v>
      </c>
    </row>
    <row r="237" spans="1:26" ht="24.95" customHeight="1">
      <c r="A237" s="193"/>
      <c r="B237" s="188" t="s">
        <v>145</v>
      </c>
      <c r="C237" s="194" t="s">
        <v>513</v>
      </c>
      <c r="D237" s="188" t="s">
        <v>514</v>
      </c>
      <c r="E237" s="188" t="s">
        <v>148</v>
      </c>
      <c r="F237" s="189">
        <v>48.92</v>
      </c>
      <c r="G237" s="190">
        <v>0</v>
      </c>
      <c r="H237" s="190">
        <v>0</v>
      </c>
      <c r="I237" s="190">
        <f>ROUND(F237*(G237+H237),2)</f>
        <v>0</v>
      </c>
      <c r="J237" s="188">
        <f>ROUND(F237*(N237),2)</f>
        <v>0</v>
      </c>
      <c r="K237" s="191">
        <f>ROUND(F237*(O237),2)</f>
        <v>0</v>
      </c>
      <c r="L237" s="191">
        <f>ROUND(F237*(G237),2)</f>
        <v>0</v>
      </c>
      <c r="M237" s="191">
        <f>ROUND(F237*(H237),2)</f>
        <v>0</v>
      </c>
      <c r="N237" s="191">
        <v>0</v>
      </c>
      <c r="O237" s="191"/>
      <c r="P237" s="195"/>
      <c r="Q237" s="195"/>
      <c r="R237" s="195"/>
      <c r="S237" s="191">
        <f>ROUND(F237*(P237),3)</f>
        <v>0</v>
      </c>
      <c r="T237" s="192"/>
      <c r="U237" s="192"/>
      <c r="V237" s="195"/>
      <c r="Z237">
        <v>0</v>
      </c>
    </row>
    <row r="238" spans="1:26" ht="24.95" customHeight="1">
      <c r="A238" s="193"/>
      <c r="B238" s="188" t="s">
        <v>145</v>
      </c>
      <c r="C238" s="194" t="s">
        <v>515</v>
      </c>
      <c r="D238" s="188" t="s">
        <v>516</v>
      </c>
      <c r="E238" s="188" t="s">
        <v>148</v>
      </c>
      <c r="F238" s="189">
        <v>44.46</v>
      </c>
      <c r="G238" s="190">
        <v>0</v>
      </c>
      <c r="H238" s="190">
        <v>0</v>
      </c>
      <c r="I238" s="190">
        <f>ROUND(F238*(G238+H238),2)</f>
        <v>0</v>
      </c>
      <c r="J238" s="188">
        <f>ROUND(F238*(N238),2)</f>
        <v>0</v>
      </c>
      <c r="K238" s="191">
        <f>ROUND(F238*(O238),2)</f>
        <v>0</v>
      </c>
      <c r="L238" s="191">
        <f>ROUND(F238*(G238),2)</f>
        <v>0</v>
      </c>
      <c r="M238" s="191">
        <f>ROUND(F238*(H238),2)</f>
        <v>0</v>
      </c>
      <c r="N238" s="191">
        <v>0</v>
      </c>
      <c r="O238" s="191"/>
      <c r="P238" s="195"/>
      <c r="Q238" s="195"/>
      <c r="R238" s="195"/>
      <c r="S238" s="191">
        <f>ROUND(F238*(P238),3)</f>
        <v>0</v>
      </c>
      <c r="T238" s="192"/>
      <c r="U238" s="192"/>
      <c r="V238" s="195"/>
      <c r="Z238">
        <v>0</v>
      </c>
    </row>
    <row r="239" spans="1:26" ht="24.95" customHeight="1">
      <c r="A239" s="193"/>
      <c r="B239" s="188" t="s">
        <v>165</v>
      </c>
      <c r="C239" s="194" t="s">
        <v>517</v>
      </c>
      <c r="D239" s="188" t="s">
        <v>518</v>
      </c>
      <c r="E239" s="188" t="s">
        <v>122</v>
      </c>
      <c r="F239" s="189">
        <v>5.03</v>
      </c>
      <c r="G239" s="190">
        <v>0</v>
      </c>
      <c r="H239" s="190">
        <v>0</v>
      </c>
      <c r="I239" s="190">
        <f>ROUND(F239*(G239+H239),2)</f>
        <v>0</v>
      </c>
      <c r="J239" s="188">
        <f>ROUND(F239*(N239),2)</f>
        <v>0</v>
      </c>
      <c r="K239" s="191">
        <f>ROUND(F239*(O239),2)</f>
        <v>0</v>
      </c>
      <c r="L239" s="191">
        <f>ROUND(F239*(G239),2)</f>
        <v>0</v>
      </c>
      <c r="M239" s="191">
        <f>ROUND(F239*(H239),2)</f>
        <v>0</v>
      </c>
      <c r="N239" s="191">
        <v>0</v>
      </c>
      <c r="O239" s="191"/>
      <c r="P239" s="195">
        <v>1.6999999999999999E-3</v>
      </c>
      <c r="Q239" s="195"/>
      <c r="R239" s="195">
        <v>1.6999999999999999E-3</v>
      </c>
      <c r="S239" s="191">
        <f>ROUND(F239*(P239),3)</f>
        <v>8.9999999999999993E-3</v>
      </c>
      <c r="T239" s="192"/>
      <c r="U239" s="192"/>
      <c r="V239" s="195"/>
      <c r="Z239">
        <v>0</v>
      </c>
    </row>
    <row r="240" spans="1:26" ht="24.95" customHeight="1">
      <c r="A240" s="193"/>
      <c r="B240" s="188" t="s">
        <v>165</v>
      </c>
      <c r="C240" s="194" t="s">
        <v>519</v>
      </c>
      <c r="D240" s="188" t="s">
        <v>520</v>
      </c>
      <c r="E240" s="188" t="s">
        <v>122</v>
      </c>
      <c r="F240" s="189">
        <v>11.76</v>
      </c>
      <c r="G240" s="190">
        <v>0</v>
      </c>
      <c r="H240" s="190">
        <v>0</v>
      </c>
      <c r="I240" s="190">
        <f>ROUND(F240*(G240+H240),2)</f>
        <v>0</v>
      </c>
      <c r="J240" s="188">
        <f>ROUND(F240*(N240),2)</f>
        <v>0</v>
      </c>
      <c r="K240" s="191">
        <f>ROUND(F240*(O240),2)</f>
        <v>0</v>
      </c>
      <c r="L240" s="191">
        <f>ROUND(F240*(G240),2)</f>
        <v>0</v>
      </c>
      <c r="M240" s="191">
        <f>ROUND(F240*(H240),2)</f>
        <v>0</v>
      </c>
      <c r="N240" s="191">
        <v>0</v>
      </c>
      <c r="O240" s="191"/>
      <c r="P240" s="195">
        <v>2.5500000000000002E-3</v>
      </c>
      <c r="Q240" s="195"/>
      <c r="R240" s="195">
        <v>2.5500000000000002E-3</v>
      </c>
      <c r="S240" s="191">
        <f>ROUND(F240*(P240),3)</f>
        <v>0.03</v>
      </c>
      <c r="T240" s="192"/>
      <c r="U240" s="192"/>
      <c r="V240" s="195"/>
      <c r="Z240">
        <v>0</v>
      </c>
    </row>
    <row r="241" spans="1:26">
      <c r="A241" s="161"/>
      <c r="B241" s="161"/>
      <c r="C241" s="179">
        <v>713</v>
      </c>
      <c r="D241" s="179" t="s">
        <v>78</v>
      </c>
      <c r="E241" s="161"/>
      <c r="F241" s="178"/>
      <c r="G241" s="164">
        <f>ROUND((SUM(L229:L240))/1,2)</f>
        <v>0</v>
      </c>
      <c r="H241" s="164">
        <f>ROUND((SUM(M229:M240))/1,2)</f>
        <v>0</v>
      </c>
      <c r="I241" s="164">
        <f>ROUND((SUM(I229:I240))/1,2)</f>
        <v>0</v>
      </c>
      <c r="J241" s="161"/>
      <c r="K241" s="161"/>
      <c r="L241" s="161">
        <f>ROUND((SUM(L229:L240))/1,2)</f>
        <v>0</v>
      </c>
      <c r="M241" s="161">
        <f>ROUND((SUM(M229:M240))/1,2)</f>
        <v>0</v>
      </c>
      <c r="N241" s="161"/>
      <c r="O241" s="161"/>
      <c r="P241" s="196"/>
      <c r="Q241" s="161"/>
      <c r="R241" s="161"/>
      <c r="S241" s="196">
        <f>ROUND((SUM(S229:S240))/1,2)</f>
        <v>0.2</v>
      </c>
      <c r="T241" s="158"/>
      <c r="U241" s="158"/>
      <c r="V241" s="2">
        <f>ROUND((SUM(V229:V240))/1,2)</f>
        <v>0</v>
      </c>
      <c r="W241" s="158"/>
      <c r="X241" s="158"/>
      <c r="Y241" s="158"/>
      <c r="Z241" s="158"/>
    </row>
    <row r="242" spans="1:26">
      <c r="A242" s="1"/>
      <c r="B242" s="1"/>
      <c r="C242" s="1"/>
      <c r="D242" s="1"/>
      <c r="E242" s="1"/>
      <c r="F242" s="174"/>
      <c r="G242" s="154"/>
      <c r="H242" s="154"/>
      <c r="I242" s="154"/>
      <c r="J242" s="1"/>
      <c r="K242" s="1"/>
      <c r="L242" s="1"/>
      <c r="M242" s="1"/>
      <c r="N242" s="1"/>
      <c r="O242" s="1"/>
      <c r="P242" s="1"/>
      <c r="Q242" s="1"/>
      <c r="R242" s="1"/>
      <c r="S242" s="1"/>
      <c r="V242" s="1"/>
    </row>
    <row r="243" spans="1:26">
      <c r="A243" s="161"/>
      <c r="B243" s="161"/>
      <c r="C243" s="179">
        <v>762</v>
      </c>
      <c r="D243" s="179" t="s">
        <v>79</v>
      </c>
      <c r="E243" s="161"/>
      <c r="F243" s="178"/>
      <c r="G243" s="162"/>
      <c r="H243" s="162"/>
      <c r="I243" s="162"/>
      <c r="J243" s="161"/>
      <c r="K243" s="161"/>
      <c r="L243" s="161"/>
      <c r="M243" s="161"/>
      <c r="N243" s="161"/>
      <c r="O243" s="161"/>
      <c r="P243" s="161"/>
      <c r="Q243" s="161"/>
      <c r="R243" s="161"/>
      <c r="S243" s="161"/>
      <c r="T243" s="158"/>
      <c r="U243" s="158"/>
      <c r="V243" s="161"/>
      <c r="W243" s="158"/>
      <c r="X243" s="158"/>
      <c r="Y243" s="158"/>
      <c r="Z243" s="158"/>
    </row>
    <row r="244" spans="1:26" ht="24.95" customHeight="1">
      <c r="A244" s="185"/>
      <c r="B244" s="180" t="s">
        <v>521</v>
      </c>
      <c r="C244" s="186" t="s">
        <v>522</v>
      </c>
      <c r="D244" s="180" t="s">
        <v>523</v>
      </c>
      <c r="E244" s="180" t="s">
        <v>122</v>
      </c>
      <c r="F244" s="181">
        <v>10.11</v>
      </c>
      <c r="G244" s="182">
        <v>0</v>
      </c>
      <c r="H244" s="182">
        <v>0</v>
      </c>
      <c r="I244" s="182">
        <f>ROUND(F244*(G244+H244),2)</f>
        <v>0</v>
      </c>
      <c r="J244" s="180">
        <f>ROUND(F244*(N244),2)</f>
        <v>0</v>
      </c>
      <c r="K244" s="183">
        <f>ROUND(F244*(O244),2)</f>
        <v>0</v>
      </c>
      <c r="L244" s="183">
        <f>ROUND(F244*(G244),2)</f>
        <v>0</v>
      </c>
      <c r="M244" s="183">
        <f>ROUND(F244*(H244),2)</f>
        <v>0</v>
      </c>
      <c r="N244" s="183">
        <v>0</v>
      </c>
      <c r="O244" s="183"/>
      <c r="P244" s="187">
        <v>1.3610000000000001E-2</v>
      </c>
      <c r="Q244" s="187"/>
      <c r="R244" s="187">
        <v>1.3610000000000001E-2</v>
      </c>
      <c r="S244" s="183">
        <f>ROUND(F244*(P244),3)</f>
        <v>0.13800000000000001</v>
      </c>
      <c r="T244" s="184"/>
      <c r="U244" s="184"/>
      <c r="V244" s="187"/>
      <c r="Z244">
        <v>0</v>
      </c>
    </row>
    <row r="245" spans="1:26" ht="24.95" customHeight="1">
      <c r="A245" s="185"/>
      <c r="B245" s="180" t="s">
        <v>521</v>
      </c>
      <c r="C245" s="186" t="s">
        <v>524</v>
      </c>
      <c r="D245" s="180" t="s">
        <v>525</v>
      </c>
      <c r="E245" s="180" t="s">
        <v>122</v>
      </c>
      <c r="F245" s="181">
        <v>10.11</v>
      </c>
      <c r="G245" s="182">
        <v>0</v>
      </c>
      <c r="H245" s="182">
        <v>0</v>
      </c>
      <c r="I245" s="182">
        <f>ROUND(F245*(G245+H245),2)</f>
        <v>0</v>
      </c>
      <c r="J245" s="180">
        <f>ROUND(F245*(N245),2)</f>
        <v>0</v>
      </c>
      <c r="K245" s="183">
        <f>ROUND(F245*(O245),2)</f>
        <v>0</v>
      </c>
      <c r="L245" s="183">
        <f>ROUND(F245*(G245),2)</f>
        <v>0</v>
      </c>
      <c r="M245" s="183">
        <f>ROUND(F245*(H245),2)</f>
        <v>0</v>
      </c>
      <c r="N245" s="183">
        <v>0</v>
      </c>
      <c r="O245" s="183"/>
      <c r="P245" s="187">
        <v>2.4000000000000001E-4</v>
      </c>
      <c r="Q245" s="187"/>
      <c r="R245" s="187">
        <v>2.4000000000000001E-4</v>
      </c>
      <c r="S245" s="183">
        <f>ROUND(F245*(P245),3)</f>
        <v>2E-3</v>
      </c>
      <c r="T245" s="184"/>
      <c r="U245" s="184"/>
      <c r="V245" s="187"/>
      <c r="Z245">
        <v>0</v>
      </c>
    </row>
    <row r="246" spans="1:26" ht="24.95" customHeight="1">
      <c r="A246" s="185"/>
      <c r="B246" s="180" t="s">
        <v>521</v>
      </c>
      <c r="C246" s="186" t="s">
        <v>526</v>
      </c>
      <c r="D246" s="180" t="s">
        <v>527</v>
      </c>
      <c r="E246" s="180" t="s">
        <v>473</v>
      </c>
      <c r="F246" s="181">
        <v>5.2</v>
      </c>
      <c r="G246" s="182">
        <v>0</v>
      </c>
      <c r="H246" s="182">
        <v>0</v>
      </c>
      <c r="I246" s="182">
        <f>ROUND(F246*(G246+H246),2)</f>
        <v>0</v>
      </c>
      <c r="J246" s="180">
        <f>ROUND(F246*(N246),2)</f>
        <v>0</v>
      </c>
      <c r="K246" s="183">
        <f>ROUND(F246*(O246),2)</f>
        <v>0</v>
      </c>
      <c r="L246" s="183">
        <f>ROUND(F246*(G246),2)</f>
        <v>0</v>
      </c>
      <c r="M246" s="183">
        <f>ROUND(F246*(H246),2)</f>
        <v>0</v>
      </c>
      <c r="N246" s="183">
        <v>0</v>
      </c>
      <c r="O246" s="183"/>
      <c r="P246" s="187"/>
      <c r="Q246" s="187"/>
      <c r="R246" s="187"/>
      <c r="S246" s="183">
        <f>ROUND(F246*(P246),3)</f>
        <v>0</v>
      </c>
      <c r="T246" s="184"/>
      <c r="U246" s="184"/>
      <c r="V246" s="187"/>
      <c r="Z246">
        <v>0</v>
      </c>
    </row>
    <row r="247" spans="1:26">
      <c r="A247" s="161"/>
      <c r="B247" s="161"/>
      <c r="C247" s="179">
        <v>762</v>
      </c>
      <c r="D247" s="179" t="s">
        <v>79</v>
      </c>
      <c r="E247" s="161"/>
      <c r="F247" s="178"/>
      <c r="G247" s="164">
        <f>ROUND((SUM(L243:L246))/1,2)</f>
        <v>0</v>
      </c>
      <c r="H247" s="164">
        <f>ROUND((SUM(M243:M246))/1,2)</f>
        <v>0</v>
      </c>
      <c r="I247" s="164">
        <f>ROUND((SUM(I243:I246))/1,2)</f>
        <v>0</v>
      </c>
      <c r="J247" s="161"/>
      <c r="K247" s="161"/>
      <c r="L247" s="161">
        <f>ROUND((SUM(L243:L246))/1,2)</f>
        <v>0</v>
      </c>
      <c r="M247" s="161">
        <f>ROUND((SUM(M243:M246))/1,2)</f>
        <v>0</v>
      </c>
      <c r="N247" s="161"/>
      <c r="O247" s="161"/>
      <c r="P247" s="196"/>
      <c r="Q247" s="161"/>
      <c r="R247" s="161"/>
      <c r="S247" s="196">
        <f>ROUND((SUM(S243:S246))/1,2)</f>
        <v>0.14000000000000001</v>
      </c>
      <c r="T247" s="158"/>
      <c r="U247" s="158"/>
      <c r="V247" s="2">
        <f>ROUND((SUM(V243:V246))/1,2)</f>
        <v>0</v>
      </c>
      <c r="W247" s="158"/>
      <c r="X247" s="158"/>
      <c r="Y247" s="158"/>
      <c r="Z247" s="158"/>
    </row>
    <row r="248" spans="1:26">
      <c r="A248" s="1"/>
      <c r="B248" s="1"/>
      <c r="C248" s="1"/>
      <c r="D248" s="1"/>
      <c r="E248" s="1"/>
      <c r="F248" s="174"/>
      <c r="G248" s="154"/>
      <c r="H248" s="154"/>
      <c r="I248" s="154"/>
      <c r="J248" s="1"/>
      <c r="K248" s="1"/>
      <c r="L248" s="1"/>
      <c r="M248" s="1"/>
      <c r="N248" s="1"/>
      <c r="O248" s="1"/>
      <c r="P248" s="1"/>
      <c r="Q248" s="1"/>
      <c r="R248" s="1"/>
      <c r="S248" s="1"/>
      <c r="V248" s="1"/>
    </row>
    <row r="249" spans="1:26">
      <c r="A249" s="161"/>
      <c r="B249" s="161"/>
      <c r="C249" s="179">
        <v>763</v>
      </c>
      <c r="D249" s="179" t="s">
        <v>80</v>
      </c>
      <c r="E249" s="161"/>
      <c r="F249" s="178"/>
      <c r="G249" s="162"/>
      <c r="H249" s="162"/>
      <c r="I249" s="162"/>
      <c r="J249" s="161"/>
      <c r="K249" s="161"/>
      <c r="L249" s="161"/>
      <c r="M249" s="161"/>
      <c r="N249" s="161"/>
      <c r="O249" s="161"/>
      <c r="P249" s="161"/>
      <c r="Q249" s="161"/>
      <c r="R249" s="161"/>
      <c r="S249" s="161"/>
      <c r="T249" s="158"/>
      <c r="U249" s="158"/>
      <c r="V249" s="161"/>
      <c r="W249" s="158"/>
      <c r="X249" s="158"/>
      <c r="Y249" s="158"/>
      <c r="Z249" s="158"/>
    </row>
    <row r="250" spans="1:26" ht="24.95" customHeight="1">
      <c r="A250" s="185"/>
      <c r="B250" s="180" t="s">
        <v>528</v>
      </c>
      <c r="C250" s="186" t="s">
        <v>529</v>
      </c>
      <c r="D250" s="180" t="s">
        <v>530</v>
      </c>
      <c r="E250" s="180" t="s">
        <v>122</v>
      </c>
      <c r="F250" s="181">
        <v>92.2</v>
      </c>
      <c r="G250" s="182">
        <v>0</v>
      </c>
      <c r="H250" s="182">
        <v>0</v>
      </c>
      <c r="I250" s="182">
        <f>ROUND(F250*(G250+H250),2)</f>
        <v>0</v>
      </c>
      <c r="J250" s="180">
        <f>ROUND(F250*(N250),2)</f>
        <v>0</v>
      </c>
      <c r="K250" s="183">
        <f>ROUND(F250*(O250),2)</f>
        <v>0</v>
      </c>
      <c r="L250" s="183">
        <f>ROUND(F250*(G250),2)</f>
        <v>0</v>
      </c>
      <c r="M250" s="183">
        <f>ROUND(F250*(H250),2)</f>
        <v>0</v>
      </c>
      <c r="N250" s="183">
        <v>0</v>
      </c>
      <c r="O250" s="183"/>
      <c r="P250" s="187">
        <v>1.3180000000000001E-2</v>
      </c>
      <c r="Q250" s="187"/>
      <c r="R250" s="187">
        <v>1.3180000000000001E-2</v>
      </c>
      <c r="S250" s="183">
        <f>ROUND(F250*(P250),3)</f>
        <v>1.2150000000000001</v>
      </c>
      <c r="T250" s="184"/>
      <c r="U250" s="184"/>
      <c r="V250" s="187"/>
      <c r="Z250">
        <v>0</v>
      </c>
    </row>
    <row r="251" spans="1:26" ht="24.95" customHeight="1">
      <c r="A251" s="185"/>
      <c r="B251" s="180" t="s">
        <v>528</v>
      </c>
      <c r="C251" s="186" t="s">
        <v>531</v>
      </c>
      <c r="D251" s="180" t="s">
        <v>532</v>
      </c>
      <c r="E251" s="180" t="s">
        <v>122</v>
      </c>
      <c r="F251" s="181">
        <v>28.22</v>
      </c>
      <c r="G251" s="182">
        <v>0</v>
      </c>
      <c r="H251" s="182">
        <v>0</v>
      </c>
      <c r="I251" s="182">
        <f>ROUND(F251*(G251+H251),2)</f>
        <v>0</v>
      </c>
      <c r="J251" s="180">
        <f>ROUND(F251*(N251),2)</f>
        <v>0</v>
      </c>
      <c r="K251" s="183">
        <f>ROUND(F251*(O251),2)</f>
        <v>0</v>
      </c>
      <c r="L251" s="183">
        <f>ROUND(F251*(G251),2)</f>
        <v>0</v>
      </c>
      <c r="M251" s="183">
        <f>ROUND(F251*(H251),2)</f>
        <v>0</v>
      </c>
      <c r="N251" s="183">
        <v>0</v>
      </c>
      <c r="O251" s="183"/>
      <c r="P251" s="187">
        <v>1.418E-2</v>
      </c>
      <c r="Q251" s="187"/>
      <c r="R251" s="187">
        <v>1.418E-2</v>
      </c>
      <c r="S251" s="183">
        <f>ROUND(F251*(P251),3)</f>
        <v>0.4</v>
      </c>
      <c r="T251" s="184"/>
      <c r="U251" s="184"/>
      <c r="V251" s="187"/>
      <c r="Z251">
        <v>0</v>
      </c>
    </row>
    <row r="252" spans="1:26" ht="24.95" customHeight="1">
      <c r="A252" s="185"/>
      <c r="B252" s="180" t="s">
        <v>528</v>
      </c>
      <c r="C252" s="186" t="s">
        <v>533</v>
      </c>
      <c r="D252" s="180" t="s">
        <v>534</v>
      </c>
      <c r="E252" s="180" t="s">
        <v>473</v>
      </c>
      <c r="F252" s="181">
        <v>0.7</v>
      </c>
      <c r="G252" s="182">
        <v>0</v>
      </c>
      <c r="H252" s="182">
        <v>0</v>
      </c>
      <c r="I252" s="182">
        <f>ROUND(F252*(G252+H252),2)</f>
        <v>0</v>
      </c>
      <c r="J252" s="180">
        <f>ROUND(F252*(N252),2)</f>
        <v>0</v>
      </c>
      <c r="K252" s="183">
        <f>ROUND(F252*(O252),2)</f>
        <v>0</v>
      </c>
      <c r="L252" s="183">
        <f>ROUND(F252*(G252),2)</f>
        <v>0</v>
      </c>
      <c r="M252" s="183">
        <f>ROUND(F252*(H252),2)</f>
        <v>0</v>
      </c>
      <c r="N252" s="183">
        <v>0</v>
      </c>
      <c r="O252" s="183"/>
      <c r="P252" s="187"/>
      <c r="Q252" s="187"/>
      <c r="R252" s="187"/>
      <c r="S252" s="183">
        <f>ROUND(F252*(P252),3)</f>
        <v>0</v>
      </c>
      <c r="T252" s="184"/>
      <c r="U252" s="184"/>
      <c r="V252" s="187"/>
      <c r="Z252">
        <v>0</v>
      </c>
    </row>
    <row r="253" spans="1:26">
      <c r="A253" s="161"/>
      <c r="B253" s="161"/>
      <c r="C253" s="179">
        <v>763</v>
      </c>
      <c r="D253" s="179" t="s">
        <v>80</v>
      </c>
      <c r="E253" s="161"/>
      <c r="F253" s="178"/>
      <c r="G253" s="164">
        <f>ROUND((SUM(L249:L252))/1,2)</f>
        <v>0</v>
      </c>
      <c r="H253" s="164">
        <f>ROUND((SUM(M249:M252))/1,2)</f>
        <v>0</v>
      </c>
      <c r="I253" s="164">
        <f>ROUND((SUM(I249:I252))/1,2)</f>
        <v>0</v>
      </c>
      <c r="J253" s="161"/>
      <c r="K253" s="161"/>
      <c r="L253" s="161">
        <f>ROUND((SUM(L249:L252))/1,2)</f>
        <v>0</v>
      </c>
      <c r="M253" s="161">
        <f>ROUND((SUM(M249:M252))/1,2)</f>
        <v>0</v>
      </c>
      <c r="N253" s="161"/>
      <c r="O253" s="161"/>
      <c r="P253" s="196"/>
      <c r="Q253" s="161"/>
      <c r="R253" s="161"/>
      <c r="S253" s="196">
        <f>ROUND((SUM(S249:S252))/1,2)</f>
        <v>1.62</v>
      </c>
      <c r="T253" s="158"/>
      <c r="U253" s="158"/>
      <c r="V253" s="2">
        <f>ROUND((SUM(V249:V252))/1,2)</f>
        <v>0</v>
      </c>
      <c r="W253" s="158"/>
      <c r="X253" s="158"/>
      <c r="Y253" s="158"/>
      <c r="Z253" s="158"/>
    </row>
    <row r="254" spans="1:26">
      <c r="A254" s="1"/>
      <c r="B254" s="1"/>
      <c r="C254" s="1"/>
      <c r="D254" s="1"/>
      <c r="E254" s="1"/>
      <c r="F254" s="174"/>
      <c r="G254" s="154"/>
      <c r="H254" s="154"/>
      <c r="I254" s="154"/>
      <c r="J254" s="1"/>
      <c r="K254" s="1"/>
      <c r="L254" s="1"/>
      <c r="M254" s="1"/>
      <c r="N254" s="1"/>
      <c r="O254" s="1"/>
      <c r="P254" s="1"/>
      <c r="Q254" s="1"/>
      <c r="R254" s="1"/>
      <c r="S254" s="1"/>
      <c r="V254" s="1"/>
    </row>
    <row r="255" spans="1:26">
      <c r="A255" s="161"/>
      <c r="B255" s="161"/>
      <c r="C255" s="179">
        <v>764</v>
      </c>
      <c r="D255" s="179" t="s">
        <v>81</v>
      </c>
      <c r="E255" s="161"/>
      <c r="F255" s="178"/>
      <c r="G255" s="162"/>
      <c r="H255" s="162"/>
      <c r="I255" s="162"/>
      <c r="J255" s="161"/>
      <c r="K255" s="161"/>
      <c r="L255" s="161"/>
      <c r="M255" s="161"/>
      <c r="N255" s="161"/>
      <c r="O255" s="161"/>
      <c r="P255" s="161"/>
      <c r="Q255" s="161"/>
      <c r="R255" s="161"/>
      <c r="S255" s="161"/>
      <c r="T255" s="158"/>
      <c r="U255" s="158"/>
      <c r="V255" s="161"/>
      <c r="W255" s="158"/>
      <c r="X255" s="158"/>
      <c r="Y255" s="158"/>
      <c r="Z255" s="158"/>
    </row>
    <row r="256" spans="1:26" ht="24.95" customHeight="1">
      <c r="A256" s="185"/>
      <c r="B256" s="180" t="s">
        <v>535</v>
      </c>
      <c r="C256" s="186" t="s">
        <v>536</v>
      </c>
      <c r="D256" s="180" t="s">
        <v>537</v>
      </c>
      <c r="E256" s="180" t="s">
        <v>164</v>
      </c>
      <c r="F256" s="181">
        <v>18.14</v>
      </c>
      <c r="G256" s="182">
        <v>0</v>
      </c>
      <c r="H256" s="182">
        <v>0</v>
      </c>
      <c r="I256" s="182">
        <f>ROUND(F256*(G256+H256),2)</f>
        <v>0</v>
      </c>
      <c r="J256" s="180">
        <f>ROUND(F256*(N256),2)</f>
        <v>0</v>
      </c>
      <c r="K256" s="183">
        <f>ROUND(F256*(O256),2)</f>
        <v>0</v>
      </c>
      <c r="L256" s="183">
        <f>ROUND(F256*(G256),2)</f>
        <v>0</v>
      </c>
      <c r="M256" s="183">
        <f>ROUND(F256*(H256),2)</f>
        <v>0</v>
      </c>
      <c r="N256" s="183">
        <v>0</v>
      </c>
      <c r="O256" s="183"/>
      <c r="P256" s="187"/>
      <c r="Q256" s="187"/>
      <c r="R256" s="187"/>
      <c r="S256" s="183">
        <f>ROUND(F256*(P256),3)</f>
        <v>0</v>
      </c>
      <c r="T256" s="184"/>
      <c r="U256" s="184"/>
      <c r="V256" s="187"/>
      <c r="Z256">
        <v>0</v>
      </c>
    </row>
    <row r="257" spans="1:26" ht="24.95" customHeight="1">
      <c r="A257" s="185"/>
      <c r="B257" s="180" t="s">
        <v>538</v>
      </c>
      <c r="C257" s="186" t="s">
        <v>539</v>
      </c>
      <c r="D257" s="180" t="s">
        <v>540</v>
      </c>
      <c r="E257" s="180" t="s">
        <v>164</v>
      </c>
      <c r="F257" s="181">
        <v>15</v>
      </c>
      <c r="G257" s="182">
        <v>0</v>
      </c>
      <c r="H257" s="182">
        <v>0</v>
      </c>
      <c r="I257" s="182">
        <f>ROUND(F257*(G257+H257),2)</f>
        <v>0</v>
      </c>
      <c r="J257" s="180">
        <f>ROUND(F257*(N257),2)</f>
        <v>0</v>
      </c>
      <c r="K257" s="183">
        <f>ROUND(F257*(O257),2)</f>
        <v>0</v>
      </c>
      <c r="L257" s="183">
        <f>ROUND(F257*(G257),2)</f>
        <v>0</v>
      </c>
      <c r="M257" s="183">
        <f>ROUND(F257*(H257),2)</f>
        <v>0</v>
      </c>
      <c r="N257" s="183">
        <v>0</v>
      </c>
      <c r="O257" s="183"/>
      <c r="P257" s="187">
        <v>2.7300000000000002E-3</v>
      </c>
      <c r="Q257" s="187"/>
      <c r="R257" s="187">
        <v>2.7300000000000002E-3</v>
      </c>
      <c r="S257" s="183">
        <f>ROUND(F257*(P257),3)</f>
        <v>4.1000000000000002E-2</v>
      </c>
      <c r="T257" s="184"/>
      <c r="U257" s="184"/>
      <c r="V257" s="187"/>
      <c r="Z257">
        <v>0</v>
      </c>
    </row>
    <row r="258" spans="1:26" ht="24.95" customHeight="1">
      <c r="A258" s="185"/>
      <c r="B258" s="180" t="s">
        <v>538</v>
      </c>
      <c r="C258" s="186" t="s">
        <v>541</v>
      </c>
      <c r="D258" s="180" t="s">
        <v>542</v>
      </c>
      <c r="E258" s="180" t="s">
        <v>164</v>
      </c>
      <c r="F258" s="181">
        <v>21.4</v>
      </c>
      <c r="G258" s="182">
        <v>0</v>
      </c>
      <c r="H258" s="182">
        <v>0</v>
      </c>
      <c r="I258" s="182">
        <f>ROUND(F258*(G258+H258),2)</f>
        <v>0</v>
      </c>
      <c r="J258" s="180">
        <f>ROUND(F258*(N258),2)</f>
        <v>0</v>
      </c>
      <c r="K258" s="183">
        <f>ROUND(F258*(O258),2)</f>
        <v>0</v>
      </c>
      <c r="L258" s="183">
        <f>ROUND(F258*(G258),2)</f>
        <v>0</v>
      </c>
      <c r="M258" s="183">
        <f>ROUND(F258*(H258),2)</f>
        <v>0</v>
      </c>
      <c r="N258" s="183">
        <v>0</v>
      </c>
      <c r="O258" s="183"/>
      <c r="P258" s="187">
        <v>4.1200000000000004E-3</v>
      </c>
      <c r="Q258" s="187"/>
      <c r="R258" s="187">
        <v>4.1200000000000004E-3</v>
      </c>
      <c r="S258" s="183">
        <f>ROUND(F258*(P258),3)</f>
        <v>8.7999999999999995E-2</v>
      </c>
      <c r="T258" s="184"/>
      <c r="U258" s="184"/>
      <c r="V258" s="187"/>
      <c r="Z258">
        <v>0</v>
      </c>
    </row>
    <row r="259" spans="1:26" ht="24.95" customHeight="1">
      <c r="A259" s="185"/>
      <c r="B259" s="180" t="s">
        <v>538</v>
      </c>
      <c r="C259" s="186" t="s">
        <v>543</v>
      </c>
      <c r="D259" s="180" t="s">
        <v>544</v>
      </c>
      <c r="E259" s="180" t="s">
        <v>164</v>
      </c>
      <c r="F259" s="181">
        <v>6</v>
      </c>
      <c r="G259" s="182">
        <v>0</v>
      </c>
      <c r="H259" s="182">
        <v>0</v>
      </c>
      <c r="I259" s="182">
        <f>ROUND(F259*(G259+H259),2)</f>
        <v>0</v>
      </c>
      <c r="J259" s="180">
        <f>ROUND(F259*(N259),2)</f>
        <v>0</v>
      </c>
      <c r="K259" s="183">
        <f>ROUND(F259*(O259),2)</f>
        <v>0</v>
      </c>
      <c r="L259" s="183">
        <f>ROUND(F259*(G259),2)</f>
        <v>0</v>
      </c>
      <c r="M259" s="183">
        <f>ROUND(F259*(H259),2)</f>
        <v>0</v>
      </c>
      <c r="N259" s="183">
        <v>0</v>
      </c>
      <c r="O259" s="183"/>
      <c r="P259" s="187">
        <v>1.73E-3</v>
      </c>
      <c r="Q259" s="187"/>
      <c r="R259" s="187">
        <v>1.73E-3</v>
      </c>
      <c r="S259" s="183">
        <f>ROUND(F259*(P259),3)</f>
        <v>0.01</v>
      </c>
      <c r="T259" s="184"/>
      <c r="U259" s="184"/>
      <c r="V259" s="187"/>
      <c r="Z259">
        <v>0</v>
      </c>
    </row>
    <row r="260" spans="1:26" ht="24.95" customHeight="1">
      <c r="A260" s="185"/>
      <c r="B260" s="180" t="s">
        <v>538</v>
      </c>
      <c r="C260" s="186" t="s">
        <v>545</v>
      </c>
      <c r="D260" s="180" t="s">
        <v>546</v>
      </c>
      <c r="E260" s="180" t="s">
        <v>187</v>
      </c>
      <c r="F260" s="181">
        <v>1</v>
      </c>
      <c r="G260" s="182">
        <v>0</v>
      </c>
      <c r="H260" s="182">
        <v>0</v>
      </c>
      <c r="I260" s="182">
        <f>ROUND(F260*(G260+H260),2)</f>
        <v>0</v>
      </c>
      <c r="J260" s="180">
        <f>ROUND(F260*(N260),2)</f>
        <v>0</v>
      </c>
      <c r="K260" s="183">
        <f>ROUND(F260*(O260),2)</f>
        <v>0</v>
      </c>
      <c r="L260" s="183">
        <f>ROUND(F260*(G260),2)</f>
        <v>0</v>
      </c>
      <c r="M260" s="183">
        <f>ROUND(F260*(H260),2)</f>
        <v>0</v>
      </c>
      <c r="N260" s="183">
        <v>0</v>
      </c>
      <c r="O260" s="183"/>
      <c r="P260" s="187">
        <v>3.6999999999999999E-4</v>
      </c>
      <c r="Q260" s="187"/>
      <c r="R260" s="187">
        <v>3.6999999999999999E-4</v>
      </c>
      <c r="S260" s="183">
        <f>ROUND(F260*(P260),3)</f>
        <v>0</v>
      </c>
      <c r="T260" s="184"/>
      <c r="U260" s="184"/>
      <c r="V260" s="187"/>
      <c r="Z260">
        <v>0</v>
      </c>
    </row>
    <row r="261" spans="1:26" ht="24.95" customHeight="1">
      <c r="A261" s="185"/>
      <c r="B261" s="180" t="s">
        <v>538</v>
      </c>
      <c r="C261" s="186" t="s">
        <v>547</v>
      </c>
      <c r="D261" s="180" t="s">
        <v>548</v>
      </c>
      <c r="E261" s="180" t="s">
        <v>187</v>
      </c>
      <c r="F261" s="181">
        <v>1</v>
      </c>
      <c r="G261" s="182">
        <v>0</v>
      </c>
      <c r="H261" s="182">
        <v>0</v>
      </c>
      <c r="I261" s="182">
        <f>ROUND(F261*(G261+H261),2)</f>
        <v>0</v>
      </c>
      <c r="J261" s="180">
        <f>ROUND(F261*(N261),2)</f>
        <v>0</v>
      </c>
      <c r="K261" s="183">
        <f>ROUND(F261*(O261),2)</f>
        <v>0</v>
      </c>
      <c r="L261" s="183">
        <f>ROUND(F261*(G261),2)</f>
        <v>0</v>
      </c>
      <c r="M261" s="183">
        <f>ROUND(F261*(H261),2)</f>
        <v>0</v>
      </c>
      <c r="N261" s="183">
        <v>0</v>
      </c>
      <c r="O261" s="183"/>
      <c r="P261" s="187">
        <v>3.6999999999999999E-4</v>
      </c>
      <c r="Q261" s="187"/>
      <c r="R261" s="187">
        <v>3.6999999999999999E-4</v>
      </c>
      <c r="S261" s="183">
        <f>ROUND(F261*(P261),3)</f>
        <v>0</v>
      </c>
      <c r="T261" s="184"/>
      <c r="U261" s="184"/>
      <c r="V261" s="187"/>
      <c r="Z261">
        <v>0</v>
      </c>
    </row>
    <row r="262" spans="1:26" ht="24.95" customHeight="1">
      <c r="A262" s="185"/>
      <c r="B262" s="180" t="s">
        <v>538</v>
      </c>
      <c r="C262" s="186" t="s">
        <v>549</v>
      </c>
      <c r="D262" s="180" t="s">
        <v>550</v>
      </c>
      <c r="E262" s="180" t="s">
        <v>187</v>
      </c>
      <c r="F262" s="181">
        <v>1</v>
      </c>
      <c r="G262" s="182">
        <v>0</v>
      </c>
      <c r="H262" s="182">
        <v>0</v>
      </c>
      <c r="I262" s="182">
        <f>ROUND(F262*(G262+H262),2)</f>
        <v>0</v>
      </c>
      <c r="J262" s="180">
        <f>ROUND(F262*(N262),2)</f>
        <v>0</v>
      </c>
      <c r="K262" s="183">
        <f>ROUND(F262*(O262),2)</f>
        <v>0</v>
      </c>
      <c r="L262" s="183">
        <f>ROUND(F262*(G262),2)</f>
        <v>0</v>
      </c>
      <c r="M262" s="183">
        <f>ROUND(F262*(H262),2)</f>
        <v>0</v>
      </c>
      <c r="N262" s="183">
        <v>0</v>
      </c>
      <c r="O262" s="183"/>
      <c r="P262" s="187">
        <v>2.0000000000000001E-4</v>
      </c>
      <c r="Q262" s="187"/>
      <c r="R262" s="187">
        <v>2.0000000000000001E-4</v>
      </c>
      <c r="S262" s="183">
        <f>ROUND(F262*(P262),3)</f>
        <v>0</v>
      </c>
      <c r="T262" s="184"/>
      <c r="U262" s="184"/>
      <c r="V262" s="187"/>
      <c r="Z262">
        <v>0</v>
      </c>
    </row>
    <row r="263" spans="1:26" ht="24.95" customHeight="1">
      <c r="A263" s="185"/>
      <c r="B263" s="180" t="s">
        <v>551</v>
      </c>
      <c r="C263" s="186" t="s">
        <v>552</v>
      </c>
      <c r="D263" s="180" t="s">
        <v>553</v>
      </c>
      <c r="E263" s="180" t="s">
        <v>473</v>
      </c>
      <c r="F263" s="181">
        <v>2.2000000000000002</v>
      </c>
      <c r="G263" s="182">
        <v>0</v>
      </c>
      <c r="H263" s="182">
        <v>0</v>
      </c>
      <c r="I263" s="182">
        <f>ROUND(F263*(G263+H263),2)</f>
        <v>0</v>
      </c>
      <c r="J263" s="180">
        <f>ROUND(F263*(N263),2)</f>
        <v>0</v>
      </c>
      <c r="K263" s="183">
        <f>ROUND(F263*(O263),2)</f>
        <v>0</v>
      </c>
      <c r="L263" s="183">
        <f>ROUND(F263*(G263),2)</f>
        <v>0</v>
      </c>
      <c r="M263" s="183">
        <f>ROUND(F263*(H263),2)</f>
        <v>0</v>
      </c>
      <c r="N263" s="183">
        <v>0</v>
      </c>
      <c r="O263" s="183"/>
      <c r="P263" s="187"/>
      <c r="Q263" s="187"/>
      <c r="R263" s="187"/>
      <c r="S263" s="183">
        <f>ROUND(F263*(P263),3)</f>
        <v>0</v>
      </c>
      <c r="T263" s="184"/>
      <c r="U263" s="184"/>
      <c r="V263" s="187"/>
      <c r="Z263">
        <v>0</v>
      </c>
    </row>
    <row r="264" spans="1:26">
      <c r="A264" s="161"/>
      <c r="B264" s="161"/>
      <c r="C264" s="179">
        <v>764</v>
      </c>
      <c r="D264" s="179" t="s">
        <v>81</v>
      </c>
      <c r="E264" s="161"/>
      <c r="F264" s="178"/>
      <c r="G264" s="164">
        <f>ROUND((SUM(L255:L263))/1,2)</f>
        <v>0</v>
      </c>
      <c r="H264" s="164">
        <f>ROUND((SUM(M255:M263))/1,2)</f>
        <v>0</v>
      </c>
      <c r="I264" s="164">
        <f>ROUND((SUM(I255:I263))/1,2)</f>
        <v>0</v>
      </c>
      <c r="J264" s="161"/>
      <c r="K264" s="161"/>
      <c r="L264" s="161">
        <f>ROUND((SUM(L255:L263))/1,2)</f>
        <v>0</v>
      </c>
      <c r="M264" s="161">
        <f>ROUND((SUM(M255:M263))/1,2)</f>
        <v>0</v>
      </c>
      <c r="N264" s="161"/>
      <c r="O264" s="161"/>
      <c r="P264" s="196"/>
      <c r="Q264" s="161"/>
      <c r="R264" s="161"/>
      <c r="S264" s="196">
        <f>ROUND((SUM(S255:S263))/1,2)</f>
        <v>0.14000000000000001</v>
      </c>
      <c r="T264" s="158"/>
      <c r="U264" s="158"/>
      <c r="V264" s="2">
        <f>ROUND((SUM(V255:V263))/1,2)</f>
        <v>0</v>
      </c>
      <c r="W264" s="158"/>
      <c r="X264" s="158"/>
      <c r="Y264" s="158"/>
      <c r="Z264" s="158"/>
    </row>
    <row r="265" spans="1:26">
      <c r="A265" s="1"/>
      <c r="B265" s="1"/>
      <c r="C265" s="1"/>
      <c r="D265" s="1"/>
      <c r="E265" s="1"/>
      <c r="F265" s="174"/>
      <c r="G265" s="154"/>
      <c r="H265" s="154"/>
      <c r="I265" s="154"/>
      <c r="J265" s="1"/>
      <c r="K265" s="1"/>
      <c r="L265" s="1"/>
      <c r="M265" s="1"/>
      <c r="N265" s="1"/>
      <c r="O265" s="1"/>
      <c r="P265" s="1"/>
      <c r="Q265" s="1"/>
      <c r="R265" s="1"/>
      <c r="S265" s="1"/>
      <c r="V265" s="1"/>
    </row>
    <row r="266" spans="1:26">
      <c r="A266" s="161"/>
      <c r="B266" s="161"/>
      <c r="C266" s="179">
        <v>765</v>
      </c>
      <c r="D266" s="179" t="s">
        <v>82</v>
      </c>
      <c r="E266" s="161"/>
      <c r="F266" s="178"/>
      <c r="G266" s="162"/>
      <c r="H266" s="162"/>
      <c r="I266" s="162"/>
      <c r="J266" s="161"/>
      <c r="K266" s="161"/>
      <c r="L266" s="161"/>
      <c r="M266" s="161"/>
      <c r="N266" s="161"/>
      <c r="O266" s="161"/>
      <c r="P266" s="161"/>
      <c r="Q266" s="161"/>
      <c r="R266" s="161"/>
      <c r="S266" s="161"/>
      <c r="T266" s="158"/>
      <c r="U266" s="158"/>
      <c r="V266" s="161"/>
      <c r="W266" s="158"/>
      <c r="X266" s="158"/>
      <c r="Y266" s="158"/>
      <c r="Z266" s="158"/>
    </row>
    <row r="267" spans="1:26" ht="24.95" customHeight="1">
      <c r="A267" s="185"/>
      <c r="B267" s="180" t="s">
        <v>138</v>
      </c>
      <c r="C267" s="186" t="s">
        <v>554</v>
      </c>
      <c r="D267" s="180" t="s">
        <v>555</v>
      </c>
      <c r="E267" s="180" t="s">
        <v>148</v>
      </c>
      <c r="F267" s="181">
        <v>8.58</v>
      </c>
      <c r="G267" s="182">
        <v>0</v>
      </c>
      <c r="H267" s="182">
        <v>0</v>
      </c>
      <c r="I267" s="182">
        <f>ROUND(F267*(G267+H267),2)</f>
        <v>0</v>
      </c>
      <c r="J267" s="180">
        <f>ROUND(F267*(N267),2)</f>
        <v>0</v>
      </c>
      <c r="K267" s="183">
        <f>ROUND(F267*(O267),2)</f>
        <v>0</v>
      </c>
      <c r="L267" s="183">
        <f>ROUND(F267*(G267),2)</f>
        <v>0</v>
      </c>
      <c r="M267" s="183">
        <f>ROUND(F267*(H267),2)</f>
        <v>0</v>
      </c>
      <c r="N267" s="183">
        <v>0</v>
      </c>
      <c r="O267" s="183"/>
      <c r="P267" s="187"/>
      <c r="Q267" s="187"/>
      <c r="R267" s="187"/>
      <c r="S267" s="183">
        <f>ROUND(F267*(P267),3)</f>
        <v>0</v>
      </c>
      <c r="T267" s="184"/>
      <c r="U267" s="184"/>
      <c r="V267" s="187"/>
      <c r="Z267">
        <v>0</v>
      </c>
    </row>
    <row r="268" spans="1:26">
      <c r="A268" s="161"/>
      <c r="B268" s="161"/>
      <c r="C268" s="179">
        <v>765</v>
      </c>
      <c r="D268" s="179" t="s">
        <v>82</v>
      </c>
      <c r="E268" s="161"/>
      <c r="F268" s="178"/>
      <c r="G268" s="164">
        <f>ROUND((SUM(L266:L267))/1,2)</f>
        <v>0</v>
      </c>
      <c r="H268" s="164">
        <f>ROUND((SUM(M266:M267))/1,2)</f>
        <v>0</v>
      </c>
      <c r="I268" s="164">
        <f>ROUND((SUM(I266:I267))/1,2)</f>
        <v>0</v>
      </c>
      <c r="J268" s="161"/>
      <c r="K268" s="161"/>
      <c r="L268" s="161">
        <f>ROUND((SUM(L266:L267))/1,2)</f>
        <v>0</v>
      </c>
      <c r="M268" s="161">
        <f>ROUND((SUM(M266:M267))/1,2)</f>
        <v>0</v>
      </c>
      <c r="N268" s="161"/>
      <c r="O268" s="161"/>
      <c r="P268" s="196"/>
      <c r="Q268" s="161"/>
      <c r="R268" s="161"/>
      <c r="S268" s="196">
        <f>ROUND((SUM(S266:S267))/1,2)</f>
        <v>0</v>
      </c>
      <c r="T268" s="158"/>
      <c r="U268" s="158"/>
      <c r="V268" s="2">
        <f>ROUND((SUM(V266:V267))/1,2)</f>
        <v>0</v>
      </c>
      <c r="W268" s="158"/>
      <c r="X268" s="158"/>
      <c r="Y268" s="158"/>
      <c r="Z268" s="158"/>
    </row>
    <row r="269" spans="1:26">
      <c r="A269" s="1"/>
      <c r="B269" s="1"/>
      <c r="C269" s="1"/>
      <c r="D269" s="1"/>
      <c r="E269" s="1"/>
      <c r="F269" s="174"/>
      <c r="G269" s="154"/>
      <c r="H269" s="154"/>
      <c r="I269" s="154"/>
      <c r="J269" s="1"/>
      <c r="K269" s="1"/>
      <c r="L269" s="1"/>
      <c r="M269" s="1"/>
      <c r="N269" s="1"/>
      <c r="O269" s="1"/>
      <c r="P269" s="1"/>
      <c r="Q269" s="1"/>
      <c r="R269" s="1"/>
      <c r="S269" s="1"/>
      <c r="V269" s="1"/>
    </row>
    <row r="270" spans="1:26">
      <c r="A270" s="161"/>
      <c r="B270" s="161"/>
      <c r="C270" s="179">
        <v>766</v>
      </c>
      <c r="D270" s="179" t="s">
        <v>83</v>
      </c>
      <c r="E270" s="161"/>
      <c r="F270" s="178"/>
      <c r="G270" s="162"/>
      <c r="H270" s="162"/>
      <c r="I270" s="162"/>
      <c r="J270" s="161"/>
      <c r="K270" s="161"/>
      <c r="L270" s="161"/>
      <c r="M270" s="161"/>
      <c r="N270" s="161"/>
      <c r="O270" s="161"/>
      <c r="P270" s="161"/>
      <c r="Q270" s="161"/>
      <c r="R270" s="161"/>
      <c r="S270" s="161"/>
      <c r="T270" s="158"/>
      <c r="U270" s="158"/>
      <c r="V270" s="161"/>
      <c r="W270" s="158"/>
      <c r="X270" s="158"/>
      <c r="Y270" s="158"/>
      <c r="Z270" s="158"/>
    </row>
    <row r="271" spans="1:26" ht="24.95" customHeight="1">
      <c r="A271" s="185"/>
      <c r="B271" s="180" t="s">
        <v>556</v>
      </c>
      <c r="C271" s="186" t="s">
        <v>557</v>
      </c>
      <c r="D271" s="180" t="s">
        <v>558</v>
      </c>
      <c r="E271" s="180" t="s">
        <v>122</v>
      </c>
      <c r="F271" s="181">
        <v>52.51</v>
      </c>
      <c r="G271" s="182">
        <v>0</v>
      </c>
      <c r="H271" s="182">
        <v>0</v>
      </c>
      <c r="I271" s="182">
        <f>ROUND(F271*(G271+H271),2)</f>
        <v>0</v>
      </c>
      <c r="J271" s="180">
        <f>ROUND(F271*(N271),2)</f>
        <v>0</v>
      </c>
      <c r="K271" s="183">
        <f>ROUND(F271*(O271),2)</f>
        <v>0</v>
      </c>
      <c r="L271" s="183">
        <f>ROUND(F271*(G271),2)</f>
        <v>0</v>
      </c>
      <c r="M271" s="183">
        <f>ROUND(F271*(H271),2)</f>
        <v>0</v>
      </c>
      <c r="N271" s="183">
        <v>0</v>
      </c>
      <c r="O271" s="183"/>
      <c r="P271" s="187"/>
      <c r="Q271" s="187"/>
      <c r="R271" s="187"/>
      <c r="S271" s="183">
        <f>ROUND(F271*(P271),3)</f>
        <v>0</v>
      </c>
      <c r="T271" s="184"/>
      <c r="U271" s="184"/>
      <c r="V271" s="187"/>
      <c r="Z271">
        <v>0</v>
      </c>
    </row>
    <row r="272" spans="1:26" ht="24.95" customHeight="1">
      <c r="A272" s="185"/>
      <c r="B272" s="180" t="s">
        <v>556</v>
      </c>
      <c r="C272" s="186" t="s">
        <v>559</v>
      </c>
      <c r="D272" s="180" t="s">
        <v>560</v>
      </c>
      <c r="E272" s="180" t="s">
        <v>122</v>
      </c>
      <c r="F272" s="181">
        <v>52.51</v>
      </c>
      <c r="G272" s="182">
        <v>0</v>
      </c>
      <c r="H272" s="182">
        <v>0</v>
      </c>
      <c r="I272" s="182">
        <f>ROUND(F272*(G272+H272),2)</f>
        <v>0</v>
      </c>
      <c r="J272" s="180">
        <f>ROUND(F272*(N272),2)</f>
        <v>0</v>
      </c>
      <c r="K272" s="183">
        <f>ROUND(F272*(O272),2)</f>
        <v>0</v>
      </c>
      <c r="L272" s="183">
        <f>ROUND(F272*(G272),2)</f>
        <v>0</v>
      </c>
      <c r="M272" s="183">
        <f>ROUND(F272*(H272),2)</f>
        <v>0</v>
      </c>
      <c r="N272" s="183">
        <v>0</v>
      </c>
      <c r="O272" s="183"/>
      <c r="P272" s="187"/>
      <c r="Q272" s="187"/>
      <c r="R272" s="187"/>
      <c r="S272" s="183">
        <f>ROUND(F272*(P272),3)</f>
        <v>0</v>
      </c>
      <c r="T272" s="184"/>
      <c r="U272" s="184"/>
      <c r="V272" s="187"/>
      <c r="Z272">
        <v>0</v>
      </c>
    </row>
    <row r="273" spans="1:26" ht="24.95" customHeight="1">
      <c r="A273" s="185"/>
      <c r="B273" s="180" t="s">
        <v>556</v>
      </c>
      <c r="C273" s="186" t="s">
        <v>561</v>
      </c>
      <c r="D273" s="180" t="s">
        <v>562</v>
      </c>
      <c r="E273" s="180" t="s">
        <v>122</v>
      </c>
      <c r="F273" s="181">
        <v>124.67</v>
      </c>
      <c r="G273" s="182">
        <v>0</v>
      </c>
      <c r="H273" s="182">
        <v>0</v>
      </c>
      <c r="I273" s="182">
        <f>ROUND(F273*(G273+H273),2)</f>
        <v>0</v>
      </c>
      <c r="J273" s="180">
        <f>ROUND(F273*(N273),2)</f>
        <v>0</v>
      </c>
      <c r="K273" s="183">
        <f>ROUND(F273*(O273),2)</f>
        <v>0</v>
      </c>
      <c r="L273" s="183">
        <f>ROUND(F273*(G273),2)</f>
        <v>0</v>
      </c>
      <c r="M273" s="183">
        <f>ROUND(F273*(H273),2)</f>
        <v>0</v>
      </c>
      <c r="N273" s="183">
        <v>0</v>
      </c>
      <c r="O273" s="183"/>
      <c r="P273" s="187"/>
      <c r="Q273" s="187"/>
      <c r="R273" s="187"/>
      <c r="S273" s="183">
        <f>ROUND(F273*(P273),3)</f>
        <v>0</v>
      </c>
      <c r="T273" s="184"/>
      <c r="U273" s="184"/>
      <c r="V273" s="187"/>
      <c r="Z273">
        <v>0</v>
      </c>
    </row>
    <row r="274" spans="1:26" ht="24.95" customHeight="1">
      <c r="A274" s="185"/>
      <c r="B274" s="180" t="s">
        <v>556</v>
      </c>
      <c r="C274" s="186" t="s">
        <v>563</v>
      </c>
      <c r="D274" s="180" t="s">
        <v>564</v>
      </c>
      <c r="E274" s="180" t="s">
        <v>122</v>
      </c>
      <c r="F274" s="181">
        <v>124.67</v>
      </c>
      <c r="G274" s="182">
        <v>0</v>
      </c>
      <c r="H274" s="182">
        <v>0</v>
      </c>
      <c r="I274" s="182">
        <f>ROUND(F274*(G274+H274),2)</f>
        <v>0</v>
      </c>
      <c r="J274" s="180">
        <f>ROUND(F274*(N274),2)</f>
        <v>0</v>
      </c>
      <c r="K274" s="183">
        <f>ROUND(F274*(O274),2)</f>
        <v>0</v>
      </c>
      <c r="L274" s="183">
        <f>ROUND(F274*(G274),2)</f>
        <v>0</v>
      </c>
      <c r="M274" s="183">
        <f>ROUND(F274*(H274),2)</f>
        <v>0</v>
      </c>
      <c r="N274" s="183">
        <v>0</v>
      </c>
      <c r="O274" s="183"/>
      <c r="P274" s="187"/>
      <c r="Q274" s="187"/>
      <c r="R274" s="187"/>
      <c r="S274" s="183">
        <f>ROUND(F274*(P274),3)</f>
        <v>0</v>
      </c>
      <c r="T274" s="184"/>
      <c r="U274" s="184"/>
      <c r="V274" s="187"/>
      <c r="Z274">
        <v>0</v>
      </c>
    </row>
    <row r="275" spans="1:26" ht="24.95" customHeight="1">
      <c r="A275" s="185"/>
      <c r="B275" s="180" t="s">
        <v>556</v>
      </c>
      <c r="C275" s="186" t="s">
        <v>565</v>
      </c>
      <c r="D275" s="180" t="s">
        <v>566</v>
      </c>
      <c r="E275" s="180" t="s">
        <v>296</v>
      </c>
      <c r="F275" s="181">
        <v>18.14</v>
      </c>
      <c r="G275" s="182">
        <v>0</v>
      </c>
      <c r="H275" s="182">
        <v>0</v>
      </c>
      <c r="I275" s="182">
        <f>ROUND(F275*(G275+H275),2)</f>
        <v>0</v>
      </c>
      <c r="J275" s="180">
        <f>ROUND(F275*(N275),2)</f>
        <v>0</v>
      </c>
      <c r="K275" s="183">
        <f>ROUND(F275*(O275),2)</f>
        <v>0</v>
      </c>
      <c r="L275" s="183">
        <f>ROUND(F275*(G275),2)</f>
        <v>0</v>
      </c>
      <c r="M275" s="183">
        <f>ROUND(F275*(H275),2)</f>
        <v>0</v>
      </c>
      <c r="N275" s="183">
        <v>0</v>
      </c>
      <c r="O275" s="183"/>
      <c r="P275" s="187"/>
      <c r="Q275" s="187"/>
      <c r="R275" s="187"/>
      <c r="S275" s="183">
        <f>ROUND(F275*(P275),3)</f>
        <v>0</v>
      </c>
      <c r="T275" s="184"/>
      <c r="U275" s="184"/>
      <c r="V275" s="187"/>
      <c r="Z275">
        <v>0</v>
      </c>
    </row>
    <row r="276" spans="1:26" ht="24.95" customHeight="1">
      <c r="A276" s="185"/>
      <c r="B276" s="180" t="s">
        <v>556</v>
      </c>
      <c r="C276" s="186" t="s">
        <v>567</v>
      </c>
      <c r="D276" s="180" t="s">
        <v>568</v>
      </c>
      <c r="E276" s="180" t="s">
        <v>569</v>
      </c>
      <c r="F276" s="181">
        <v>1</v>
      </c>
      <c r="G276" s="182">
        <v>0</v>
      </c>
      <c r="H276" s="182">
        <v>0</v>
      </c>
      <c r="I276" s="182">
        <f>ROUND(F276*(G276+H276),2)</f>
        <v>0</v>
      </c>
      <c r="J276" s="180">
        <f>ROUND(F276*(N276),2)</f>
        <v>0</v>
      </c>
      <c r="K276" s="183">
        <f>ROUND(F276*(O276),2)</f>
        <v>0</v>
      </c>
      <c r="L276" s="183">
        <f>ROUND(F276*(G276),2)</f>
        <v>0</v>
      </c>
      <c r="M276" s="183">
        <f>ROUND(F276*(H276),2)</f>
        <v>0</v>
      </c>
      <c r="N276" s="183">
        <v>0</v>
      </c>
      <c r="O276" s="183"/>
      <c r="P276" s="187"/>
      <c r="Q276" s="187"/>
      <c r="R276" s="187"/>
      <c r="S276" s="183">
        <f>ROUND(F276*(P276),3)</f>
        <v>0</v>
      </c>
      <c r="T276" s="184"/>
      <c r="U276" s="184"/>
      <c r="V276" s="187"/>
      <c r="Z276">
        <v>0</v>
      </c>
    </row>
    <row r="277" spans="1:26" ht="24.95" customHeight="1">
      <c r="A277" s="185"/>
      <c r="B277" s="180" t="s">
        <v>570</v>
      </c>
      <c r="C277" s="186" t="s">
        <v>571</v>
      </c>
      <c r="D277" s="180" t="s">
        <v>572</v>
      </c>
      <c r="E277" s="180" t="s">
        <v>187</v>
      </c>
      <c r="F277" s="181">
        <v>4</v>
      </c>
      <c r="G277" s="182">
        <v>0</v>
      </c>
      <c r="H277" s="182">
        <v>0</v>
      </c>
      <c r="I277" s="182">
        <f>ROUND(F277*(G277+H277),2)</f>
        <v>0</v>
      </c>
      <c r="J277" s="180">
        <f>ROUND(F277*(N277),2)</f>
        <v>0</v>
      </c>
      <c r="K277" s="183">
        <f>ROUND(F277*(O277),2)</f>
        <v>0</v>
      </c>
      <c r="L277" s="183">
        <f>ROUND(F277*(G277),2)</f>
        <v>0</v>
      </c>
      <c r="M277" s="183">
        <f>ROUND(F277*(H277),2)</f>
        <v>0</v>
      </c>
      <c r="N277" s="183">
        <v>0</v>
      </c>
      <c r="O277" s="183"/>
      <c r="P277" s="187"/>
      <c r="Q277" s="187"/>
      <c r="R277" s="187"/>
      <c r="S277" s="183">
        <f>ROUND(F277*(P277),3)</f>
        <v>0</v>
      </c>
      <c r="T277" s="184"/>
      <c r="U277" s="184"/>
      <c r="V277" s="187"/>
      <c r="Z277">
        <v>0</v>
      </c>
    </row>
    <row r="278" spans="1:26" ht="24.95" customHeight="1">
      <c r="A278" s="185"/>
      <c r="B278" s="180" t="s">
        <v>570</v>
      </c>
      <c r="C278" s="186" t="s">
        <v>573</v>
      </c>
      <c r="D278" s="180" t="s">
        <v>574</v>
      </c>
      <c r="E278" s="180" t="s">
        <v>187</v>
      </c>
      <c r="F278" s="181">
        <v>5</v>
      </c>
      <c r="G278" s="182">
        <v>0</v>
      </c>
      <c r="H278" s="182">
        <v>0</v>
      </c>
      <c r="I278" s="182">
        <f>ROUND(F278*(G278+H278),2)</f>
        <v>0</v>
      </c>
      <c r="J278" s="180">
        <f>ROUND(F278*(N278),2)</f>
        <v>0</v>
      </c>
      <c r="K278" s="183">
        <f>ROUND(F278*(O278),2)</f>
        <v>0</v>
      </c>
      <c r="L278" s="183">
        <f>ROUND(F278*(G278),2)</f>
        <v>0</v>
      </c>
      <c r="M278" s="183">
        <f>ROUND(F278*(H278),2)</f>
        <v>0</v>
      </c>
      <c r="N278" s="183">
        <v>0</v>
      </c>
      <c r="O278" s="183"/>
      <c r="P278" s="187"/>
      <c r="Q278" s="187"/>
      <c r="R278" s="187"/>
      <c r="S278" s="183">
        <f>ROUND(F278*(P278),3)</f>
        <v>0</v>
      </c>
      <c r="T278" s="184"/>
      <c r="U278" s="184"/>
      <c r="V278" s="187"/>
      <c r="Z278">
        <v>0</v>
      </c>
    </row>
    <row r="279" spans="1:26" ht="24.95" customHeight="1">
      <c r="A279" s="185"/>
      <c r="B279" s="180" t="s">
        <v>570</v>
      </c>
      <c r="C279" s="186" t="s">
        <v>575</v>
      </c>
      <c r="D279" s="180" t="s">
        <v>576</v>
      </c>
      <c r="E279" s="180" t="s">
        <v>187</v>
      </c>
      <c r="F279" s="181">
        <v>2</v>
      </c>
      <c r="G279" s="182">
        <v>0</v>
      </c>
      <c r="H279" s="182">
        <v>0</v>
      </c>
      <c r="I279" s="182">
        <f>ROUND(F279*(G279+H279),2)</f>
        <v>0</v>
      </c>
      <c r="J279" s="180">
        <f>ROUND(F279*(N279),2)</f>
        <v>0</v>
      </c>
      <c r="K279" s="183">
        <f>ROUND(F279*(O279),2)</f>
        <v>0</v>
      </c>
      <c r="L279" s="183">
        <f>ROUND(F279*(G279),2)</f>
        <v>0</v>
      </c>
      <c r="M279" s="183">
        <f>ROUND(F279*(H279),2)</f>
        <v>0</v>
      </c>
      <c r="N279" s="183">
        <v>0</v>
      </c>
      <c r="O279" s="183"/>
      <c r="P279" s="187"/>
      <c r="Q279" s="187"/>
      <c r="R279" s="187"/>
      <c r="S279" s="183">
        <f>ROUND(F279*(P279),3)</f>
        <v>0</v>
      </c>
      <c r="T279" s="184"/>
      <c r="U279" s="184"/>
      <c r="V279" s="187"/>
      <c r="Z279">
        <v>0</v>
      </c>
    </row>
    <row r="280" spans="1:26" ht="24.95" customHeight="1">
      <c r="A280" s="185"/>
      <c r="B280" s="180" t="s">
        <v>570</v>
      </c>
      <c r="C280" s="186" t="s">
        <v>577</v>
      </c>
      <c r="D280" s="180" t="s">
        <v>578</v>
      </c>
      <c r="E280" s="180" t="s">
        <v>187</v>
      </c>
      <c r="F280" s="181">
        <v>18</v>
      </c>
      <c r="G280" s="182">
        <v>0</v>
      </c>
      <c r="H280" s="182">
        <v>0</v>
      </c>
      <c r="I280" s="182">
        <f>ROUND(F280*(G280+H280),2)</f>
        <v>0</v>
      </c>
      <c r="J280" s="180">
        <f>ROUND(F280*(N280),2)</f>
        <v>0</v>
      </c>
      <c r="K280" s="183">
        <f>ROUND(F280*(O280),2)</f>
        <v>0</v>
      </c>
      <c r="L280" s="183">
        <f>ROUND(F280*(G280),2)</f>
        <v>0</v>
      </c>
      <c r="M280" s="183">
        <f>ROUND(F280*(H280),2)</f>
        <v>0</v>
      </c>
      <c r="N280" s="183">
        <v>0</v>
      </c>
      <c r="O280" s="183"/>
      <c r="P280" s="187"/>
      <c r="Q280" s="187"/>
      <c r="R280" s="187"/>
      <c r="S280" s="183">
        <f>ROUND(F280*(P280),3)</f>
        <v>0</v>
      </c>
      <c r="T280" s="184"/>
      <c r="U280" s="184"/>
      <c r="V280" s="187"/>
      <c r="Z280">
        <v>0</v>
      </c>
    </row>
    <row r="281" spans="1:26" ht="24.95" customHeight="1">
      <c r="A281" s="185"/>
      <c r="B281" s="180" t="s">
        <v>570</v>
      </c>
      <c r="C281" s="186" t="s">
        <v>579</v>
      </c>
      <c r="D281" s="180" t="s">
        <v>580</v>
      </c>
      <c r="E281" s="180" t="s">
        <v>164</v>
      </c>
      <c r="F281" s="181">
        <v>15</v>
      </c>
      <c r="G281" s="182">
        <v>0</v>
      </c>
      <c r="H281" s="182">
        <v>0</v>
      </c>
      <c r="I281" s="182">
        <f>ROUND(F281*(G281+H281),2)</f>
        <v>0</v>
      </c>
      <c r="J281" s="180">
        <f>ROUND(F281*(N281),2)</f>
        <v>0</v>
      </c>
      <c r="K281" s="183">
        <f>ROUND(F281*(O281),2)</f>
        <v>0</v>
      </c>
      <c r="L281" s="183">
        <f>ROUND(F281*(G281),2)</f>
        <v>0</v>
      </c>
      <c r="M281" s="183">
        <f>ROUND(F281*(H281),2)</f>
        <v>0</v>
      </c>
      <c r="N281" s="183">
        <v>0</v>
      </c>
      <c r="O281" s="183"/>
      <c r="P281" s="187">
        <v>2.9999999999999997E-4</v>
      </c>
      <c r="Q281" s="187"/>
      <c r="R281" s="187">
        <v>2.9999999999999997E-4</v>
      </c>
      <c r="S281" s="183">
        <f>ROUND(F281*(P281),3)</f>
        <v>5.0000000000000001E-3</v>
      </c>
      <c r="T281" s="184"/>
      <c r="U281" s="184"/>
      <c r="V281" s="187"/>
      <c r="Z281">
        <v>0</v>
      </c>
    </row>
    <row r="282" spans="1:26" ht="24.95" customHeight="1">
      <c r="A282" s="185"/>
      <c r="B282" s="180" t="s">
        <v>570</v>
      </c>
      <c r="C282" s="186" t="s">
        <v>581</v>
      </c>
      <c r="D282" s="180" t="s">
        <v>582</v>
      </c>
      <c r="E282" s="180" t="s">
        <v>473</v>
      </c>
      <c r="F282" s="181">
        <v>0.9</v>
      </c>
      <c r="G282" s="182">
        <v>0</v>
      </c>
      <c r="H282" s="182">
        <v>0</v>
      </c>
      <c r="I282" s="182">
        <f>ROUND(F282*(G282+H282),2)</f>
        <v>0</v>
      </c>
      <c r="J282" s="180">
        <f>ROUND(F282*(N282),2)</f>
        <v>0</v>
      </c>
      <c r="K282" s="183">
        <f>ROUND(F282*(O282),2)</f>
        <v>0</v>
      </c>
      <c r="L282" s="183">
        <f>ROUND(F282*(G282),2)</f>
        <v>0</v>
      </c>
      <c r="M282" s="183">
        <f>ROUND(F282*(H282),2)</f>
        <v>0</v>
      </c>
      <c r="N282" s="183">
        <v>0</v>
      </c>
      <c r="O282" s="183"/>
      <c r="P282" s="187"/>
      <c r="Q282" s="187"/>
      <c r="R282" s="187"/>
      <c r="S282" s="183">
        <f>ROUND(F282*(P282),3)</f>
        <v>0</v>
      </c>
      <c r="T282" s="184"/>
      <c r="U282" s="184"/>
      <c r="V282" s="187"/>
      <c r="Z282">
        <v>0</v>
      </c>
    </row>
    <row r="283" spans="1:26">
      <c r="A283" s="161"/>
      <c r="B283" s="161"/>
      <c r="C283" s="179">
        <v>766</v>
      </c>
      <c r="D283" s="179" t="s">
        <v>83</v>
      </c>
      <c r="E283" s="161"/>
      <c r="F283" s="178"/>
      <c r="G283" s="164">
        <f>ROUND((SUM(L270:L282))/1,2)</f>
        <v>0</v>
      </c>
      <c r="H283" s="164">
        <f>ROUND((SUM(M270:M282))/1,2)</f>
        <v>0</v>
      </c>
      <c r="I283" s="164">
        <f>ROUND((SUM(I270:I282))/1,2)</f>
        <v>0</v>
      </c>
      <c r="J283" s="161"/>
      <c r="K283" s="161"/>
      <c r="L283" s="161">
        <f>ROUND((SUM(L270:L282))/1,2)</f>
        <v>0</v>
      </c>
      <c r="M283" s="161">
        <f>ROUND((SUM(M270:M282))/1,2)</f>
        <v>0</v>
      </c>
      <c r="N283" s="161"/>
      <c r="O283" s="161"/>
      <c r="P283" s="196"/>
      <c r="Q283" s="161"/>
      <c r="R283" s="161"/>
      <c r="S283" s="196">
        <f>ROUND((SUM(S270:S282))/1,2)</f>
        <v>0.01</v>
      </c>
      <c r="T283" s="158"/>
      <c r="U283" s="158"/>
      <c r="V283" s="2">
        <f>ROUND((SUM(V270:V282))/1,2)</f>
        <v>0</v>
      </c>
      <c r="W283" s="158"/>
      <c r="X283" s="158"/>
      <c r="Y283" s="158"/>
      <c r="Z283" s="158"/>
    </row>
    <row r="284" spans="1:26">
      <c r="A284" s="1"/>
      <c r="B284" s="1"/>
      <c r="C284" s="1"/>
      <c r="D284" s="1"/>
      <c r="E284" s="1"/>
      <c r="F284" s="174"/>
      <c r="G284" s="154"/>
      <c r="H284" s="154"/>
      <c r="I284" s="154"/>
      <c r="J284" s="1"/>
      <c r="K284" s="1"/>
      <c r="L284" s="1"/>
      <c r="M284" s="1"/>
      <c r="N284" s="1"/>
      <c r="O284" s="1"/>
      <c r="P284" s="1"/>
      <c r="Q284" s="1"/>
      <c r="R284" s="1"/>
      <c r="S284" s="1"/>
      <c r="V284" s="1"/>
    </row>
    <row r="285" spans="1:26">
      <c r="A285" s="161"/>
      <c r="B285" s="161"/>
      <c r="C285" s="179">
        <v>767</v>
      </c>
      <c r="D285" s="179" t="s">
        <v>84</v>
      </c>
      <c r="E285" s="161"/>
      <c r="F285" s="178"/>
      <c r="G285" s="162"/>
      <c r="H285" s="162"/>
      <c r="I285" s="162"/>
      <c r="J285" s="161"/>
      <c r="K285" s="161"/>
      <c r="L285" s="161"/>
      <c r="M285" s="161"/>
      <c r="N285" s="161"/>
      <c r="O285" s="161"/>
      <c r="P285" s="161"/>
      <c r="Q285" s="161"/>
      <c r="R285" s="161"/>
      <c r="S285" s="161"/>
      <c r="T285" s="158"/>
      <c r="U285" s="158"/>
      <c r="V285" s="161"/>
      <c r="W285" s="158"/>
      <c r="X285" s="158"/>
      <c r="Y285" s="158"/>
      <c r="Z285" s="158"/>
    </row>
    <row r="286" spans="1:26" ht="24.95" customHeight="1">
      <c r="A286" s="185"/>
      <c r="B286" s="180" t="s">
        <v>583</v>
      </c>
      <c r="C286" s="186" t="s">
        <v>584</v>
      </c>
      <c r="D286" s="180" t="s">
        <v>585</v>
      </c>
      <c r="E286" s="180" t="s">
        <v>148</v>
      </c>
      <c r="F286" s="181">
        <v>12.8</v>
      </c>
      <c r="G286" s="182">
        <v>0</v>
      </c>
      <c r="H286" s="182">
        <v>0</v>
      </c>
      <c r="I286" s="182">
        <f>ROUND(F286*(G286+H286),2)</f>
        <v>0</v>
      </c>
      <c r="J286" s="180">
        <f>ROUND(F286*(N286),2)</f>
        <v>0</v>
      </c>
      <c r="K286" s="183">
        <f>ROUND(F286*(O286),2)</f>
        <v>0</v>
      </c>
      <c r="L286" s="183">
        <f>ROUND(F286*(G286),2)</f>
        <v>0</v>
      </c>
      <c r="M286" s="183">
        <f>ROUND(F286*(H286),2)</f>
        <v>0</v>
      </c>
      <c r="N286" s="183">
        <v>0</v>
      </c>
      <c r="O286" s="183"/>
      <c r="P286" s="187"/>
      <c r="Q286" s="187"/>
      <c r="R286" s="187"/>
      <c r="S286" s="183">
        <f>ROUND(F286*(P286),3)</f>
        <v>0</v>
      </c>
      <c r="T286" s="184"/>
      <c r="U286" s="184"/>
      <c r="V286" s="187"/>
      <c r="Z286">
        <v>0</v>
      </c>
    </row>
    <row r="287" spans="1:26" ht="24.95" customHeight="1">
      <c r="A287" s="185"/>
      <c r="B287" s="180" t="s">
        <v>138</v>
      </c>
      <c r="C287" s="186" t="s">
        <v>586</v>
      </c>
      <c r="D287" s="180" t="s">
        <v>587</v>
      </c>
      <c r="E287" s="180" t="s">
        <v>296</v>
      </c>
      <c r="F287" s="181">
        <v>15</v>
      </c>
      <c r="G287" s="182">
        <v>0</v>
      </c>
      <c r="H287" s="182">
        <v>0</v>
      </c>
      <c r="I287" s="182">
        <f>ROUND(F287*(G287+H287),2)</f>
        <v>0</v>
      </c>
      <c r="J287" s="180">
        <f>ROUND(F287*(N287),2)</f>
        <v>0</v>
      </c>
      <c r="K287" s="183">
        <f>ROUND(F287*(O287),2)</f>
        <v>0</v>
      </c>
      <c r="L287" s="183">
        <f>ROUND(F287*(G287),2)</f>
        <v>0</v>
      </c>
      <c r="M287" s="183">
        <f>ROUND(F287*(H287),2)</f>
        <v>0</v>
      </c>
      <c r="N287" s="183">
        <v>0</v>
      </c>
      <c r="O287" s="183"/>
      <c r="P287" s="187"/>
      <c r="Q287" s="187"/>
      <c r="R287" s="187"/>
      <c r="S287" s="183">
        <f>ROUND(F287*(P287),3)</f>
        <v>0</v>
      </c>
      <c r="T287" s="184"/>
      <c r="U287" s="184"/>
      <c r="V287" s="187"/>
      <c r="Z287">
        <v>0</v>
      </c>
    </row>
    <row r="288" spans="1:26" ht="24.95" customHeight="1">
      <c r="A288" s="185"/>
      <c r="B288" s="180" t="s">
        <v>588</v>
      </c>
      <c r="C288" s="186" t="s">
        <v>589</v>
      </c>
      <c r="D288" s="180" t="s">
        <v>590</v>
      </c>
      <c r="E288" s="180" t="s">
        <v>335</v>
      </c>
      <c r="F288" s="181">
        <v>1</v>
      </c>
      <c r="G288" s="182">
        <v>0</v>
      </c>
      <c r="H288" s="182">
        <v>0</v>
      </c>
      <c r="I288" s="182">
        <f>ROUND(F288*(G288+H288),2)</f>
        <v>0</v>
      </c>
      <c r="J288" s="180">
        <f>ROUND(F288*(N288),2)</f>
        <v>0</v>
      </c>
      <c r="K288" s="183">
        <f>ROUND(F288*(O288),2)</f>
        <v>0</v>
      </c>
      <c r="L288" s="183">
        <f>ROUND(F288*(G288),2)</f>
        <v>0</v>
      </c>
      <c r="M288" s="183">
        <f>ROUND(F288*(H288),2)</f>
        <v>0</v>
      </c>
      <c r="N288" s="183">
        <v>0</v>
      </c>
      <c r="O288" s="183"/>
      <c r="P288" s="187"/>
      <c r="Q288" s="187"/>
      <c r="R288" s="187"/>
      <c r="S288" s="183">
        <f>ROUND(F288*(P288),3)</f>
        <v>0</v>
      </c>
      <c r="T288" s="184"/>
      <c r="U288" s="184"/>
      <c r="V288" s="187"/>
      <c r="Z288">
        <v>0</v>
      </c>
    </row>
    <row r="289" spans="1:26" ht="24.95" customHeight="1">
      <c r="A289" s="185"/>
      <c r="B289" s="180" t="s">
        <v>588</v>
      </c>
      <c r="C289" s="186" t="s">
        <v>589</v>
      </c>
      <c r="D289" s="180" t="s">
        <v>591</v>
      </c>
      <c r="E289" s="180" t="s">
        <v>335</v>
      </c>
      <c r="F289" s="181">
        <v>2</v>
      </c>
      <c r="G289" s="182">
        <v>0</v>
      </c>
      <c r="H289" s="182">
        <v>0</v>
      </c>
      <c r="I289" s="182">
        <f>ROUND(F289*(G289+H289),2)</f>
        <v>0</v>
      </c>
      <c r="J289" s="180">
        <f>ROUND(F289*(N289),2)</f>
        <v>0</v>
      </c>
      <c r="K289" s="183">
        <f>ROUND(F289*(O289),2)</f>
        <v>0</v>
      </c>
      <c r="L289" s="183">
        <f>ROUND(F289*(G289),2)</f>
        <v>0</v>
      </c>
      <c r="M289" s="183">
        <f>ROUND(F289*(H289),2)</f>
        <v>0</v>
      </c>
      <c r="N289" s="183">
        <v>0</v>
      </c>
      <c r="O289" s="183"/>
      <c r="P289" s="187"/>
      <c r="Q289" s="187"/>
      <c r="R289" s="187"/>
      <c r="S289" s="183">
        <f>ROUND(F289*(P289),3)</f>
        <v>0</v>
      </c>
      <c r="T289" s="184"/>
      <c r="U289" s="184"/>
      <c r="V289" s="187"/>
      <c r="Z289">
        <v>0</v>
      </c>
    </row>
    <row r="290" spans="1:26" ht="24.95" customHeight="1">
      <c r="A290" s="185"/>
      <c r="B290" s="180" t="s">
        <v>588</v>
      </c>
      <c r="C290" s="186" t="s">
        <v>592</v>
      </c>
      <c r="D290" s="180" t="s">
        <v>593</v>
      </c>
      <c r="E290" s="180" t="s">
        <v>335</v>
      </c>
      <c r="F290" s="181">
        <v>1</v>
      </c>
      <c r="G290" s="182">
        <v>0</v>
      </c>
      <c r="H290" s="182">
        <v>0</v>
      </c>
      <c r="I290" s="182">
        <f>ROUND(F290*(G290+H290),2)</f>
        <v>0</v>
      </c>
      <c r="J290" s="180">
        <f>ROUND(F290*(N290),2)</f>
        <v>0</v>
      </c>
      <c r="K290" s="183">
        <f>ROUND(F290*(O290),2)</f>
        <v>0</v>
      </c>
      <c r="L290" s="183">
        <f>ROUND(F290*(G290),2)</f>
        <v>0</v>
      </c>
      <c r="M290" s="183">
        <f>ROUND(F290*(H290),2)</f>
        <v>0</v>
      </c>
      <c r="N290" s="183">
        <v>0</v>
      </c>
      <c r="O290" s="183"/>
      <c r="P290" s="187"/>
      <c r="Q290" s="187"/>
      <c r="R290" s="187"/>
      <c r="S290" s="183">
        <f>ROUND(F290*(P290),3)</f>
        <v>0</v>
      </c>
      <c r="T290" s="184"/>
      <c r="U290" s="184"/>
      <c r="V290" s="187"/>
      <c r="Z290">
        <v>0</v>
      </c>
    </row>
    <row r="291" spans="1:26" ht="24.95" customHeight="1">
      <c r="A291" s="185"/>
      <c r="B291" s="180" t="s">
        <v>588</v>
      </c>
      <c r="C291" s="186" t="s">
        <v>594</v>
      </c>
      <c r="D291" s="180" t="s">
        <v>595</v>
      </c>
      <c r="E291" s="180" t="s">
        <v>335</v>
      </c>
      <c r="F291" s="181">
        <v>2</v>
      </c>
      <c r="G291" s="182">
        <v>0</v>
      </c>
      <c r="H291" s="182">
        <v>0</v>
      </c>
      <c r="I291" s="182">
        <f>ROUND(F291*(G291+H291),2)</f>
        <v>0</v>
      </c>
      <c r="J291" s="180">
        <f>ROUND(F291*(N291),2)</f>
        <v>0</v>
      </c>
      <c r="K291" s="183">
        <f>ROUND(F291*(O291),2)</f>
        <v>0</v>
      </c>
      <c r="L291" s="183">
        <f>ROUND(F291*(G291),2)</f>
        <v>0</v>
      </c>
      <c r="M291" s="183">
        <f>ROUND(F291*(H291),2)</f>
        <v>0</v>
      </c>
      <c r="N291" s="183">
        <v>0</v>
      </c>
      <c r="O291" s="183"/>
      <c r="P291" s="187"/>
      <c r="Q291" s="187"/>
      <c r="R291" s="187"/>
      <c r="S291" s="183">
        <f>ROUND(F291*(P291),3)</f>
        <v>0</v>
      </c>
      <c r="T291" s="184"/>
      <c r="U291" s="184"/>
      <c r="V291" s="187"/>
      <c r="Z291">
        <v>0</v>
      </c>
    </row>
    <row r="292" spans="1:26" ht="24.95" customHeight="1">
      <c r="A292" s="185"/>
      <c r="B292" s="180" t="s">
        <v>588</v>
      </c>
      <c r="C292" s="186" t="s">
        <v>596</v>
      </c>
      <c r="D292" s="180" t="s">
        <v>597</v>
      </c>
      <c r="E292" s="180" t="s">
        <v>335</v>
      </c>
      <c r="F292" s="181">
        <v>1</v>
      </c>
      <c r="G292" s="182">
        <v>0</v>
      </c>
      <c r="H292" s="182">
        <v>0</v>
      </c>
      <c r="I292" s="182">
        <f>ROUND(F292*(G292+H292),2)</f>
        <v>0</v>
      </c>
      <c r="J292" s="180">
        <f>ROUND(F292*(N292),2)</f>
        <v>0</v>
      </c>
      <c r="K292" s="183">
        <f>ROUND(F292*(O292),2)</f>
        <v>0</v>
      </c>
      <c r="L292" s="183">
        <f>ROUND(F292*(G292),2)</f>
        <v>0</v>
      </c>
      <c r="M292" s="183">
        <f>ROUND(F292*(H292),2)</f>
        <v>0</v>
      </c>
      <c r="N292" s="183">
        <v>0</v>
      </c>
      <c r="O292" s="183"/>
      <c r="P292" s="187"/>
      <c r="Q292" s="187"/>
      <c r="R292" s="187"/>
      <c r="S292" s="183">
        <f>ROUND(F292*(P292),3)</f>
        <v>0</v>
      </c>
      <c r="T292" s="184"/>
      <c r="U292" s="184"/>
      <c r="V292" s="187"/>
      <c r="Z292">
        <v>0</v>
      </c>
    </row>
    <row r="293" spans="1:26" ht="24.95" customHeight="1">
      <c r="A293" s="185"/>
      <c r="B293" s="180" t="s">
        <v>588</v>
      </c>
      <c r="C293" s="186" t="s">
        <v>598</v>
      </c>
      <c r="D293" s="180" t="s">
        <v>599</v>
      </c>
      <c r="E293" s="180" t="s">
        <v>335</v>
      </c>
      <c r="F293" s="181">
        <v>2</v>
      </c>
      <c r="G293" s="182">
        <v>0</v>
      </c>
      <c r="H293" s="182">
        <v>0</v>
      </c>
      <c r="I293" s="182">
        <f>ROUND(F293*(G293+H293),2)</f>
        <v>0</v>
      </c>
      <c r="J293" s="180">
        <f>ROUND(F293*(N293),2)</f>
        <v>0</v>
      </c>
      <c r="K293" s="183">
        <f>ROUND(F293*(O293),2)</f>
        <v>0</v>
      </c>
      <c r="L293" s="183">
        <f>ROUND(F293*(G293),2)</f>
        <v>0</v>
      </c>
      <c r="M293" s="183">
        <f>ROUND(F293*(H293),2)</f>
        <v>0</v>
      </c>
      <c r="N293" s="183">
        <v>0</v>
      </c>
      <c r="O293" s="183"/>
      <c r="P293" s="187"/>
      <c r="Q293" s="187"/>
      <c r="R293" s="187"/>
      <c r="S293" s="183">
        <f>ROUND(F293*(P293),3)</f>
        <v>0</v>
      </c>
      <c r="T293" s="184"/>
      <c r="U293" s="184"/>
      <c r="V293" s="187"/>
      <c r="Z293">
        <v>0</v>
      </c>
    </row>
    <row r="294" spans="1:26" ht="24.95" customHeight="1">
      <c r="A294" s="185"/>
      <c r="B294" s="180" t="s">
        <v>588</v>
      </c>
      <c r="C294" s="186" t="s">
        <v>600</v>
      </c>
      <c r="D294" s="180" t="s">
        <v>601</v>
      </c>
      <c r="E294" s="180" t="s">
        <v>335</v>
      </c>
      <c r="F294" s="181">
        <v>1</v>
      </c>
      <c r="G294" s="182">
        <v>0</v>
      </c>
      <c r="H294" s="182">
        <v>0</v>
      </c>
      <c r="I294" s="182">
        <f>ROUND(F294*(G294+H294),2)</f>
        <v>0</v>
      </c>
      <c r="J294" s="180">
        <f>ROUND(F294*(N294),2)</f>
        <v>0</v>
      </c>
      <c r="K294" s="183">
        <f>ROUND(F294*(O294),2)</f>
        <v>0</v>
      </c>
      <c r="L294" s="183">
        <f>ROUND(F294*(G294),2)</f>
        <v>0</v>
      </c>
      <c r="M294" s="183">
        <f>ROUND(F294*(H294),2)</f>
        <v>0</v>
      </c>
      <c r="N294" s="183">
        <v>0</v>
      </c>
      <c r="O294" s="183"/>
      <c r="P294" s="187"/>
      <c r="Q294" s="187"/>
      <c r="R294" s="187"/>
      <c r="S294" s="183">
        <f>ROUND(F294*(P294),3)</f>
        <v>0</v>
      </c>
      <c r="T294" s="184"/>
      <c r="U294" s="184"/>
      <c r="V294" s="187"/>
      <c r="Z294">
        <v>0</v>
      </c>
    </row>
    <row r="295" spans="1:26" ht="24.95" customHeight="1">
      <c r="A295" s="185"/>
      <c r="B295" s="180" t="s">
        <v>588</v>
      </c>
      <c r="C295" s="186" t="s">
        <v>602</v>
      </c>
      <c r="D295" s="180" t="s">
        <v>603</v>
      </c>
      <c r="E295" s="180" t="s">
        <v>335</v>
      </c>
      <c r="F295" s="181">
        <v>1</v>
      </c>
      <c r="G295" s="182">
        <v>0</v>
      </c>
      <c r="H295" s="182">
        <v>0</v>
      </c>
      <c r="I295" s="182">
        <f>ROUND(F295*(G295+H295),2)</f>
        <v>0</v>
      </c>
      <c r="J295" s="180">
        <f>ROUND(F295*(N295),2)</f>
        <v>0</v>
      </c>
      <c r="K295" s="183">
        <f>ROUND(F295*(O295),2)</f>
        <v>0</v>
      </c>
      <c r="L295" s="183">
        <f>ROUND(F295*(G295),2)</f>
        <v>0</v>
      </c>
      <c r="M295" s="183">
        <f>ROUND(F295*(H295),2)</f>
        <v>0</v>
      </c>
      <c r="N295" s="183">
        <v>0</v>
      </c>
      <c r="O295" s="183"/>
      <c r="P295" s="187"/>
      <c r="Q295" s="187"/>
      <c r="R295" s="187"/>
      <c r="S295" s="183">
        <f>ROUND(F295*(P295),3)</f>
        <v>0</v>
      </c>
      <c r="T295" s="184"/>
      <c r="U295" s="184"/>
      <c r="V295" s="187"/>
      <c r="Z295">
        <v>0</v>
      </c>
    </row>
    <row r="296" spans="1:26" ht="24.95" customHeight="1">
      <c r="A296" s="185"/>
      <c r="B296" s="180" t="s">
        <v>588</v>
      </c>
      <c r="C296" s="186" t="s">
        <v>604</v>
      </c>
      <c r="D296" s="180" t="s">
        <v>605</v>
      </c>
      <c r="E296" s="180" t="s">
        <v>335</v>
      </c>
      <c r="F296" s="181">
        <v>1</v>
      </c>
      <c r="G296" s="182">
        <v>0</v>
      </c>
      <c r="H296" s="182">
        <v>0</v>
      </c>
      <c r="I296" s="182">
        <f>ROUND(F296*(G296+H296),2)</f>
        <v>0</v>
      </c>
      <c r="J296" s="180">
        <f>ROUND(F296*(N296),2)</f>
        <v>0</v>
      </c>
      <c r="K296" s="183">
        <f>ROUND(F296*(O296),2)</f>
        <v>0</v>
      </c>
      <c r="L296" s="183">
        <f>ROUND(F296*(G296),2)</f>
        <v>0</v>
      </c>
      <c r="M296" s="183">
        <f>ROUND(F296*(H296),2)</f>
        <v>0</v>
      </c>
      <c r="N296" s="183">
        <v>0</v>
      </c>
      <c r="O296" s="183"/>
      <c r="P296" s="187"/>
      <c r="Q296" s="187"/>
      <c r="R296" s="187"/>
      <c r="S296" s="183">
        <f>ROUND(F296*(P296),3)</f>
        <v>0</v>
      </c>
      <c r="T296" s="184"/>
      <c r="U296" s="184"/>
      <c r="V296" s="187"/>
      <c r="Z296">
        <v>0</v>
      </c>
    </row>
    <row r="297" spans="1:26" ht="24.95" customHeight="1">
      <c r="A297" s="185"/>
      <c r="B297" s="180" t="s">
        <v>588</v>
      </c>
      <c r="C297" s="186" t="s">
        <v>606</v>
      </c>
      <c r="D297" s="180" t="s">
        <v>607</v>
      </c>
      <c r="E297" s="180" t="s">
        <v>335</v>
      </c>
      <c r="F297" s="181">
        <v>1</v>
      </c>
      <c r="G297" s="182">
        <v>0</v>
      </c>
      <c r="H297" s="182">
        <v>0</v>
      </c>
      <c r="I297" s="182">
        <f>ROUND(F297*(G297+H297),2)</f>
        <v>0</v>
      </c>
      <c r="J297" s="180">
        <f>ROUND(F297*(N297),2)</f>
        <v>0</v>
      </c>
      <c r="K297" s="183">
        <f>ROUND(F297*(O297),2)</f>
        <v>0</v>
      </c>
      <c r="L297" s="183">
        <f>ROUND(F297*(G297),2)</f>
        <v>0</v>
      </c>
      <c r="M297" s="183">
        <f>ROUND(F297*(H297),2)</f>
        <v>0</v>
      </c>
      <c r="N297" s="183">
        <v>0</v>
      </c>
      <c r="O297" s="183"/>
      <c r="P297" s="187"/>
      <c r="Q297" s="187"/>
      <c r="R297" s="187"/>
      <c r="S297" s="183">
        <f>ROUND(F297*(P297),3)</f>
        <v>0</v>
      </c>
      <c r="T297" s="184"/>
      <c r="U297" s="184"/>
      <c r="V297" s="187"/>
      <c r="Z297">
        <v>0</v>
      </c>
    </row>
    <row r="298" spans="1:26" ht="24.95" customHeight="1">
      <c r="A298" s="185"/>
      <c r="B298" s="180" t="s">
        <v>588</v>
      </c>
      <c r="C298" s="186" t="s">
        <v>608</v>
      </c>
      <c r="D298" s="180" t="s">
        <v>609</v>
      </c>
      <c r="E298" s="180" t="s">
        <v>335</v>
      </c>
      <c r="F298" s="181">
        <v>1</v>
      </c>
      <c r="G298" s="182">
        <v>0</v>
      </c>
      <c r="H298" s="182">
        <v>0</v>
      </c>
      <c r="I298" s="182">
        <f>ROUND(F298*(G298+H298),2)</f>
        <v>0</v>
      </c>
      <c r="J298" s="180">
        <f>ROUND(F298*(N298),2)</f>
        <v>0</v>
      </c>
      <c r="K298" s="183">
        <f>ROUND(F298*(O298),2)</f>
        <v>0</v>
      </c>
      <c r="L298" s="183">
        <f>ROUND(F298*(G298),2)</f>
        <v>0</v>
      </c>
      <c r="M298" s="183">
        <f>ROUND(F298*(H298),2)</f>
        <v>0</v>
      </c>
      <c r="N298" s="183">
        <v>0</v>
      </c>
      <c r="O298" s="183"/>
      <c r="P298" s="187"/>
      <c r="Q298" s="187"/>
      <c r="R298" s="187"/>
      <c r="S298" s="183">
        <f>ROUND(F298*(P298),3)</f>
        <v>0</v>
      </c>
      <c r="T298" s="184"/>
      <c r="U298" s="184"/>
      <c r="V298" s="187"/>
      <c r="Z298">
        <v>0</v>
      </c>
    </row>
    <row r="299" spans="1:26" ht="24.95" customHeight="1">
      <c r="A299" s="185"/>
      <c r="B299" s="180" t="s">
        <v>610</v>
      </c>
      <c r="C299" s="186" t="s">
        <v>611</v>
      </c>
      <c r="D299" s="180" t="s">
        <v>612</v>
      </c>
      <c r="E299" s="180" t="s">
        <v>122</v>
      </c>
      <c r="F299" s="181">
        <v>9.6300000000000008</v>
      </c>
      <c r="G299" s="182">
        <v>0</v>
      </c>
      <c r="H299" s="182">
        <v>0</v>
      </c>
      <c r="I299" s="182">
        <f>ROUND(F299*(G299+H299),2)</f>
        <v>0</v>
      </c>
      <c r="J299" s="180">
        <f>ROUND(F299*(N299),2)</f>
        <v>0</v>
      </c>
      <c r="K299" s="183">
        <f>ROUND(F299*(O299),2)</f>
        <v>0</v>
      </c>
      <c r="L299" s="183">
        <f>ROUND(F299*(G299),2)</f>
        <v>0</v>
      </c>
      <c r="M299" s="183">
        <f>ROUND(F299*(H299),2)</f>
        <v>0</v>
      </c>
      <c r="N299" s="183">
        <v>0</v>
      </c>
      <c r="O299" s="183"/>
      <c r="P299" s="187">
        <v>3.0000000000000001E-5</v>
      </c>
      <c r="Q299" s="187"/>
      <c r="R299" s="187">
        <v>3.0000000000000001E-5</v>
      </c>
      <c r="S299" s="183">
        <f>ROUND(F299*(P299),3)</f>
        <v>0</v>
      </c>
      <c r="T299" s="184"/>
      <c r="U299" s="184"/>
      <c r="V299" s="187"/>
      <c r="Z299">
        <v>0</v>
      </c>
    </row>
    <row r="300" spans="1:26" ht="24.95" customHeight="1">
      <c r="A300" s="185"/>
      <c r="B300" s="180" t="s">
        <v>610</v>
      </c>
      <c r="C300" s="186" t="s">
        <v>613</v>
      </c>
      <c r="D300" s="180" t="s">
        <v>614</v>
      </c>
      <c r="E300" s="180" t="s">
        <v>122</v>
      </c>
      <c r="F300" s="181">
        <v>9.1999999999999993</v>
      </c>
      <c r="G300" s="182">
        <v>0</v>
      </c>
      <c r="H300" s="182">
        <v>0</v>
      </c>
      <c r="I300" s="182">
        <f>ROUND(F300*(G300+H300),2)</f>
        <v>0</v>
      </c>
      <c r="J300" s="180">
        <f>ROUND(F300*(N300),2)</f>
        <v>0</v>
      </c>
      <c r="K300" s="183">
        <f>ROUND(F300*(O300),2)</f>
        <v>0</v>
      </c>
      <c r="L300" s="183">
        <f>ROUND(F300*(G300),2)</f>
        <v>0</v>
      </c>
      <c r="M300" s="183">
        <f>ROUND(F300*(H300),2)</f>
        <v>0</v>
      </c>
      <c r="N300" s="183">
        <v>0</v>
      </c>
      <c r="O300" s="183"/>
      <c r="P300" s="187"/>
      <c r="Q300" s="187"/>
      <c r="R300" s="187"/>
      <c r="S300" s="183">
        <f>ROUND(F300*(P300),3)</f>
        <v>0</v>
      </c>
      <c r="T300" s="184"/>
      <c r="U300" s="184"/>
      <c r="V300" s="187"/>
      <c r="Z300">
        <v>0</v>
      </c>
    </row>
    <row r="301" spans="1:26" ht="24.95" customHeight="1">
      <c r="A301" s="185"/>
      <c r="B301" s="180" t="s">
        <v>610</v>
      </c>
      <c r="C301" s="186" t="s">
        <v>615</v>
      </c>
      <c r="D301" s="180" t="s">
        <v>616</v>
      </c>
      <c r="E301" s="180" t="s">
        <v>141</v>
      </c>
      <c r="F301" s="181">
        <v>125.8</v>
      </c>
      <c r="G301" s="182">
        <v>0</v>
      </c>
      <c r="H301" s="182">
        <v>0</v>
      </c>
      <c r="I301" s="182">
        <f>ROUND(F301*(G301+H301),2)</f>
        <v>0</v>
      </c>
      <c r="J301" s="180">
        <f>ROUND(F301*(N301),2)</f>
        <v>0</v>
      </c>
      <c r="K301" s="183">
        <f>ROUND(F301*(O301),2)</f>
        <v>0</v>
      </c>
      <c r="L301" s="183">
        <f>ROUND(F301*(G301),2)</f>
        <v>0</v>
      </c>
      <c r="M301" s="183">
        <f>ROUND(F301*(H301),2)</f>
        <v>0</v>
      </c>
      <c r="N301" s="183">
        <v>0</v>
      </c>
      <c r="O301" s="183"/>
      <c r="P301" s="187">
        <v>6.0000000000000002E-5</v>
      </c>
      <c r="Q301" s="187"/>
      <c r="R301" s="187">
        <v>6.0000000000000002E-5</v>
      </c>
      <c r="S301" s="183">
        <f>ROUND(F301*(P301),3)</f>
        <v>8.0000000000000002E-3</v>
      </c>
      <c r="T301" s="184"/>
      <c r="U301" s="184"/>
      <c r="V301" s="187"/>
      <c r="Z301">
        <v>0</v>
      </c>
    </row>
    <row r="302" spans="1:26" ht="35.1" customHeight="1">
      <c r="A302" s="185"/>
      <c r="B302" s="180" t="s">
        <v>610</v>
      </c>
      <c r="C302" s="186" t="s">
        <v>617</v>
      </c>
      <c r="D302" s="180" t="s">
        <v>618</v>
      </c>
      <c r="E302" s="180" t="s">
        <v>141</v>
      </c>
      <c r="F302" s="181">
        <v>498.2</v>
      </c>
      <c r="G302" s="182">
        <v>0</v>
      </c>
      <c r="H302" s="182">
        <v>0</v>
      </c>
      <c r="I302" s="182">
        <f>ROUND(F302*(G302+H302),2)</f>
        <v>0</v>
      </c>
      <c r="J302" s="180">
        <f>ROUND(F302*(N302),2)</f>
        <v>0</v>
      </c>
      <c r="K302" s="183">
        <f>ROUND(F302*(O302),2)</f>
        <v>0</v>
      </c>
      <c r="L302" s="183">
        <f>ROUND(F302*(G302),2)</f>
        <v>0</v>
      </c>
      <c r="M302" s="183">
        <f>ROUND(F302*(H302),2)</f>
        <v>0</v>
      </c>
      <c r="N302" s="183">
        <v>0</v>
      </c>
      <c r="O302" s="183"/>
      <c r="P302" s="187">
        <v>6.0000000000000002E-5</v>
      </c>
      <c r="Q302" s="187"/>
      <c r="R302" s="187">
        <v>6.0000000000000002E-5</v>
      </c>
      <c r="S302" s="183">
        <f>ROUND(F302*(P302),3)</f>
        <v>0.03</v>
      </c>
      <c r="T302" s="184"/>
      <c r="U302" s="184"/>
      <c r="V302" s="187"/>
      <c r="Z302">
        <v>0</v>
      </c>
    </row>
    <row r="303" spans="1:26" ht="35.1" customHeight="1">
      <c r="A303" s="185"/>
      <c r="B303" s="180" t="s">
        <v>610</v>
      </c>
      <c r="C303" s="186" t="s">
        <v>619</v>
      </c>
      <c r="D303" s="180" t="s">
        <v>620</v>
      </c>
      <c r="E303" s="180" t="s">
        <v>141</v>
      </c>
      <c r="F303" s="181">
        <v>1317.1</v>
      </c>
      <c r="G303" s="182">
        <v>0</v>
      </c>
      <c r="H303" s="182">
        <v>0</v>
      </c>
      <c r="I303" s="182">
        <f>ROUND(F303*(G303+H303),2)</f>
        <v>0</v>
      </c>
      <c r="J303" s="180">
        <f>ROUND(F303*(N303),2)</f>
        <v>0</v>
      </c>
      <c r="K303" s="183">
        <f>ROUND(F303*(O303),2)</f>
        <v>0</v>
      </c>
      <c r="L303" s="183">
        <f>ROUND(F303*(G303),2)</f>
        <v>0</v>
      </c>
      <c r="M303" s="183">
        <f>ROUND(F303*(H303),2)</f>
        <v>0</v>
      </c>
      <c r="N303" s="183">
        <v>0</v>
      </c>
      <c r="O303" s="183"/>
      <c r="P303" s="187">
        <v>6.0000000000000002E-5</v>
      </c>
      <c r="Q303" s="187"/>
      <c r="R303" s="187">
        <v>6.0000000000000002E-5</v>
      </c>
      <c r="S303" s="183">
        <f>ROUND(F303*(P303),3)</f>
        <v>7.9000000000000001E-2</v>
      </c>
      <c r="T303" s="184"/>
      <c r="U303" s="184"/>
      <c r="V303" s="187"/>
      <c r="Z303">
        <v>0</v>
      </c>
    </row>
    <row r="304" spans="1:26" ht="24.95" customHeight="1">
      <c r="A304" s="185"/>
      <c r="B304" s="180" t="s">
        <v>610</v>
      </c>
      <c r="C304" s="186" t="s">
        <v>621</v>
      </c>
      <c r="D304" s="180" t="s">
        <v>622</v>
      </c>
      <c r="E304" s="180" t="s">
        <v>473</v>
      </c>
      <c r="F304" s="181">
        <v>1.3</v>
      </c>
      <c r="G304" s="182">
        <v>0</v>
      </c>
      <c r="H304" s="182">
        <v>0</v>
      </c>
      <c r="I304" s="182">
        <f>ROUND(F304*(G304+H304),2)</f>
        <v>0</v>
      </c>
      <c r="J304" s="180">
        <f>ROUND(F304*(N304),2)</f>
        <v>0</v>
      </c>
      <c r="K304" s="183">
        <f>ROUND(F304*(O304),2)</f>
        <v>0</v>
      </c>
      <c r="L304" s="183">
        <f>ROUND(F304*(G304),2)</f>
        <v>0</v>
      </c>
      <c r="M304" s="183">
        <f>ROUND(F304*(H304),2)</f>
        <v>0</v>
      </c>
      <c r="N304" s="183">
        <v>0</v>
      </c>
      <c r="O304" s="183"/>
      <c r="P304" s="187"/>
      <c r="Q304" s="187"/>
      <c r="R304" s="187"/>
      <c r="S304" s="183">
        <f>ROUND(F304*(P304),3)</f>
        <v>0</v>
      </c>
      <c r="T304" s="184"/>
      <c r="U304" s="184"/>
      <c r="V304" s="187"/>
      <c r="Z304">
        <v>0</v>
      </c>
    </row>
    <row r="305" spans="1:26" ht="24.95" customHeight="1">
      <c r="A305" s="185"/>
      <c r="B305" s="180" t="s">
        <v>138</v>
      </c>
      <c r="C305" s="186" t="s">
        <v>623</v>
      </c>
      <c r="D305" s="180" t="s">
        <v>624</v>
      </c>
      <c r="E305" s="180" t="s">
        <v>148</v>
      </c>
      <c r="F305" s="181">
        <v>5.04</v>
      </c>
      <c r="G305" s="182">
        <v>0</v>
      </c>
      <c r="H305" s="182">
        <v>0</v>
      </c>
      <c r="I305" s="182">
        <f>ROUND(F305*(G305+H305),2)</f>
        <v>0</v>
      </c>
      <c r="J305" s="180">
        <f>ROUND(F305*(N305),2)</f>
        <v>0</v>
      </c>
      <c r="K305" s="183">
        <f>ROUND(F305*(O305),2)</f>
        <v>0</v>
      </c>
      <c r="L305" s="183">
        <f>ROUND(F305*(G305),2)</f>
        <v>0</v>
      </c>
      <c r="M305" s="183">
        <f>ROUND(F305*(H305),2)</f>
        <v>0</v>
      </c>
      <c r="N305" s="183">
        <v>0</v>
      </c>
      <c r="O305" s="183"/>
      <c r="P305" s="187"/>
      <c r="Q305" s="187"/>
      <c r="R305" s="187"/>
      <c r="S305" s="183">
        <f>ROUND(F305*(P305),3)</f>
        <v>0</v>
      </c>
      <c r="T305" s="184"/>
      <c r="U305" s="184"/>
      <c r="V305" s="187"/>
      <c r="Z305">
        <v>0</v>
      </c>
    </row>
    <row r="306" spans="1:26" ht="24.95" customHeight="1">
      <c r="A306" s="185"/>
      <c r="B306" s="180" t="s">
        <v>138</v>
      </c>
      <c r="C306" s="186" t="s">
        <v>625</v>
      </c>
      <c r="D306" s="180" t="s">
        <v>626</v>
      </c>
      <c r="E306" s="180" t="s">
        <v>296</v>
      </c>
      <c r="F306" s="181">
        <v>2.4</v>
      </c>
      <c r="G306" s="182">
        <v>0</v>
      </c>
      <c r="H306" s="182">
        <v>0</v>
      </c>
      <c r="I306" s="182">
        <f>ROUND(F306*(G306+H306),2)</f>
        <v>0</v>
      </c>
      <c r="J306" s="180">
        <f>ROUND(F306*(N306),2)</f>
        <v>0</v>
      </c>
      <c r="K306" s="183">
        <f>ROUND(F306*(O306),2)</f>
        <v>0</v>
      </c>
      <c r="L306" s="183">
        <f>ROUND(F306*(G306),2)</f>
        <v>0</v>
      </c>
      <c r="M306" s="183">
        <f>ROUND(F306*(H306),2)</f>
        <v>0</v>
      </c>
      <c r="N306" s="183">
        <v>0</v>
      </c>
      <c r="O306" s="183"/>
      <c r="P306" s="187"/>
      <c r="Q306" s="187"/>
      <c r="R306" s="187"/>
      <c r="S306" s="183">
        <f>ROUND(F306*(P306),3)</f>
        <v>0</v>
      </c>
      <c r="T306" s="184"/>
      <c r="U306" s="184"/>
      <c r="V306" s="187"/>
      <c r="Z306">
        <v>0</v>
      </c>
    </row>
    <row r="307" spans="1:26" ht="24.95" customHeight="1">
      <c r="A307" s="185"/>
      <c r="B307" s="180" t="s">
        <v>138</v>
      </c>
      <c r="C307" s="186" t="s">
        <v>627</v>
      </c>
      <c r="D307" s="180" t="s">
        <v>628</v>
      </c>
      <c r="E307" s="180" t="s">
        <v>335</v>
      </c>
      <c r="F307" s="181">
        <v>2</v>
      </c>
      <c r="G307" s="182">
        <v>0</v>
      </c>
      <c r="H307" s="182">
        <v>0</v>
      </c>
      <c r="I307" s="182">
        <f>ROUND(F307*(G307+H307),2)</f>
        <v>0</v>
      </c>
      <c r="J307" s="180">
        <f>ROUND(F307*(N307),2)</f>
        <v>0</v>
      </c>
      <c r="K307" s="183">
        <f>ROUND(F307*(O307),2)</f>
        <v>0</v>
      </c>
      <c r="L307" s="183">
        <f>ROUND(F307*(G307),2)</f>
        <v>0</v>
      </c>
      <c r="M307" s="183">
        <f>ROUND(F307*(H307),2)</f>
        <v>0</v>
      </c>
      <c r="N307" s="183">
        <v>0</v>
      </c>
      <c r="O307" s="183"/>
      <c r="P307" s="187"/>
      <c r="Q307" s="187"/>
      <c r="R307" s="187"/>
      <c r="S307" s="183">
        <f>ROUND(F307*(P307),3)</f>
        <v>0</v>
      </c>
      <c r="T307" s="184"/>
      <c r="U307" s="184"/>
      <c r="V307" s="187"/>
      <c r="Z307">
        <v>0</v>
      </c>
    </row>
    <row r="308" spans="1:26" ht="24.95" customHeight="1">
      <c r="A308" s="193"/>
      <c r="B308" s="188" t="s">
        <v>145</v>
      </c>
      <c r="C308" s="194" t="s">
        <v>629</v>
      </c>
      <c r="D308" s="188" t="s">
        <v>630</v>
      </c>
      <c r="E308" s="188" t="s">
        <v>296</v>
      </c>
      <c r="F308" s="189">
        <v>40.450000000000003</v>
      </c>
      <c r="G308" s="190">
        <v>0</v>
      </c>
      <c r="H308" s="190">
        <v>0</v>
      </c>
      <c r="I308" s="190">
        <f>ROUND(F308*(G308+H308),2)</f>
        <v>0</v>
      </c>
      <c r="J308" s="188">
        <f>ROUND(F308*(N308),2)</f>
        <v>0</v>
      </c>
      <c r="K308" s="191">
        <f>ROUND(F308*(O308),2)</f>
        <v>0</v>
      </c>
      <c r="L308" s="191">
        <f>ROUND(F308*(G308),2)</f>
        <v>0</v>
      </c>
      <c r="M308" s="191">
        <f>ROUND(F308*(H308),2)</f>
        <v>0</v>
      </c>
      <c r="N308" s="191">
        <v>0</v>
      </c>
      <c r="O308" s="191"/>
      <c r="P308" s="195"/>
      <c r="Q308" s="195"/>
      <c r="R308" s="195"/>
      <c r="S308" s="191">
        <f>ROUND(F308*(P308),3)</f>
        <v>0</v>
      </c>
      <c r="T308" s="192"/>
      <c r="U308" s="192"/>
      <c r="V308" s="195"/>
      <c r="Z308">
        <v>0</v>
      </c>
    </row>
    <row r="309" spans="1:26" ht="24.95" customHeight="1">
      <c r="A309" s="193"/>
      <c r="B309" s="188" t="s">
        <v>145</v>
      </c>
      <c r="C309" s="194" t="s">
        <v>631</v>
      </c>
      <c r="D309" s="188" t="s">
        <v>632</v>
      </c>
      <c r="E309" s="188" t="s">
        <v>141</v>
      </c>
      <c r="F309" s="189">
        <v>2096.39</v>
      </c>
      <c r="G309" s="190">
        <v>0</v>
      </c>
      <c r="H309" s="190">
        <v>0</v>
      </c>
      <c r="I309" s="190">
        <f>ROUND(F309*(G309+H309),2)</f>
        <v>0</v>
      </c>
      <c r="J309" s="188">
        <f>ROUND(F309*(N309),2)</f>
        <v>0</v>
      </c>
      <c r="K309" s="191">
        <f>ROUND(F309*(O309),2)</f>
        <v>0</v>
      </c>
      <c r="L309" s="191">
        <f>ROUND(F309*(G309),2)</f>
        <v>0</v>
      </c>
      <c r="M309" s="191">
        <f>ROUND(F309*(H309),2)</f>
        <v>0</v>
      </c>
      <c r="N309" s="191">
        <v>0</v>
      </c>
      <c r="O309" s="191"/>
      <c r="P309" s="195"/>
      <c r="Q309" s="195"/>
      <c r="R309" s="195"/>
      <c r="S309" s="191">
        <f>ROUND(F309*(P309),3)</f>
        <v>0</v>
      </c>
      <c r="T309" s="192"/>
      <c r="U309" s="192"/>
      <c r="V309" s="195"/>
      <c r="Z309">
        <v>0</v>
      </c>
    </row>
    <row r="310" spans="1:26" ht="24.95" customHeight="1">
      <c r="A310" s="193"/>
      <c r="B310" s="188" t="s">
        <v>145</v>
      </c>
      <c r="C310" s="194" t="s">
        <v>633</v>
      </c>
      <c r="D310" s="188" t="s">
        <v>634</v>
      </c>
      <c r="E310" s="188" t="s">
        <v>122</v>
      </c>
      <c r="F310" s="189">
        <v>9.1999999999999993</v>
      </c>
      <c r="G310" s="190">
        <v>0</v>
      </c>
      <c r="H310" s="190">
        <v>0</v>
      </c>
      <c r="I310" s="190">
        <f>ROUND(F310*(G310+H310),2)</f>
        <v>0</v>
      </c>
      <c r="J310" s="188">
        <f>ROUND(F310*(N310),2)</f>
        <v>0</v>
      </c>
      <c r="K310" s="191">
        <f>ROUND(F310*(O310),2)</f>
        <v>0</v>
      </c>
      <c r="L310" s="191">
        <f>ROUND(F310*(G310),2)</f>
        <v>0</v>
      </c>
      <c r="M310" s="191">
        <f>ROUND(F310*(H310),2)</f>
        <v>0</v>
      </c>
      <c r="N310" s="191">
        <v>0</v>
      </c>
      <c r="O310" s="191"/>
      <c r="P310" s="195"/>
      <c r="Q310" s="195"/>
      <c r="R310" s="195"/>
      <c r="S310" s="191">
        <f>ROUND(F310*(P310),3)</f>
        <v>0</v>
      </c>
      <c r="T310" s="192"/>
      <c r="U310" s="192"/>
      <c r="V310" s="195"/>
      <c r="Z310">
        <v>0</v>
      </c>
    </row>
    <row r="311" spans="1:26" ht="24.95" customHeight="1">
      <c r="A311" s="185"/>
      <c r="B311" s="180" t="s">
        <v>138</v>
      </c>
      <c r="C311" s="186" t="s">
        <v>635</v>
      </c>
      <c r="D311" s="180" t="s">
        <v>636</v>
      </c>
      <c r="E311" s="180" t="s">
        <v>148</v>
      </c>
      <c r="F311" s="181">
        <v>9.6300000000000008</v>
      </c>
      <c r="G311" s="182">
        <v>0</v>
      </c>
      <c r="H311" s="182">
        <v>0</v>
      </c>
      <c r="I311" s="182">
        <f>ROUND(F311*(G311+H311),2)</f>
        <v>0</v>
      </c>
      <c r="J311" s="180">
        <f>ROUND(F311*(N311),2)</f>
        <v>0</v>
      </c>
      <c r="K311" s="183">
        <f>ROUND(F311*(O311),2)</f>
        <v>0</v>
      </c>
      <c r="L311" s="183">
        <f>ROUND(F311*(G311),2)</f>
        <v>0</v>
      </c>
      <c r="M311" s="183">
        <f>ROUND(F311*(H311),2)</f>
        <v>0</v>
      </c>
      <c r="N311" s="183">
        <v>0</v>
      </c>
      <c r="O311" s="183"/>
      <c r="P311" s="187"/>
      <c r="Q311" s="187"/>
      <c r="R311" s="187"/>
      <c r="S311" s="183">
        <f>ROUND(F311*(P311),3)</f>
        <v>0</v>
      </c>
      <c r="T311" s="184"/>
      <c r="U311" s="184"/>
      <c r="V311" s="187"/>
      <c r="Z311">
        <v>0</v>
      </c>
    </row>
    <row r="312" spans="1:26">
      <c r="A312" s="161"/>
      <c r="B312" s="161"/>
      <c r="C312" s="179">
        <v>767</v>
      </c>
      <c r="D312" s="179" t="s">
        <v>84</v>
      </c>
      <c r="E312" s="161"/>
      <c r="F312" s="178"/>
      <c r="G312" s="164">
        <f>ROUND((SUM(L285:L311))/1,2)</f>
        <v>0</v>
      </c>
      <c r="H312" s="164">
        <f>ROUND((SUM(M285:M311))/1,2)</f>
        <v>0</v>
      </c>
      <c r="I312" s="164">
        <f>ROUND((SUM(I285:I311))/1,2)</f>
        <v>0</v>
      </c>
      <c r="J312" s="161"/>
      <c r="K312" s="161"/>
      <c r="L312" s="161">
        <f>ROUND((SUM(L285:L311))/1,2)</f>
        <v>0</v>
      </c>
      <c r="M312" s="161">
        <f>ROUND((SUM(M285:M311))/1,2)</f>
        <v>0</v>
      </c>
      <c r="N312" s="161"/>
      <c r="O312" s="161"/>
      <c r="P312" s="196"/>
      <c r="Q312" s="161"/>
      <c r="R312" s="161"/>
      <c r="S312" s="196">
        <f>ROUND((SUM(S285:S311))/1,2)</f>
        <v>0.12</v>
      </c>
      <c r="T312" s="158"/>
      <c r="U312" s="158"/>
      <c r="V312" s="2">
        <f>ROUND((SUM(V285:V311))/1,2)</f>
        <v>0</v>
      </c>
      <c r="W312" s="158"/>
      <c r="X312" s="158"/>
      <c r="Y312" s="158"/>
      <c r="Z312" s="158"/>
    </row>
    <row r="313" spans="1:26">
      <c r="A313" s="1"/>
      <c r="B313" s="1"/>
      <c r="C313" s="1"/>
      <c r="D313" s="1"/>
      <c r="E313" s="1"/>
      <c r="F313" s="174"/>
      <c r="G313" s="154"/>
      <c r="H313" s="154"/>
      <c r="I313" s="154"/>
      <c r="J313" s="1"/>
      <c r="K313" s="1"/>
      <c r="L313" s="1"/>
      <c r="M313" s="1"/>
      <c r="N313" s="1"/>
      <c r="O313" s="1"/>
      <c r="P313" s="1"/>
      <c r="Q313" s="1"/>
      <c r="R313" s="1"/>
      <c r="S313" s="1"/>
      <c r="V313" s="1"/>
    </row>
    <row r="314" spans="1:26">
      <c r="A314" s="161"/>
      <c r="B314" s="161"/>
      <c r="C314" s="179">
        <v>771</v>
      </c>
      <c r="D314" s="179" t="s">
        <v>85</v>
      </c>
      <c r="E314" s="161"/>
      <c r="F314" s="178"/>
      <c r="G314" s="162"/>
      <c r="H314" s="162"/>
      <c r="I314" s="162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58"/>
      <c r="U314" s="158"/>
      <c r="V314" s="161"/>
      <c r="W314" s="158"/>
      <c r="X314" s="158"/>
      <c r="Y314" s="158"/>
      <c r="Z314" s="158"/>
    </row>
    <row r="315" spans="1:26" ht="24.95" customHeight="1">
      <c r="A315" s="185"/>
      <c r="B315" s="180" t="s">
        <v>637</v>
      </c>
      <c r="C315" s="186" t="s">
        <v>638</v>
      </c>
      <c r="D315" s="180" t="s">
        <v>639</v>
      </c>
      <c r="E315" s="180" t="s">
        <v>122</v>
      </c>
      <c r="F315" s="181">
        <v>8.74</v>
      </c>
      <c r="G315" s="182">
        <v>0</v>
      </c>
      <c r="H315" s="182">
        <v>0</v>
      </c>
      <c r="I315" s="182">
        <f>ROUND(F315*(G315+H315),2)</f>
        <v>0</v>
      </c>
      <c r="J315" s="180">
        <f>ROUND(F315*(N315),2)</f>
        <v>0</v>
      </c>
      <c r="K315" s="183">
        <f>ROUND(F315*(O315),2)</f>
        <v>0</v>
      </c>
      <c r="L315" s="183">
        <f>ROUND(F315*(G315),2)</f>
        <v>0</v>
      </c>
      <c r="M315" s="183">
        <f>ROUND(F315*(H315),2)</f>
        <v>0</v>
      </c>
      <c r="N315" s="183">
        <v>0</v>
      </c>
      <c r="O315" s="183"/>
      <c r="P315" s="187">
        <v>4.4580000000000002E-2</v>
      </c>
      <c r="Q315" s="187"/>
      <c r="R315" s="187">
        <v>4.4580000000000002E-2</v>
      </c>
      <c r="S315" s="183">
        <f>ROUND(F315*(P315),3)</f>
        <v>0.39</v>
      </c>
      <c r="T315" s="184"/>
      <c r="U315" s="184"/>
      <c r="V315" s="187"/>
      <c r="Z315">
        <v>0</v>
      </c>
    </row>
    <row r="316" spans="1:26" ht="24.95" customHeight="1">
      <c r="A316" s="185"/>
      <c r="B316" s="180" t="s">
        <v>637</v>
      </c>
      <c r="C316" s="186" t="s">
        <v>640</v>
      </c>
      <c r="D316" s="180" t="s">
        <v>641</v>
      </c>
      <c r="E316" s="180" t="s">
        <v>164</v>
      </c>
      <c r="F316" s="181">
        <v>7.28</v>
      </c>
      <c r="G316" s="182">
        <v>0</v>
      </c>
      <c r="H316" s="182">
        <v>0</v>
      </c>
      <c r="I316" s="182">
        <f>ROUND(F316*(G316+H316),2)</f>
        <v>0</v>
      </c>
      <c r="J316" s="180">
        <f>ROUND(F316*(N316),2)</f>
        <v>0</v>
      </c>
      <c r="K316" s="183">
        <f>ROUND(F316*(O316),2)</f>
        <v>0</v>
      </c>
      <c r="L316" s="183">
        <f>ROUND(F316*(G316),2)</f>
        <v>0</v>
      </c>
      <c r="M316" s="183">
        <f>ROUND(F316*(H316),2)</f>
        <v>0</v>
      </c>
      <c r="N316" s="183">
        <v>0</v>
      </c>
      <c r="O316" s="183"/>
      <c r="P316" s="187">
        <v>6.3000000000000003E-4</v>
      </c>
      <c r="Q316" s="187"/>
      <c r="R316" s="187">
        <v>6.3000000000000003E-4</v>
      </c>
      <c r="S316" s="183">
        <f>ROUND(F316*(P316),3)</f>
        <v>5.0000000000000001E-3</v>
      </c>
      <c r="T316" s="184"/>
      <c r="U316" s="184"/>
      <c r="V316" s="187"/>
      <c r="Z316">
        <v>0</v>
      </c>
    </row>
    <row r="317" spans="1:26" ht="24.95" customHeight="1">
      <c r="A317" s="185"/>
      <c r="B317" s="180" t="s">
        <v>637</v>
      </c>
      <c r="C317" s="186" t="s">
        <v>642</v>
      </c>
      <c r="D317" s="180" t="s">
        <v>643</v>
      </c>
      <c r="E317" s="180" t="s">
        <v>164</v>
      </c>
      <c r="F317" s="181">
        <v>195.5</v>
      </c>
      <c r="G317" s="182">
        <v>0</v>
      </c>
      <c r="H317" s="182">
        <v>0</v>
      </c>
      <c r="I317" s="182">
        <f>ROUND(F317*(G317+H317),2)</f>
        <v>0</v>
      </c>
      <c r="J317" s="180">
        <f>ROUND(F317*(N317),2)</f>
        <v>0</v>
      </c>
      <c r="K317" s="183">
        <f>ROUND(F317*(O317),2)</f>
        <v>0</v>
      </c>
      <c r="L317" s="183">
        <f>ROUND(F317*(G317),2)</f>
        <v>0</v>
      </c>
      <c r="M317" s="183">
        <f>ROUND(F317*(H317),2)</f>
        <v>0</v>
      </c>
      <c r="N317" s="183">
        <v>0</v>
      </c>
      <c r="O317" s="183"/>
      <c r="P317" s="187">
        <v>6.0999999999999997E-4</v>
      </c>
      <c r="Q317" s="187"/>
      <c r="R317" s="187">
        <v>6.0999999999999997E-4</v>
      </c>
      <c r="S317" s="183">
        <f>ROUND(F317*(P317),3)</f>
        <v>0.11899999999999999</v>
      </c>
      <c r="T317" s="184"/>
      <c r="U317" s="184"/>
      <c r="V317" s="187"/>
      <c r="Z317">
        <v>0</v>
      </c>
    </row>
    <row r="318" spans="1:26" ht="24.95" customHeight="1">
      <c r="A318" s="185"/>
      <c r="B318" s="180" t="s">
        <v>637</v>
      </c>
      <c r="C318" s="186" t="s">
        <v>644</v>
      </c>
      <c r="D318" s="180" t="s">
        <v>645</v>
      </c>
      <c r="E318" s="180" t="s">
        <v>122</v>
      </c>
      <c r="F318" s="181">
        <v>262.29000000000002</v>
      </c>
      <c r="G318" s="182">
        <v>0</v>
      </c>
      <c r="H318" s="182">
        <v>0</v>
      </c>
      <c r="I318" s="182">
        <f>ROUND(F318*(G318+H318),2)</f>
        <v>0</v>
      </c>
      <c r="J318" s="180">
        <f>ROUND(F318*(N318),2)</f>
        <v>0</v>
      </c>
      <c r="K318" s="183">
        <f>ROUND(F318*(O318),2)</f>
        <v>0</v>
      </c>
      <c r="L318" s="183">
        <f>ROUND(F318*(G318),2)</f>
        <v>0</v>
      </c>
      <c r="M318" s="183">
        <f>ROUND(F318*(H318),2)</f>
        <v>0</v>
      </c>
      <c r="N318" s="183">
        <v>0</v>
      </c>
      <c r="O318" s="183"/>
      <c r="P318" s="187">
        <v>5.3E-3</v>
      </c>
      <c r="Q318" s="187"/>
      <c r="R318" s="187">
        <v>5.3E-3</v>
      </c>
      <c r="S318" s="183">
        <f>ROUND(F318*(P318),3)</f>
        <v>1.39</v>
      </c>
      <c r="T318" s="184"/>
      <c r="U318" s="184"/>
      <c r="V318" s="187"/>
      <c r="Z318">
        <v>0</v>
      </c>
    </row>
    <row r="319" spans="1:26" ht="24.95" customHeight="1">
      <c r="A319" s="185"/>
      <c r="B319" s="180" t="s">
        <v>637</v>
      </c>
      <c r="C319" s="186" t="s">
        <v>646</v>
      </c>
      <c r="D319" s="180" t="s">
        <v>647</v>
      </c>
      <c r="E319" s="180" t="s">
        <v>122</v>
      </c>
      <c r="F319" s="181">
        <v>291.31</v>
      </c>
      <c r="G319" s="182">
        <v>0</v>
      </c>
      <c r="H319" s="182">
        <v>0</v>
      </c>
      <c r="I319" s="182">
        <f>ROUND(F319*(G319+H319),2)</f>
        <v>0</v>
      </c>
      <c r="J319" s="180">
        <f>ROUND(F319*(N319),2)</f>
        <v>0</v>
      </c>
      <c r="K319" s="183">
        <f>ROUND(F319*(O319),2)</f>
        <v>0</v>
      </c>
      <c r="L319" s="183">
        <f>ROUND(F319*(G319),2)</f>
        <v>0</v>
      </c>
      <c r="M319" s="183">
        <f>ROUND(F319*(H319),2)</f>
        <v>0</v>
      </c>
      <c r="N319" s="183">
        <v>0</v>
      </c>
      <c r="O319" s="183"/>
      <c r="P319" s="187">
        <v>5.3E-3</v>
      </c>
      <c r="Q319" s="187"/>
      <c r="R319" s="187">
        <v>5.3E-3</v>
      </c>
      <c r="S319" s="183">
        <f>ROUND(F319*(P319),3)</f>
        <v>1.544</v>
      </c>
      <c r="T319" s="184"/>
      <c r="U319" s="184"/>
      <c r="V319" s="187"/>
      <c r="Z319">
        <v>0</v>
      </c>
    </row>
    <row r="320" spans="1:26" ht="24.95" customHeight="1">
      <c r="A320" s="185"/>
      <c r="B320" s="180" t="s">
        <v>637</v>
      </c>
      <c r="C320" s="186" t="s">
        <v>648</v>
      </c>
      <c r="D320" s="180" t="s">
        <v>649</v>
      </c>
      <c r="E320" s="180" t="s">
        <v>122</v>
      </c>
      <c r="F320" s="181">
        <v>292.31</v>
      </c>
      <c r="G320" s="182">
        <v>0</v>
      </c>
      <c r="H320" s="182">
        <v>0</v>
      </c>
      <c r="I320" s="182">
        <f>ROUND(F320*(G320+H320),2)</f>
        <v>0</v>
      </c>
      <c r="J320" s="180">
        <f>ROUND(F320*(N320),2)</f>
        <v>0</v>
      </c>
      <c r="K320" s="183">
        <f>ROUND(F320*(O320),2)</f>
        <v>0</v>
      </c>
      <c r="L320" s="183">
        <f>ROUND(F320*(G320),2)</f>
        <v>0</v>
      </c>
      <c r="M320" s="183">
        <f>ROUND(F320*(H320),2)</f>
        <v>0</v>
      </c>
      <c r="N320" s="183">
        <v>0</v>
      </c>
      <c r="O320" s="183"/>
      <c r="P320" s="187">
        <v>5.3E-3</v>
      </c>
      <c r="Q320" s="187"/>
      <c r="R320" s="187">
        <v>5.3E-3</v>
      </c>
      <c r="S320" s="183">
        <f>ROUND(F320*(P320),3)</f>
        <v>1.5489999999999999</v>
      </c>
      <c r="T320" s="184"/>
      <c r="U320" s="184"/>
      <c r="V320" s="187"/>
      <c r="Z320">
        <v>0</v>
      </c>
    </row>
    <row r="321" spans="1:26" ht="24.95" customHeight="1">
      <c r="A321" s="185"/>
      <c r="B321" s="180" t="s">
        <v>637</v>
      </c>
      <c r="C321" s="186" t="s">
        <v>650</v>
      </c>
      <c r="D321" s="180" t="s">
        <v>651</v>
      </c>
      <c r="E321" s="180" t="s">
        <v>122</v>
      </c>
      <c r="F321" s="181">
        <v>291.31</v>
      </c>
      <c r="G321" s="182">
        <v>0</v>
      </c>
      <c r="H321" s="182">
        <v>0</v>
      </c>
      <c r="I321" s="182">
        <f>ROUND(F321*(G321+H321),2)</f>
        <v>0</v>
      </c>
      <c r="J321" s="180">
        <f>ROUND(F321*(N321),2)</f>
        <v>0</v>
      </c>
      <c r="K321" s="183">
        <f>ROUND(F321*(O321),2)</f>
        <v>0</v>
      </c>
      <c r="L321" s="183">
        <f>ROUND(F321*(G321),2)</f>
        <v>0</v>
      </c>
      <c r="M321" s="183">
        <f>ROUND(F321*(H321),2)</f>
        <v>0</v>
      </c>
      <c r="N321" s="183">
        <v>0</v>
      </c>
      <c r="O321" s="183"/>
      <c r="P321" s="187">
        <v>5.3E-3</v>
      </c>
      <c r="Q321" s="187"/>
      <c r="R321" s="187">
        <v>5.3E-3</v>
      </c>
      <c r="S321" s="183">
        <f>ROUND(F321*(P321),3)</f>
        <v>1.544</v>
      </c>
      <c r="T321" s="184"/>
      <c r="U321" s="184"/>
      <c r="V321" s="187"/>
      <c r="Z321">
        <v>0</v>
      </c>
    </row>
    <row r="322" spans="1:26" ht="24.95" customHeight="1">
      <c r="A322" s="185"/>
      <c r="B322" s="180" t="s">
        <v>637</v>
      </c>
      <c r="C322" s="186" t="s">
        <v>652</v>
      </c>
      <c r="D322" s="180" t="s">
        <v>653</v>
      </c>
      <c r="E322" s="180" t="s">
        <v>473</v>
      </c>
      <c r="F322" s="181">
        <v>4.5</v>
      </c>
      <c r="G322" s="182">
        <v>0</v>
      </c>
      <c r="H322" s="182">
        <v>0</v>
      </c>
      <c r="I322" s="182">
        <f>ROUND(F322*(G322+H322),2)</f>
        <v>0</v>
      </c>
      <c r="J322" s="180">
        <f>ROUND(F322*(N322),2)</f>
        <v>0</v>
      </c>
      <c r="K322" s="183">
        <f>ROUND(F322*(O322),2)</f>
        <v>0</v>
      </c>
      <c r="L322" s="183">
        <f>ROUND(F322*(G322),2)</f>
        <v>0</v>
      </c>
      <c r="M322" s="183">
        <f>ROUND(F322*(H322),2)</f>
        <v>0</v>
      </c>
      <c r="N322" s="183">
        <v>0</v>
      </c>
      <c r="O322" s="183"/>
      <c r="P322" s="187"/>
      <c r="Q322" s="187"/>
      <c r="R322" s="187"/>
      <c r="S322" s="183">
        <f>ROUND(F322*(P322),3)</f>
        <v>0</v>
      </c>
      <c r="T322" s="184"/>
      <c r="U322" s="184"/>
      <c r="V322" s="187"/>
      <c r="Z322">
        <v>0</v>
      </c>
    </row>
    <row r="323" spans="1:26" ht="24.95" customHeight="1">
      <c r="A323" s="185"/>
      <c r="B323" s="180" t="s">
        <v>654</v>
      </c>
      <c r="C323" s="186" t="s">
        <v>655</v>
      </c>
      <c r="D323" s="180" t="s">
        <v>656</v>
      </c>
      <c r="E323" s="180" t="s">
        <v>187</v>
      </c>
      <c r="F323" s="181">
        <v>22</v>
      </c>
      <c r="G323" s="182">
        <v>0</v>
      </c>
      <c r="H323" s="182">
        <v>0</v>
      </c>
      <c r="I323" s="182">
        <f>ROUND(F323*(G323+H323),2)</f>
        <v>0</v>
      </c>
      <c r="J323" s="180">
        <f>ROUND(F323*(N323),2)</f>
        <v>0</v>
      </c>
      <c r="K323" s="183">
        <f>ROUND(F323*(O323),2)</f>
        <v>0</v>
      </c>
      <c r="L323" s="183">
        <f>ROUND(F323*(G323),2)</f>
        <v>0</v>
      </c>
      <c r="M323" s="183">
        <f>ROUND(F323*(H323),2)</f>
        <v>0</v>
      </c>
      <c r="N323" s="183">
        <v>0</v>
      </c>
      <c r="O323" s="183"/>
      <c r="P323" s="187">
        <v>1.5299999999999999E-3</v>
      </c>
      <c r="Q323" s="187"/>
      <c r="R323" s="187">
        <v>1.5299999999999999E-3</v>
      </c>
      <c r="S323" s="183">
        <f>ROUND(F323*(P323),3)</f>
        <v>3.4000000000000002E-2</v>
      </c>
      <c r="T323" s="184"/>
      <c r="U323" s="184"/>
      <c r="V323" s="187"/>
      <c r="Z323">
        <v>0</v>
      </c>
    </row>
    <row r="324" spans="1:26">
      <c r="A324" s="161"/>
      <c r="B324" s="161"/>
      <c r="C324" s="179">
        <v>771</v>
      </c>
      <c r="D324" s="179" t="s">
        <v>85</v>
      </c>
      <c r="E324" s="161"/>
      <c r="F324" s="178"/>
      <c r="G324" s="164">
        <f>ROUND((SUM(L314:L323))/1,2)</f>
        <v>0</v>
      </c>
      <c r="H324" s="164">
        <f>ROUND((SUM(M314:M323))/1,2)</f>
        <v>0</v>
      </c>
      <c r="I324" s="164">
        <f>ROUND((SUM(I314:I323))/1,2)</f>
        <v>0</v>
      </c>
      <c r="J324" s="161"/>
      <c r="K324" s="161"/>
      <c r="L324" s="161">
        <f>ROUND((SUM(L314:L323))/1,2)</f>
        <v>0</v>
      </c>
      <c r="M324" s="161">
        <f>ROUND((SUM(M314:M323))/1,2)</f>
        <v>0</v>
      </c>
      <c r="N324" s="161"/>
      <c r="O324" s="161"/>
      <c r="P324" s="196"/>
      <c r="Q324" s="161"/>
      <c r="R324" s="161"/>
      <c r="S324" s="196">
        <f>ROUND((SUM(S314:S323))/1,2)</f>
        <v>6.58</v>
      </c>
      <c r="T324" s="158"/>
      <c r="U324" s="158"/>
      <c r="V324" s="2">
        <f>ROUND((SUM(V314:V323))/1,2)</f>
        <v>0</v>
      </c>
      <c r="W324" s="158"/>
      <c r="X324" s="158"/>
      <c r="Y324" s="158"/>
      <c r="Z324" s="158"/>
    </row>
    <row r="325" spans="1:26">
      <c r="A325" s="1"/>
      <c r="B325" s="1"/>
      <c r="C325" s="1"/>
      <c r="D325" s="1"/>
      <c r="E325" s="1"/>
      <c r="F325" s="174"/>
      <c r="G325" s="154"/>
      <c r="H325" s="154"/>
      <c r="I325" s="154"/>
      <c r="J325" s="1"/>
      <c r="K325" s="1"/>
      <c r="L325" s="1"/>
      <c r="M325" s="1"/>
      <c r="N325" s="1"/>
      <c r="O325" s="1"/>
      <c r="P325" s="1"/>
      <c r="Q325" s="1"/>
      <c r="R325" s="1"/>
      <c r="S325" s="1"/>
      <c r="V325" s="1"/>
    </row>
    <row r="326" spans="1:26">
      <c r="A326" s="161"/>
      <c r="B326" s="161"/>
      <c r="C326" s="179">
        <v>776</v>
      </c>
      <c r="D326" s="179" t="s">
        <v>86</v>
      </c>
      <c r="E326" s="161"/>
      <c r="F326" s="178"/>
      <c r="G326" s="162"/>
      <c r="H326" s="162"/>
      <c r="I326" s="162"/>
      <c r="J326" s="161"/>
      <c r="K326" s="161"/>
      <c r="L326" s="161"/>
      <c r="M326" s="161"/>
      <c r="N326" s="161"/>
      <c r="O326" s="161"/>
      <c r="P326" s="161"/>
      <c r="Q326" s="161"/>
      <c r="R326" s="161"/>
      <c r="S326" s="161"/>
      <c r="T326" s="158"/>
      <c r="U326" s="158"/>
      <c r="V326" s="161"/>
      <c r="W326" s="158"/>
      <c r="X326" s="158"/>
      <c r="Y326" s="158"/>
      <c r="Z326" s="158"/>
    </row>
    <row r="327" spans="1:26" ht="24.95" customHeight="1">
      <c r="A327" s="185"/>
      <c r="B327" s="180" t="s">
        <v>657</v>
      </c>
      <c r="C327" s="186" t="s">
        <v>658</v>
      </c>
      <c r="D327" s="180" t="s">
        <v>659</v>
      </c>
      <c r="E327" s="180" t="s">
        <v>122</v>
      </c>
      <c r="F327" s="181">
        <v>226.47</v>
      </c>
      <c r="G327" s="182">
        <v>0</v>
      </c>
      <c r="H327" s="182">
        <v>0</v>
      </c>
      <c r="I327" s="182">
        <f>ROUND(F327*(G327+H327),2)</f>
        <v>0</v>
      </c>
      <c r="J327" s="180">
        <f>ROUND(F327*(N327),2)</f>
        <v>0</v>
      </c>
      <c r="K327" s="183">
        <f>ROUND(F327*(O327),2)</f>
        <v>0</v>
      </c>
      <c r="L327" s="183">
        <f>ROUND(F327*(G327),2)</f>
        <v>0</v>
      </c>
      <c r="M327" s="183">
        <f>ROUND(F327*(H327),2)</f>
        <v>0</v>
      </c>
      <c r="N327" s="183">
        <v>0</v>
      </c>
      <c r="O327" s="183"/>
      <c r="P327" s="187"/>
      <c r="Q327" s="187"/>
      <c r="R327" s="187"/>
      <c r="S327" s="183">
        <f>ROUND(F327*(P327),3)</f>
        <v>0</v>
      </c>
      <c r="T327" s="184"/>
      <c r="U327" s="184"/>
      <c r="V327" s="187"/>
      <c r="Z327">
        <v>0</v>
      </c>
    </row>
    <row r="328" spans="1:26" ht="24.95" customHeight="1">
      <c r="A328" s="185"/>
      <c r="B328" s="180" t="s">
        <v>657</v>
      </c>
      <c r="C328" s="186" t="s">
        <v>660</v>
      </c>
      <c r="D328" s="180" t="s">
        <v>661</v>
      </c>
      <c r="E328" s="180" t="s">
        <v>122</v>
      </c>
      <c r="F328" s="181">
        <v>226.47</v>
      </c>
      <c r="G328" s="182">
        <v>0</v>
      </c>
      <c r="H328" s="182">
        <v>0</v>
      </c>
      <c r="I328" s="182">
        <f>ROUND(F328*(G328+H328),2)</f>
        <v>0</v>
      </c>
      <c r="J328" s="180">
        <f>ROUND(F328*(N328),2)</f>
        <v>0</v>
      </c>
      <c r="K328" s="183">
        <f>ROUND(F328*(O328),2)</f>
        <v>0</v>
      </c>
      <c r="L328" s="183">
        <f>ROUND(F328*(G328),2)</f>
        <v>0</v>
      </c>
      <c r="M328" s="183">
        <f>ROUND(F328*(H328),2)</f>
        <v>0</v>
      </c>
      <c r="N328" s="183">
        <v>0</v>
      </c>
      <c r="O328" s="183"/>
      <c r="P328" s="187"/>
      <c r="Q328" s="187"/>
      <c r="R328" s="187"/>
      <c r="S328" s="183">
        <f>ROUND(F328*(P328),3)</f>
        <v>0</v>
      </c>
      <c r="T328" s="184"/>
      <c r="U328" s="184"/>
      <c r="V328" s="187"/>
      <c r="Z328">
        <v>0</v>
      </c>
    </row>
    <row r="329" spans="1:26" ht="24.95" customHeight="1">
      <c r="A329" s="185"/>
      <c r="B329" s="180" t="s">
        <v>138</v>
      </c>
      <c r="C329" s="186" t="s">
        <v>662</v>
      </c>
      <c r="D329" s="180" t="s">
        <v>663</v>
      </c>
      <c r="E329" s="180" t="s">
        <v>335</v>
      </c>
      <c r="F329" s="181">
        <v>1</v>
      </c>
      <c r="G329" s="182">
        <v>0</v>
      </c>
      <c r="H329" s="182">
        <v>0</v>
      </c>
      <c r="I329" s="182">
        <f>ROUND(F329*(G329+H329),2)</f>
        <v>0</v>
      </c>
      <c r="J329" s="180">
        <f>ROUND(F329*(N329),2)</f>
        <v>0</v>
      </c>
      <c r="K329" s="183">
        <f>ROUND(F329*(O329),2)</f>
        <v>0</v>
      </c>
      <c r="L329" s="183">
        <f>ROUND(F329*(G329),2)</f>
        <v>0</v>
      </c>
      <c r="M329" s="183">
        <f>ROUND(F329*(H329),2)</f>
        <v>0</v>
      </c>
      <c r="N329" s="183">
        <v>0</v>
      </c>
      <c r="O329" s="183"/>
      <c r="P329" s="187"/>
      <c r="Q329" s="187"/>
      <c r="R329" s="187"/>
      <c r="S329" s="183">
        <f>ROUND(F329*(P329),3)</f>
        <v>0</v>
      </c>
      <c r="T329" s="184"/>
      <c r="U329" s="184"/>
      <c r="V329" s="187"/>
      <c r="Z329">
        <v>0</v>
      </c>
    </row>
    <row r="330" spans="1:26" ht="24.95" customHeight="1">
      <c r="A330" s="185"/>
      <c r="B330" s="180" t="s">
        <v>138</v>
      </c>
      <c r="C330" s="186" t="s">
        <v>664</v>
      </c>
      <c r="D330" s="180" t="s">
        <v>665</v>
      </c>
      <c r="E330" s="180" t="s">
        <v>335</v>
      </c>
      <c r="F330" s="181">
        <v>3</v>
      </c>
      <c r="G330" s="182">
        <v>0</v>
      </c>
      <c r="H330" s="182">
        <v>0</v>
      </c>
      <c r="I330" s="182">
        <f>ROUND(F330*(G330+H330),2)</f>
        <v>0</v>
      </c>
      <c r="J330" s="180">
        <f>ROUND(F330*(N330),2)</f>
        <v>0</v>
      </c>
      <c r="K330" s="183">
        <f>ROUND(F330*(O330),2)</f>
        <v>0</v>
      </c>
      <c r="L330" s="183">
        <f>ROUND(F330*(G330),2)</f>
        <v>0</v>
      </c>
      <c r="M330" s="183">
        <f>ROUND(F330*(H330),2)</f>
        <v>0</v>
      </c>
      <c r="N330" s="183">
        <v>0</v>
      </c>
      <c r="O330" s="183"/>
      <c r="P330" s="187"/>
      <c r="Q330" s="187"/>
      <c r="R330" s="187"/>
      <c r="S330" s="183">
        <f>ROUND(F330*(P330),3)</f>
        <v>0</v>
      </c>
      <c r="T330" s="184"/>
      <c r="U330" s="184"/>
      <c r="V330" s="187"/>
      <c r="Z330">
        <v>0</v>
      </c>
    </row>
    <row r="331" spans="1:26" ht="24.95" customHeight="1">
      <c r="A331" s="185"/>
      <c r="B331" s="180" t="s">
        <v>138</v>
      </c>
      <c r="C331" s="186" t="s">
        <v>666</v>
      </c>
      <c r="D331" s="180" t="s">
        <v>667</v>
      </c>
      <c r="E331" s="180" t="s">
        <v>335</v>
      </c>
      <c r="F331" s="181">
        <v>4</v>
      </c>
      <c r="G331" s="182">
        <v>0</v>
      </c>
      <c r="H331" s="182">
        <v>0</v>
      </c>
      <c r="I331" s="182">
        <f>ROUND(F331*(G331+H331),2)</f>
        <v>0</v>
      </c>
      <c r="J331" s="180">
        <f>ROUND(F331*(N331),2)</f>
        <v>0</v>
      </c>
      <c r="K331" s="183">
        <f>ROUND(F331*(O331),2)</f>
        <v>0</v>
      </c>
      <c r="L331" s="183">
        <f>ROUND(F331*(G331),2)</f>
        <v>0</v>
      </c>
      <c r="M331" s="183">
        <f>ROUND(F331*(H331),2)</f>
        <v>0</v>
      </c>
      <c r="N331" s="183">
        <v>0</v>
      </c>
      <c r="O331" s="183"/>
      <c r="P331" s="187"/>
      <c r="Q331" s="187"/>
      <c r="R331" s="187"/>
      <c r="S331" s="183">
        <f>ROUND(F331*(P331),3)</f>
        <v>0</v>
      </c>
      <c r="T331" s="184"/>
      <c r="U331" s="184"/>
      <c r="V331" s="187"/>
      <c r="Z331">
        <v>0</v>
      </c>
    </row>
    <row r="332" spans="1:26" ht="24.95" customHeight="1">
      <c r="A332" s="185"/>
      <c r="B332" s="180" t="s">
        <v>138</v>
      </c>
      <c r="C332" s="186" t="s">
        <v>668</v>
      </c>
      <c r="D332" s="180" t="s">
        <v>669</v>
      </c>
      <c r="E332" s="180" t="s">
        <v>170</v>
      </c>
      <c r="F332" s="181">
        <v>1</v>
      </c>
      <c r="G332" s="182">
        <v>0</v>
      </c>
      <c r="H332" s="182">
        <v>0</v>
      </c>
      <c r="I332" s="182">
        <f>ROUND(F332*(G332+H332),2)</f>
        <v>0</v>
      </c>
      <c r="J332" s="180">
        <f>ROUND(F332*(N332),2)</f>
        <v>0</v>
      </c>
      <c r="K332" s="183">
        <f>ROUND(F332*(O332),2)</f>
        <v>0</v>
      </c>
      <c r="L332" s="183">
        <f>ROUND(F332*(G332),2)</f>
        <v>0</v>
      </c>
      <c r="M332" s="183">
        <f>ROUND(F332*(H332),2)</f>
        <v>0</v>
      </c>
      <c r="N332" s="183">
        <v>0</v>
      </c>
      <c r="O332" s="183"/>
      <c r="P332" s="187"/>
      <c r="Q332" s="187"/>
      <c r="R332" s="187"/>
      <c r="S332" s="183">
        <f>ROUND(F332*(P332),3)</f>
        <v>0</v>
      </c>
      <c r="T332" s="184"/>
      <c r="U332" s="184"/>
      <c r="V332" s="187"/>
      <c r="Z332">
        <v>0</v>
      </c>
    </row>
    <row r="333" spans="1:26" ht="24.95" customHeight="1">
      <c r="A333" s="185"/>
      <c r="B333" s="180" t="s">
        <v>138</v>
      </c>
      <c r="C333" s="186" t="s">
        <v>670</v>
      </c>
      <c r="D333" s="180" t="s">
        <v>671</v>
      </c>
      <c r="E333" s="180" t="s">
        <v>170</v>
      </c>
      <c r="F333" s="181">
        <v>1</v>
      </c>
      <c r="G333" s="182">
        <v>0</v>
      </c>
      <c r="H333" s="182">
        <v>0</v>
      </c>
      <c r="I333" s="182">
        <f>ROUND(F333*(G333+H333),2)</f>
        <v>0</v>
      </c>
      <c r="J333" s="180">
        <f>ROUND(F333*(N333),2)</f>
        <v>0</v>
      </c>
      <c r="K333" s="183">
        <f>ROUND(F333*(O333),2)</f>
        <v>0</v>
      </c>
      <c r="L333" s="183">
        <f>ROUND(F333*(G333),2)</f>
        <v>0</v>
      </c>
      <c r="M333" s="183">
        <f>ROUND(F333*(H333),2)</f>
        <v>0</v>
      </c>
      <c r="N333" s="183">
        <v>0</v>
      </c>
      <c r="O333" s="183"/>
      <c r="P333" s="187"/>
      <c r="Q333" s="187"/>
      <c r="R333" s="187"/>
      <c r="S333" s="183">
        <f>ROUND(F333*(P333),3)</f>
        <v>0</v>
      </c>
      <c r="T333" s="184"/>
      <c r="U333" s="184"/>
      <c r="V333" s="187"/>
      <c r="Z333">
        <v>0</v>
      </c>
    </row>
    <row r="334" spans="1:26" ht="24.95" customHeight="1">
      <c r="A334" s="185"/>
      <c r="B334" s="180" t="s">
        <v>138</v>
      </c>
      <c r="C334" s="186" t="s">
        <v>672</v>
      </c>
      <c r="D334" s="180" t="s">
        <v>673</v>
      </c>
      <c r="E334" s="180" t="s">
        <v>170</v>
      </c>
      <c r="F334" s="181">
        <v>1</v>
      </c>
      <c r="G334" s="182">
        <v>0</v>
      </c>
      <c r="H334" s="182">
        <v>0</v>
      </c>
      <c r="I334" s="182">
        <f>ROUND(F334*(G334+H334),2)</f>
        <v>0</v>
      </c>
      <c r="J334" s="180">
        <f>ROUND(F334*(N334),2)</f>
        <v>0</v>
      </c>
      <c r="K334" s="183">
        <f>ROUND(F334*(O334),2)</f>
        <v>0</v>
      </c>
      <c r="L334" s="183">
        <f>ROUND(F334*(G334),2)</f>
        <v>0</v>
      </c>
      <c r="M334" s="183">
        <f>ROUND(F334*(H334),2)</f>
        <v>0</v>
      </c>
      <c r="N334" s="183">
        <v>0</v>
      </c>
      <c r="O334" s="183"/>
      <c r="P334" s="187"/>
      <c r="Q334" s="187"/>
      <c r="R334" s="187"/>
      <c r="S334" s="183">
        <f>ROUND(F334*(P334),3)</f>
        <v>0</v>
      </c>
      <c r="T334" s="184"/>
      <c r="U334" s="184"/>
      <c r="V334" s="187"/>
      <c r="Z334">
        <v>0</v>
      </c>
    </row>
    <row r="335" spans="1:26" ht="24.95" customHeight="1">
      <c r="A335" s="185"/>
      <c r="B335" s="180" t="s">
        <v>674</v>
      </c>
      <c r="C335" s="186" t="s">
        <v>675</v>
      </c>
      <c r="D335" s="180" t="s">
        <v>676</v>
      </c>
      <c r="E335" s="180" t="s">
        <v>296</v>
      </c>
      <c r="F335" s="181">
        <v>14.7</v>
      </c>
      <c r="G335" s="182">
        <v>0</v>
      </c>
      <c r="H335" s="182">
        <v>0</v>
      </c>
      <c r="I335" s="182">
        <f>ROUND(F335*(G335+H335),2)</f>
        <v>0</v>
      </c>
      <c r="J335" s="180">
        <f>ROUND(F335*(N335),2)</f>
        <v>0</v>
      </c>
      <c r="K335" s="183">
        <f>ROUND(F335*(O335),2)</f>
        <v>0</v>
      </c>
      <c r="L335" s="183">
        <f>ROUND(F335*(G335),2)</f>
        <v>0</v>
      </c>
      <c r="M335" s="183">
        <f>ROUND(F335*(H335),2)</f>
        <v>0</v>
      </c>
      <c r="N335" s="183">
        <v>0</v>
      </c>
      <c r="O335" s="183"/>
      <c r="P335" s="187"/>
      <c r="Q335" s="187"/>
      <c r="R335" s="187"/>
      <c r="S335" s="183">
        <f>ROUND(F335*(P335),3)</f>
        <v>0</v>
      </c>
      <c r="T335" s="184"/>
      <c r="U335" s="184"/>
      <c r="V335" s="187"/>
      <c r="Z335">
        <v>0</v>
      </c>
    </row>
    <row r="336" spans="1:26" ht="24.95" customHeight="1">
      <c r="A336" s="185"/>
      <c r="B336" s="180" t="s">
        <v>674</v>
      </c>
      <c r="C336" s="186" t="s">
        <v>677</v>
      </c>
      <c r="D336" s="180" t="s">
        <v>678</v>
      </c>
      <c r="E336" s="180" t="s">
        <v>122</v>
      </c>
      <c r="F336" s="181">
        <v>13.87</v>
      </c>
      <c r="G336" s="182">
        <v>0</v>
      </c>
      <c r="H336" s="182">
        <v>0</v>
      </c>
      <c r="I336" s="182">
        <f>ROUND(F336*(G336+H336),2)</f>
        <v>0</v>
      </c>
      <c r="J336" s="180">
        <f>ROUND(F336*(N336),2)</f>
        <v>0</v>
      </c>
      <c r="K336" s="183">
        <f>ROUND(F336*(O336),2)</f>
        <v>0</v>
      </c>
      <c r="L336" s="183">
        <f>ROUND(F336*(G336),2)</f>
        <v>0</v>
      </c>
      <c r="M336" s="183">
        <f>ROUND(F336*(H336),2)</f>
        <v>0</v>
      </c>
      <c r="N336" s="183">
        <v>0</v>
      </c>
      <c r="O336" s="183"/>
      <c r="P336" s="187">
        <v>2.3000000000000001E-4</v>
      </c>
      <c r="Q336" s="187"/>
      <c r="R336" s="187">
        <v>2.3000000000000001E-4</v>
      </c>
      <c r="S336" s="183">
        <f>ROUND(F336*(P336),3)</f>
        <v>3.0000000000000001E-3</v>
      </c>
      <c r="T336" s="184"/>
      <c r="U336" s="184"/>
      <c r="V336" s="187"/>
      <c r="Z336">
        <v>0</v>
      </c>
    </row>
    <row r="337" spans="1:26" ht="24.95" customHeight="1">
      <c r="A337" s="185"/>
      <c r="B337" s="180" t="s">
        <v>674</v>
      </c>
      <c r="C337" s="186" t="s">
        <v>679</v>
      </c>
      <c r="D337" s="180" t="s">
        <v>680</v>
      </c>
      <c r="E337" s="180" t="s">
        <v>473</v>
      </c>
      <c r="F337" s="181">
        <v>0.4</v>
      </c>
      <c r="G337" s="182">
        <v>0</v>
      </c>
      <c r="H337" s="182">
        <v>0</v>
      </c>
      <c r="I337" s="182">
        <f>ROUND(F337*(G337+H337),2)</f>
        <v>0</v>
      </c>
      <c r="J337" s="180">
        <f>ROUND(F337*(N337),2)</f>
        <v>0</v>
      </c>
      <c r="K337" s="183">
        <f>ROUND(F337*(O337),2)</f>
        <v>0</v>
      </c>
      <c r="L337" s="183">
        <f>ROUND(F337*(G337),2)</f>
        <v>0</v>
      </c>
      <c r="M337" s="183">
        <f>ROUND(F337*(H337),2)</f>
        <v>0</v>
      </c>
      <c r="N337" s="183">
        <v>0</v>
      </c>
      <c r="O337" s="183"/>
      <c r="P337" s="187"/>
      <c r="Q337" s="187"/>
      <c r="R337" s="187"/>
      <c r="S337" s="183">
        <f>ROUND(F337*(P337),3)</f>
        <v>0</v>
      </c>
      <c r="T337" s="184"/>
      <c r="U337" s="184"/>
      <c r="V337" s="187"/>
      <c r="Z337">
        <v>0</v>
      </c>
    </row>
    <row r="338" spans="1:26" ht="24.95" customHeight="1">
      <c r="A338" s="193"/>
      <c r="B338" s="188" t="s">
        <v>145</v>
      </c>
      <c r="C338" s="194" t="s">
        <v>681</v>
      </c>
      <c r="D338" s="188" t="s">
        <v>682</v>
      </c>
      <c r="E338" s="188" t="s">
        <v>296</v>
      </c>
      <c r="F338" s="189">
        <v>15.44</v>
      </c>
      <c r="G338" s="190">
        <v>0</v>
      </c>
      <c r="H338" s="190">
        <v>0</v>
      </c>
      <c r="I338" s="190">
        <f>ROUND(F338*(G338+H338),2)</f>
        <v>0</v>
      </c>
      <c r="J338" s="188">
        <f>ROUND(F338*(N338),2)</f>
        <v>0</v>
      </c>
      <c r="K338" s="191">
        <f>ROUND(F338*(O338),2)</f>
        <v>0</v>
      </c>
      <c r="L338" s="191">
        <f>ROUND(F338*(G338),2)</f>
        <v>0</v>
      </c>
      <c r="M338" s="191">
        <f>ROUND(F338*(H338),2)</f>
        <v>0</v>
      </c>
      <c r="N338" s="191">
        <v>0</v>
      </c>
      <c r="O338" s="191"/>
      <c r="P338" s="195"/>
      <c r="Q338" s="195"/>
      <c r="R338" s="195"/>
      <c r="S338" s="191">
        <f>ROUND(F338*(P338),3)</f>
        <v>0</v>
      </c>
      <c r="T338" s="192"/>
      <c r="U338" s="192"/>
      <c r="V338" s="195"/>
      <c r="Z338">
        <v>0</v>
      </c>
    </row>
    <row r="339" spans="1:26" ht="24.95" customHeight="1">
      <c r="A339" s="193"/>
      <c r="B339" s="188" t="s">
        <v>145</v>
      </c>
      <c r="C339" s="194" t="s">
        <v>683</v>
      </c>
      <c r="D339" s="188" t="s">
        <v>684</v>
      </c>
      <c r="E339" s="188" t="s">
        <v>148</v>
      </c>
      <c r="F339" s="189">
        <v>15.25</v>
      </c>
      <c r="G339" s="190">
        <v>0</v>
      </c>
      <c r="H339" s="190">
        <v>0</v>
      </c>
      <c r="I339" s="190">
        <f>ROUND(F339*(G339+H339),2)</f>
        <v>0</v>
      </c>
      <c r="J339" s="188">
        <f>ROUND(F339*(N339),2)</f>
        <v>0</v>
      </c>
      <c r="K339" s="191">
        <f>ROUND(F339*(O339),2)</f>
        <v>0</v>
      </c>
      <c r="L339" s="191">
        <f>ROUND(F339*(G339),2)</f>
        <v>0</v>
      </c>
      <c r="M339" s="191">
        <f>ROUND(F339*(H339),2)</f>
        <v>0</v>
      </c>
      <c r="N339" s="191">
        <v>0</v>
      </c>
      <c r="O339" s="191"/>
      <c r="P339" s="195"/>
      <c r="Q339" s="195"/>
      <c r="R339" s="195"/>
      <c r="S339" s="191">
        <f>ROUND(F339*(P339),3)</f>
        <v>0</v>
      </c>
      <c r="T339" s="192"/>
      <c r="U339" s="192"/>
      <c r="V339" s="195"/>
      <c r="Z339">
        <v>0</v>
      </c>
    </row>
    <row r="340" spans="1:26">
      <c r="A340" s="161"/>
      <c r="B340" s="161"/>
      <c r="C340" s="179">
        <v>776</v>
      </c>
      <c r="D340" s="179" t="s">
        <v>86</v>
      </c>
      <c r="E340" s="161"/>
      <c r="F340" s="178"/>
      <c r="G340" s="164">
        <f>ROUND((SUM(L326:L339))/1,2)</f>
        <v>0</v>
      </c>
      <c r="H340" s="164">
        <f>ROUND((SUM(M326:M339))/1,2)</f>
        <v>0</v>
      </c>
      <c r="I340" s="164">
        <f>ROUND((SUM(I326:I339))/1,2)</f>
        <v>0</v>
      </c>
      <c r="J340" s="161"/>
      <c r="K340" s="161"/>
      <c r="L340" s="161">
        <f>ROUND((SUM(L326:L339))/1,2)</f>
        <v>0</v>
      </c>
      <c r="M340" s="161">
        <f>ROUND((SUM(M326:M339))/1,2)</f>
        <v>0</v>
      </c>
      <c r="N340" s="161"/>
      <c r="O340" s="161"/>
      <c r="P340" s="196"/>
      <c r="Q340" s="161"/>
      <c r="R340" s="161"/>
      <c r="S340" s="196">
        <f>ROUND((SUM(S326:S339))/1,2)</f>
        <v>0</v>
      </c>
      <c r="T340" s="158"/>
      <c r="U340" s="158"/>
      <c r="V340" s="2">
        <f>ROUND((SUM(V326:V339))/1,2)</f>
        <v>0</v>
      </c>
      <c r="W340" s="158"/>
      <c r="X340" s="158"/>
      <c r="Y340" s="158"/>
      <c r="Z340" s="158"/>
    </row>
    <row r="341" spans="1:26">
      <c r="A341" s="1"/>
      <c r="B341" s="1"/>
      <c r="C341" s="1"/>
      <c r="D341" s="1"/>
      <c r="E341" s="1"/>
      <c r="F341" s="174"/>
      <c r="G341" s="154"/>
      <c r="H341" s="154"/>
      <c r="I341" s="154"/>
      <c r="J341" s="1"/>
      <c r="K341" s="1"/>
      <c r="L341" s="1"/>
      <c r="M341" s="1"/>
      <c r="N341" s="1"/>
      <c r="O341" s="1"/>
      <c r="P341" s="1"/>
      <c r="Q341" s="1"/>
      <c r="R341" s="1"/>
      <c r="S341" s="1"/>
      <c r="V341" s="1"/>
    </row>
    <row r="342" spans="1:26">
      <c r="A342" s="161"/>
      <c r="B342" s="161"/>
      <c r="C342" s="179">
        <v>777</v>
      </c>
      <c r="D342" s="179" t="s">
        <v>87</v>
      </c>
      <c r="E342" s="161"/>
      <c r="F342" s="178"/>
      <c r="G342" s="162"/>
      <c r="H342" s="162"/>
      <c r="I342" s="162"/>
      <c r="J342" s="161"/>
      <c r="K342" s="161"/>
      <c r="L342" s="161"/>
      <c r="M342" s="161"/>
      <c r="N342" s="161"/>
      <c r="O342" s="161"/>
      <c r="P342" s="161"/>
      <c r="Q342" s="161"/>
      <c r="R342" s="161"/>
      <c r="S342" s="161"/>
      <c r="T342" s="158"/>
      <c r="U342" s="158"/>
      <c r="V342" s="161"/>
      <c r="W342" s="158"/>
      <c r="X342" s="158"/>
      <c r="Y342" s="158"/>
      <c r="Z342" s="158"/>
    </row>
    <row r="343" spans="1:26" ht="24.95" customHeight="1">
      <c r="A343" s="185"/>
      <c r="B343" s="180" t="s">
        <v>685</v>
      </c>
      <c r="C343" s="186" t="s">
        <v>686</v>
      </c>
      <c r="D343" s="180" t="s">
        <v>687</v>
      </c>
      <c r="E343" s="180" t="s">
        <v>122</v>
      </c>
      <c r="F343" s="181">
        <v>3.46</v>
      </c>
      <c r="G343" s="182">
        <v>0</v>
      </c>
      <c r="H343" s="182">
        <v>0</v>
      </c>
      <c r="I343" s="182">
        <f>ROUND(F343*(G343+H343),2)</f>
        <v>0</v>
      </c>
      <c r="J343" s="180">
        <f>ROUND(F343*(N343),2)</f>
        <v>0</v>
      </c>
      <c r="K343" s="183">
        <f>ROUND(F343*(O343),2)</f>
        <v>0</v>
      </c>
      <c r="L343" s="183">
        <f>ROUND(F343*(G343),2)</f>
        <v>0</v>
      </c>
      <c r="M343" s="183">
        <f>ROUND(F343*(H343),2)</f>
        <v>0</v>
      </c>
      <c r="N343" s="183">
        <v>0</v>
      </c>
      <c r="O343" s="183"/>
      <c r="P343" s="187">
        <v>1.09E-3</v>
      </c>
      <c r="Q343" s="187"/>
      <c r="R343" s="187">
        <v>1.09E-3</v>
      </c>
      <c r="S343" s="183">
        <f>ROUND(F343*(P343),3)</f>
        <v>4.0000000000000001E-3</v>
      </c>
      <c r="T343" s="184"/>
      <c r="U343" s="184"/>
      <c r="V343" s="187"/>
      <c r="Z343">
        <v>0</v>
      </c>
    </row>
    <row r="344" spans="1:26" ht="24.95" customHeight="1">
      <c r="A344" s="185"/>
      <c r="B344" s="180" t="s">
        <v>685</v>
      </c>
      <c r="C344" s="186" t="s">
        <v>688</v>
      </c>
      <c r="D344" s="180" t="s">
        <v>689</v>
      </c>
      <c r="E344" s="180" t="s">
        <v>473</v>
      </c>
      <c r="F344" s="181">
        <v>0.72</v>
      </c>
      <c r="G344" s="182">
        <v>0</v>
      </c>
      <c r="H344" s="182">
        <v>0</v>
      </c>
      <c r="I344" s="182">
        <f>ROUND(F344*(G344+H344),2)</f>
        <v>0</v>
      </c>
      <c r="J344" s="180">
        <f>ROUND(F344*(N344),2)</f>
        <v>0</v>
      </c>
      <c r="K344" s="183">
        <f>ROUND(F344*(O344),2)</f>
        <v>0</v>
      </c>
      <c r="L344" s="183">
        <f>ROUND(F344*(G344),2)</f>
        <v>0</v>
      </c>
      <c r="M344" s="183">
        <f>ROUND(F344*(H344),2)</f>
        <v>0</v>
      </c>
      <c r="N344" s="183">
        <v>0</v>
      </c>
      <c r="O344" s="183"/>
      <c r="P344" s="187"/>
      <c r="Q344" s="187"/>
      <c r="R344" s="187"/>
      <c r="S344" s="183">
        <f>ROUND(F344*(P344),3)</f>
        <v>0</v>
      </c>
      <c r="T344" s="184"/>
      <c r="U344" s="184"/>
      <c r="V344" s="187"/>
      <c r="Z344">
        <v>0</v>
      </c>
    </row>
    <row r="345" spans="1:26">
      <c r="A345" s="161"/>
      <c r="B345" s="161"/>
      <c r="C345" s="179">
        <v>777</v>
      </c>
      <c r="D345" s="179" t="s">
        <v>87</v>
      </c>
      <c r="E345" s="161"/>
      <c r="F345" s="178"/>
      <c r="G345" s="164">
        <f>ROUND((SUM(L342:L344))/1,2)</f>
        <v>0</v>
      </c>
      <c r="H345" s="164">
        <f>ROUND((SUM(M342:M344))/1,2)</f>
        <v>0</v>
      </c>
      <c r="I345" s="164">
        <f>ROUND((SUM(I342:I344))/1,2)</f>
        <v>0</v>
      </c>
      <c r="J345" s="161"/>
      <c r="K345" s="161"/>
      <c r="L345" s="161">
        <f>ROUND((SUM(L342:L344))/1,2)</f>
        <v>0</v>
      </c>
      <c r="M345" s="161">
        <f>ROUND((SUM(M342:M344))/1,2)</f>
        <v>0</v>
      </c>
      <c r="N345" s="161"/>
      <c r="O345" s="161"/>
      <c r="P345" s="196"/>
      <c r="Q345" s="161"/>
      <c r="R345" s="161"/>
      <c r="S345" s="196">
        <f>ROUND((SUM(S342:S344))/1,2)</f>
        <v>0</v>
      </c>
      <c r="T345" s="158"/>
      <c r="U345" s="158"/>
      <c r="V345" s="2">
        <f>ROUND((SUM(V342:V344))/1,2)</f>
        <v>0</v>
      </c>
      <c r="W345" s="158"/>
      <c r="X345" s="158"/>
      <c r="Y345" s="158"/>
      <c r="Z345" s="158"/>
    </row>
    <row r="346" spans="1:26">
      <c r="A346" s="1"/>
      <c r="B346" s="1"/>
      <c r="C346" s="1"/>
      <c r="D346" s="1"/>
      <c r="E346" s="1"/>
      <c r="F346" s="174"/>
      <c r="G346" s="154"/>
      <c r="H346" s="154"/>
      <c r="I346" s="154"/>
      <c r="J346" s="1"/>
      <c r="K346" s="1"/>
      <c r="L346" s="1"/>
      <c r="M346" s="1"/>
      <c r="N346" s="1"/>
      <c r="O346" s="1"/>
      <c r="P346" s="1"/>
      <c r="Q346" s="1"/>
      <c r="R346" s="1"/>
      <c r="S346" s="1"/>
      <c r="V346" s="1"/>
    </row>
    <row r="347" spans="1:26">
      <c r="A347" s="161"/>
      <c r="B347" s="161"/>
      <c r="C347" s="179">
        <v>781</v>
      </c>
      <c r="D347" s="179" t="s">
        <v>88</v>
      </c>
      <c r="E347" s="161"/>
      <c r="F347" s="178"/>
      <c r="G347" s="162"/>
      <c r="H347" s="162"/>
      <c r="I347" s="162"/>
      <c r="J347" s="161"/>
      <c r="K347" s="161"/>
      <c r="L347" s="161"/>
      <c r="M347" s="161"/>
      <c r="N347" s="161"/>
      <c r="O347" s="161"/>
      <c r="P347" s="161"/>
      <c r="Q347" s="161"/>
      <c r="R347" s="161"/>
      <c r="S347" s="161"/>
      <c r="T347" s="158"/>
      <c r="U347" s="158"/>
      <c r="V347" s="161"/>
      <c r="W347" s="158"/>
      <c r="X347" s="158"/>
      <c r="Y347" s="158"/>
      <c r="Z347" s="158"/>
    </row>
    <row r="348" spans="1:26" ht="24.95" customHeight="1">
      <c r="A348" s="185"/>
      <c r="B348" s="180" t="s">
        <v>690</v>
      </c>
      <c r="C348" s="186" t="s">
        <v>691</v>
      </c>
      <c r="D348" s="180" t="s">
        <v>692</v>
      </c>
      <c r="E348" s="180" t="s">
        <v>148</v>
      </c>
      <c r="F348" s="181">
        <v>329.97</v>
      </c>
      <c r="G348" s="182">
        <v>0</v>
      </c>
      <c r="H348" s="182">
        <v>0</v>
      </c>
      <c r="I348" s="182">
        <f>ROUND(F348*(G348+H348),2)</f>
        <v>0</v>
      </c>
      <c r="J348" s="180">
        <f>ROUND(F348*(N348),2)</f>
        <v>0</v>
      </c>
      <c r="K348" s="183">
        <f>ROUND(F348*(O348),2)</f>
        <v>0</v>
      </c>
      <c r="L348" s="183">
        <f>ROUND(F348*(G348),2)</f>
        <v>0</v>
      </c>
      <c r="M348" s="183">
        <f>ROUND(F348*(H348),2)</f>
        <v>0</v>
      </c>
      <c r="N348" s="183">
        <v>0</v>
      </c>
      <c r="O348" s="183"/>
      <c r="P348" s="187"/>
      <c r="Q348" s="187"/>
      <c r="R348" s="187"/>
      <c r="S348" s="183">
        <f>ROUND(F348*(P348),3)</f>
        <v>0</v>
      </c>
      <c r="T348" s="184"/>
      <c r="U348" s="184"/>
      <c r="V348" s="187"/>
      <c r="Z348">
        <v>0</v>
      </c>
    </row>
    <row r="349" spans="1:26" ht="24.95" customHeight="1">
      <c r="A349" s="185"/>
      <c r="B349" s="180" t="s">
        <v>690</v>
      </c>
      <c r="C349" s="186" t="s">
        <v>693</v>
      </c>
      <c r="D349" s="180" t="s">
        <v>694</v>
      </c>
      <c r="E349" s="180" t="s">
        <v>122</v>
      </c>
      <c r="F349" s="181">
        <v>329.97</v>
      </c>
      <c r="G349" s="182">
        <v>0</v>
      </c>
      <c r="H349" s="182">
        <v>0</v>
      </c>
      <c r="I349" s="182">
        <f>ROUND(F349*(G349+H349),2)</f>
        <v>0</v>
      </c>
      <c r="J349" s="180">
        <f>ROUND(F349*(N349),2)</f>
        <v>0</v>
      </c>
      <c r="K349" s="183">
        <f>ROUND(F349*(O349),2)</f>
        <v>0</v>
      </c>
      <c r="L349" s="183">
        <f>ROUND(F349*(G349),2)</f>
        <v>0</v>
      </c>
      <c r="M349" s="183">
        <f>ROUND(F349*(H349),2)</f>
        <v>0</v>
      </c>
      <c r="N349" s="183">
        <v>0</v>
      </c>
      <c r="O349" s="183"/>
      <c r="P349" s="187">
        <v>3.3400000000000001E-3</v>
      </c>
      <c r="Q349" s="187"/>
      <c r="R349" s="187">
        <v>3.3400000000000001E-3</v>
      </c>
      <c r="S349" s="183">
        <f>ROUND(F349*(P349),3)</f>
        <v>1.1020000000000001</v>
      </c>
      <c r="T349" s="184"/>
      <c r="U349" s="184"/>
      <c r="V349" s="187"/>
      <c r="Z349">
        <v>0</v>
      </c>
    </row>
    <row r="350" spans="1:26" ht="24.95" customHeight="1">
      <c r="A350" s="185"/>
      <c r="B350" s="180" t="s">
        <v>690</v>
      </c>
      <c r="C350" s="186" t="s">
        <v>695</v>
      </c>
      <c r="D350" s="180" t="s">
        <v>696</v>
      </c>
      <c r="E350" s="180" t="s">
        <v>473</v>
      </c>
      <c r="F350" s="181">
        <v>2.5</v>
      </c>
      <c r="G350" s="182">
        <v>0</v>
      </c>
      <c r="H350" s="182">
        <v>0</v>
      </c>
      <c r="I350" s="182">
        <f>ROUND(F350*(G350+H350),2)</f>
        <v>0</v>
      </c>
      <c r="J350" s="180">
        <f>ROUND(F350*(N350),2)</f>
        <v>0</v>
      </c>
      <c r="K350" s="183">
        <f>ROUND(F350*(O350),2)</f>
        <v>0</v>
      </c>
      <c r="L350" s="183">
        <f>ROUND(F350*(G350),2)</f>
        <v>0</v>
      </c>
      <c r="M350" s="183">
        <f>ROUND(F350*(H350),2)</f>
        <v>0</v>
      </c>
      <c r="N350" s="183">
        <v>0</v>
      </c>
      <c r="O350" s="183"/>
      <c r="P350" s="187"/>
      <c r="Q350" s="187"/>
      <c r="R350" s="187"/>
      <c r="S350" s="183">
        <f>ROUND(F350*(P350),3)</f>
        <v>0</v>
      </c>
      <c r="T350" s="184"/>
      <c r="U350" s="184"/>
      <c r="V350" s="187"/>
      <c r="Z350">
        <v>0</v>
      </c>
    </row>
    <row r="351" spans="1:26" ht="24.95" customHeight="1">
      <c r="A351" s="193"/>
      <c r="B351" s="188" t="s">
        <v>697</v>
      </c>
      <c r="C351" s="194" t="s">
        <v>698</v>
      </c>
      <c r="D351" s="188" t="s">
        <v>699</v>
      </c>
      <c r="E351" s="188" t="s">
        <v>122</v>
      </c>
      <c r="F351" s="189">
        <v>362.97</v>
      </c>
      <c r="G351" s="190">
        <v>0</v>
      </c>
      <c r="H351" s="190">
        <v>0</v>
      </c>
      <c r="I351" s="190">
        <f>ROUND(F351*(G351+H351),2)</f>
        <v>0</v>
      </c>
      <c r="J351" s="188">
        <f>ROUND(F351*(N351),2)</f>
        <v>0</v>
      </c>
      <c r="K351" s="191">
        <f>ROUND(F351*(O351),2)</f>
        <v>0</v>
      </c>
      <c r="L351" s="191">
        <f>ROUND(F351*(G351),2)</f>
        <v>0</v>
      </c>
      <c r="M351" s="191">
        <f>ROUND(F351*(H351),2)</f>
        <v>0</v>
      </c>
      <c r="N351" s="191">
        <v>0</v>
      </c>
      <c r="O351" s="191"/>
      <c r="P351" s="195">
        <v>2.1000000000000001E-2</v>
      </c>
      <c r="Q351" s="195"/>
      <c r="R351" s="195">
        <v>2.1000000000000001E-2</v>
      </c>
      <c r="S351" s="191">
        <f>ROUND(F351*(P351),3)</f>
        <v>7.6219999999999999</v>
      </c>
      <c r="T351" s="192"/>
      <c r="U351" s="192"/>
      <c r="V351" s="195"/>
      <c r="Z351">
        <v>0</v>
      </c>
    </row>
    <row r="352" spans="1:26">
      <c r="A352" s="161"/>
      <c r="B352" s="161"/>
      <c r="C352" s="179">
        <v>781</v>
      </c>
      <c r="D352" s="179" t="s">
        <v>88</v>
      </c>
      <c r="E352" s="161"/>
      <c r="F352" s="178"/>
      <c r="G352" s="164">
        <f>ROUND((SUM(L347:L351))/1,2)</f>
        <v>0</v>
      </c>
      <c r="H352" s="164">
        <f>ROUND((SUM(M347:M351))/1,2)</f>
        <v>0</v>
      </c>
      <c r="I352" s="164">
        <f>ROUND((SUM(I347:I351))/1,2)</f>
        <v>0</v>
      </c>
      <c r="J352" s="161"/>
      <c r="K352" s="161"/>
      <c r="L352" s="161">
        <f>ROUND((SUM(L347:L351))/1,2)</f>
        <v>0</v>
      </c>
      <c r="M352" s="161">
        <f>ROUND((SUM(M347:M351))/1,2)</f>
        <v>0</v>
      </c>
      <c r="N352" s="161"/>
      <c r="O352" s="161"/>
      <c r="P352" s="196"/>
      <c r="Q352" s="161"/>
      <c r="R352" s="161"/>
      <c r="S352" s="196">
        <f>ROUND((SUM(S347:S351))/1,2)</f>
        <v>8.7200000000000006</v>
      </c>
      <c r="T352" s="158"/>
      <c r="U352" s="158"/>
      <c r="V352" s="2">
        <f>ROUND((SUM(V347:V351))/1,2)</f>
        <v>0</v>
      </c>
      <c r="W352" s="158"/>
      <c r="X352" s="158"/>
      <c r="Y352" s="158"/>
      <c r="Z352" s="158"/>
    </row>
    <row r="353" spans="1:26">
      <c r="A353" s="1"/>
      <c r="B353" s="1"/>
      <c r="C353" s="1"/>
      <c r="D353" s="1"/>
      <c r="E353" s="1"/>
      <c r="F353" s="174"/>
      <c r="G353" s="154"/>
      <c r="H353" s="154"/>
      <c r="I353" s="154"/>
      <c r="J353" s="1"/>
      <c r="K353" s="1"/>
      <c r="L353" s="1"/>
      <c r="M353" s="1"/>
      <c r="N353" s="1"/>
      <c r="O353" s="1"/>
      <c r="P353" s="1"/>
      <c r="Q353" s="1"/>
      <c r="R353" s="1"/>
      <c r="S353" s="1"/>
      <c r="V353" s="1"/>
    </row>
    <row r="354" spans="1:26">
      <c r="A354" s="161"/>
      <c r="B354" s="161"/>
      <c r="C354" s="179">
        <v>783</v>
      </c>
      <c r="D354" s="179" t="s">
        <v>89</v>
      </c>
      <c r="E354" s="161"/>
      <c r="F354" s="178"/>
      <c r="G354" s="162"/>
      <c r="H354" s="162"/>
      <c r="I354" s="162"/>
      <c r="J354" s="161"/>
      <c r="K354" s="161"/>
      <c r="L354" s="161"/>
      <c r="M354" s="161"/>
      <c r="N354" s="161"/>
      <c r="O354" s="161"/>
      <c r="P354" s="161"/>
      <c r="Q354" s="161"/>
      <c r="R354" s="161"/>
      <c r="S354" s="161"/>
      <c r="T354" s="158"/>
      <c r="U354" s="158"/>
      <c r="V354" s="161"/>
      <c r="W354" s="158"/>
      <c r="X354" s="158"/>
      <c r="Y354" s="158"/>
      <c r="Z354" s="158"/>
    </row>
    <row r="355" spans="1:26" ht="24.95" customHeight="1">
      <c r="A355" s="185"/>
      <c r="B355" s="180" t="s">
        <v>700</v>
      </c>
      <c r="C355" s="186" t="s">
        <v>701</v>
      </c>
      <c r="D355" s="180" t="s">
        <v>702</v>
      </c>
      <c r="E355" s="180" t="s">
        <v>122</v>
      </c>
      <c r="F355" s="181">
        <v>146.37</v>
      </c>
      <c r="G355" s="182">
        <v>0</v>
      </c>
      <c r="H355" s="182">
        <v>0</v>
      </c>
      <c r="I355" s="182">
        <f>ROUND(F355*(G355+H355),2)</f>
        <v>0</v>
      </c>
      <c r="J355" s="180">
        <f>ROUND(F355*(N355),2)</f>
        <v>0</v>
      </c>
      <c r="K355" s="183">
        <f>ROUND(F355*(O355),2)</f>
        <v>0</v>
      </c>
      <c r="L355" s="183">
        <f>ROUND(F355*(G355),2)</f>
        <v>0</v>
      </c>
      <c r="M355" s="183">
        <f>ROUND(F355*(H355),2)</f>
        <v>0</v>
      </c>
      <c r="N355" s="183">
        <v>0</v>
      </c>
      <c r="O355" s="183"/>
      <c r="P355" s="187">
        <v>1.5999999999999999E-4</v>
      </c>
      <c r="Q355" s="187"/>
      <c r="R355" s="187">
        <v>1.5999999999999999E-4</v>
      </c>
      <c r="S355" s="183">
        <f>ROUND(F355*(P355),3)</f>
        <v>2.3E-2</v>
      </c>
      <c r="T355" s="184"/>
      <c r="U355" s="184"/>
      <c r="V355" s="187"/>
      <c r="Z355">
        <v>0</v>
      </c>
    </row>
    <row r="356" spans="1:26" ht="35.1" customHeight="1">
      <c r="A356" s="185"/>
      <c r="B356" s="180" t="s">
        <v>700</v>
      </c>
      <c r="C356" s="186" t="s">
        <v>703</v>
      </c>
      <c r="D356" s="180" t="s">
        <v>704</v>
      </c>
      <c r="E356" s="180" t="s">
        <v>122</v>
      </c>
      <c r="F356" s="181">
        <v>146.37</v>
      </c>
      <c r="G356" s="182">
        <v>0</v>
      </c>
      <c r="H356" s="182">
        <v>0</v>
      </c>
      <c r="I356" s="182">
        <f>ROUND(F356*(G356+H356),2)</f>
        <v>0</v>
      </c>
      <c r="J356" s="180">
        <f>ROUND(F356*(N356),2)</f>
        <v>0</v>
      </c>
      <c r="K356" s="183">
        <f>ROUND(F356*(O356),2)</f>
        <v>0</v>
      </c>
      <c r="L356" s="183">
        <f>ROUND(F356*(G356),2)</f>
        <v>0</v>
      </c>
      <c r="M356" s="183">
        <f>ROUND(F356*(H356),2)</f>
        <v>0</v>
      </c>
      <c r="N356" s="183">
        <v>0</v>
      </c>
      <c r="O356" s="183"/>
      <c r="P356" s="187">
        <v>7.9999999999999993E-5</v>
      </c>
      <c r="Q356" s="187"/>
      <c r="R356" s="187">
        <v>7.9999999999999993E-5</v>
      </c>
      <c r="S356" s="183">
        <f>ROUND(F356*(P356),3)</f>
        <v>1.2E-2</v>
      </c>
      <c r="T356" s="184"/>
      <c r="U356" s="184"/>
      <c r="V356" s="187"/>
      <c r="Z356">
        <v>0</v>
      </c>
    </row>
    <row r="357" spans="1:26">
      <c r="A357" s="161"/>
      <c r="B357" s="161"/>
      <c r="C357" s="179">
        <v>783</v>
      </c>
      <c r="D357" s="179" t="s">
        <v>89</v>
      </c>
      <c r="E357" s="161"/>
      <c r="F357" s="178"/>
      <c r="G357" s="164">
        <f>ROUND((SUM(L354:L356))/1,2)</f>
        <v>0</v>
      </c>
      <c r="H357" s="164">
        <f>ROUND((SUM(M354:M356))/1,2)</f>
        <v>0</v>
      </c>
      <c r="I357" s="164">
        <f>ROUND((SUM(I354:I356))/1,2)</f>
        <v>0</v>
      </c>
      <c r="J357" s="161"/>
      <c r="K357" s="161"/>
      <c r="L357" s="161">
        <f>ROUND((SUM(L354:L356))/1,2)</f>
        <v>0</v>
      </c>
      <c r="M357" s="161">
        <f>ROUND((SUM(M354:M356))/1,2)</f>
        <v>0</v>
      </c>
      <c r="N357" s="161"/>
      <c r="O357" s="161"/>
      <c r="P357" s="196"/>
      <c r="Q357" s="161"/>
      <c r="R357" s="161"/>
      <c r="S357" s="196">
        <f>ROUND((SUM(S354:S356))/1,2)</f>
        <v>0.04</v>
      </c>
      <c r="T357" s="158"/>
      <c r="U357" s="158"/>
      <c r="V357" s="2">
        <f>ROUND((SUM(V354:V356))/1,2)</f>
        <v>0</v>
      </c>
      <c r="W357" s="158"/>
      <c r="X357" s="158"/>
      <c r="Y357" s="158"/>
      <c r="Z357" s="158"/>
    </row>
    <row r="358" spans="1:26">
      <c r="A358" s="1"/>
      <c r="B358" s="1"/>
      <c r="C358" s="1"/>
      <c r="D358" s="1"/>
      <c r="E358" s="1"/>
      <c r="F358" s="174"/>
      <c r="G358" s="154"/>
      <c r="H358" s="154"/>
      <c r="I358" s="154"/>
      <c r="J358" s="1"/>
      <c r="K358" s="1"/>
      <c r="L358" s="1"/>
      <c r="M358" s="1"/>
      <c r="N358" s="1"/>
      <c r="O358" s="1"/>
      <c r="P358" s="1"/>
      <c r="Q358" s="1"/>
      <c r="R358" s="1"/>
      <c r="S358" s="1"/>
      <c r="V358" s="1"/>
    </row>
    <row r="359" spans="1:26">
      <c r="A359" s="161"/>
      <c r="B359" s="161"/>
      <c r="C359" s="179">
        <v>784</v>
      </c>
      <c r="D359" s="179" t="s">
        <v>90</v>
      </c>
      <c r="E359" s="161"/>
      <c r="F359" s="178"/>
      <c r="G359" s="162"/>
      <c r="H359" s="162"/>
      <c r="I359" s="162"/>
      <c r="J359" s="161"/>
      <c r="K359" s="161"/>
      <c r="L359" s="161"/>
      <c r="M359" s="161"/>
      <c r="N359" s="161"/>
      <c r="O359" s="161"/>
      <c r="P359" s="161"/>
      <c r="Q359" s="161"/>
      <c r="R359" s="161"/>
      <c r="S359" s="161"/>
      <c r="T359" s="158"/>
      <c r="U359" s="158"/>
      <c r="V359" s="161"/>
      <c r="W359" s="158"/>
      <c r="X359" s="158"/>
      <c r="Y359" s="158"/>
      <c r="Z359" s="158"/>
    </row>
    <row r="360" spans="1:26" ht="24.95" customHeight="1">
      <c r="A360" s="185"/>
      <c r="B360" s="180" t="s">
        <v>705</v>
      </c>
      <c r="C360" s="186" t="s">
        <v>706</v>
      </c>
      <c r="D360" s="180" t="s">
        <v>707</v>
      </c>
      <c r="E360" s="180" t="s">
        <v>148</v>
      </c>
      <c r="F360" s="181">
        <v>120.42</v>
      </c>
      <c r="G360" s="182">
        <v>0</v>
      </c>
      <c r="H360" s="182">
        <v>0</v>
      </c>
      <c r="I360" s="182">
        <f>ROUND(F360*(G360+H360),2)</f>
        <v>0</v>
      </c>
      <c r="J360" s="180">
        <f>ROUND(F360*(N360),2)</f>
        <v>0</v>
      </c>
      <c r="K360" s="183">
        <f>ROUND(F360*(O360),2)</f>
        <v>0</v>
      </c>
      <c r="L360" s="183">
        <f>ROUND(F360*(G360),2)</f>
        <v>0</v>
      </c>
      <c r="M360" s="183">
        <f>ROUND(F360*(H360),2)</f>
        <v>0</v>
      </c>
      <c r="N360" s="183">
        <v>0</v>
      </c>
      <c r="O360" s="183"/>
      <c r="P360" s="187"/>
      <c r="Q360" s="187"/>
      <c r="R360" s="187"/>
      <c r="S360" s="183">
        <f>ROUND(F360*(P360),3)</f>
        <v>0</v>
      </c>
      <c r="T360" s="184"/>
      <c r="U360" s="184"/>
      <c r="V360" s="187"/>
      <c r="Z360">
        <v>0</v>
      </c>
    </row>
    <row r="361" spans="1:26" ht="24.95" customHeight="1">
      <c r="A361" s="185"/>
      <c r="B361" s="180" t="s">
        <v>705</v>
      </c>
      <c r="C361" s="186" t="s">
        <v>708</v>
      </c>
      <c r="D361" s="180" t="s">
        <v>709</v>
      </c>
      <c r="E361" s="180" t="s">
        <v>122</v>
      </c>
      <c r="F361" s="181">
        <v>909.42</v>
      </c>
      <c r="G361" s="182">
        <v>0</v>
      </c>
      <c r="H361" s="182">
        <v>0</v>
      </c>
      <c r="I361" s="182">
        <f>ROUND(F361*(G361+H361),2)</f>
        <v>0</v>
      </c>
      <c r="J361" s="180">
        <f>ROUND(F361*(N361),2)</f>
        <v>0</v>
      </c>
      <c r="K361" s="183">
        <f>ROUND(F361*(O361),2)</f>
        <v>0</v>
      </c>
      <c r="L361" s="183">
        <f>ROUND(F361*(G361),2)</f>
        <v>0</v>
      </c>
      <c r="M361" s="183">
        <f>ROUND(F361*(H361),2)</f>
        <v>0</v>
      </c>
      <c r="N361" s="183">
        <v>0</v>
      </c>
      <c r="O361" s="183"/>
      <c r="P361" s="187">
        <v>1E-4</v>
      </c>
      <c r="Q361" s="187"/>
      <c r="R361" s="187">
        <v>1E-4</v>
      </c>
      <c r="S361" s="183">
        <f>ROUND(F361*(P361),3)</f>
        <v>9.0999999999999998E-2</v>
      </c>
      <c r="T361" s="184"/>
      <c r="U361" s="184"/>
      <c r="V361" s="187"/>
      <c r="Z361">
        <v>0</v>
      </c>
    </row>
    <row r="362" spans="1:26" ht="24.95" customHeight="1">
      <c r="A362" s="185"/>
      <c r="B362" s="180" t="s">
        <v>705</v>
      </c>
      <c r="C362" s="186" t="s">
        <v>710</v>
      </c>
      <c r="D362" s="180" t="s">
        <v>711</v>
      </c>
      <c r="E362" s="180" t="s">
        <v>122</v>
      </c>
      <c r="F362" s="181">
        <v>789</v>
      </c>
      <c r="G362" s="182">
        <v>0</v>
      </c>
      <c r="H362" s="182">
        <v>0</v>
      </c>
      <c r="I362" s="182">
        <f>ROUND(F362*(G362+H362),2)</f>
        <v>0</v>
      </c>
      <c r="J362" s="180">
        <f>ROUND(F362*(N362),2)</f>
        <v>0</v>
      </c>
      <c r="K362" s="183">
        <f>ROUND(F362*(O362),2)</f>
        <v>0</v>
      </c>
      <c r="L362" s="183">
        <f>ROUND(F362*(G362),2)</f>
        <v>0</v>
      </c>
      <c r="M362" s="183">
        <f>ROUND(F362*(H362),2)</f>
        <v>0</v>
      </c>
      <c r="N362" s="183">
        <v>0</v>
      </c>
      <c r="O362" s="183"/>
      <c r="P362" s="187">
        <v>3.3E-4</v>
      </c>
      <c r="Q362" s="187"/>
      <c r="R362" s="187">
        <v>3.3E-4</v>
      </c>
      <c r="S362" s="183">
        <f>ROUND(F362*(P362),3)</f>
        <v>0.26</v>
      </c>
      <c r="T362" s="184"/>
      <c r="U362" s="184"/>
      <c r="V362" s="187"/>
      <c r="Z362">
        <v>0</v>
      </c>
    </row>
    <row r="363" spans="1:26" ht="24.95" customHeight="1">
      <c r="A363" s="185"/>
      <c r="B363" s="180" t="s">
        <v>705</v>
      </c>
      <c r="C363" s="186" t="s">
        <v>712</v>
      </c>
      <c r="D363" s="180" t="s">
        <v>713</v>
      </c>
      <c r="E363" s="180" t="s">
        <v>122</v>
      </c>
      <c r="F363" s="181">
        <v>23.5</v>
      </c>
      <c r="G363" s="182">
        <v>0</v>
      </c>
      <c r="H363" s="182">
        <v>0</v>
      </c>
      <c r="I363" s="182">
        <f>ROUND(F363*(G363+H363),2)</f>
        <v>0</v>
      </c>
      <c r="J363" s="180">
        <f>ROUND(F363*(N363),2)</f>
        <v>0</v>
      </c>
      <c r="K363" s="183">
        <f>ROUND(F363*(O363),2)</f>
        <v>0</v>
      </c>
      <c r="L363" s="183">
        <f>ROUND(F363*(G363),2)</f>
        <v>0</v>
      </c>
      <c r="M363" s="183">
        <f>ROUND(F363*(H363),2)</f>
        <v>0</v>
      </c>
      <c r="N363" s="183">
        <v>0</v>
      </c>
      <c r="O363" s="183"/>
      <c r="P363" s="187">
        <v>3.8999999999999999E-4</v>
      </c>
      <c r="Q363" s="187"/>
      <c r="R363" s="187">
        <v>3.8999999999999999E-4</v>
      </c>
      <c r="S363" s="183">
        <f>ROUND(F363*(P363),3)</f>
        <v>8.9999999999999993E-3</v>
      </c>
      <c r="T363" s="184"/>
      <c r="U363" s="184"/>
      <c r="V363" s="187"/>
      <c r="Z363">
        <v>0</v>
      </c>
    </row>
    <row r="364" spans="1:26">
      <c r="A364" s="161"/>
      <c r="B364" s="161"/>
      <c r="C364" s="179">
        <v>784</v>
      </c>
      <c r="D364" s="179" t="s">
        <v>90</v>
      </c>
      <c r="E364" s="161"/>
      <c r="F364" s="178"/>
      <c r="G364" s="164">
        <f>ROUND((SUM(L359:L363))/1,2)</f>
        <v>0</v>
      </c>
      <c r="H364" s="164">
        <f>ROUND((SUM(M359:M363))/1,2)</f>
        <v>0</v>
      </c>
      <c r="I364" s="164">
        <f>ROUND((SUM(I359:I363))/1,2)</f>
        <v>0</v>
      </c>
      <c r="J364" s="161"/>
      <c r="K364" s="161"/>
      <c r="L364" s="161">
        <f>ROUND((SUM(L359:L363))/1,2)</f>
        <v>0</v>
      </c>
      <c r="M364" s="161">
        <f>ROUND((SUM(M359:M363))/1,2)</f>
        <v>0</v>
      </c>
      <c r="N364" s="161"/>
      <c r="O364" s="161"/>
      <c r="P364" s="196"/>
      <c r="Q364" s="161"/>
      <c r="R364" s="161"/>
      <c r="S364" s="196">
        <f>ROUND((SUM(S359:S363))/1,2)</f>
        <v>0.36</v>
      </c>
      <c r="T364" s="158"/>
      <c r="U364" s="158"/>
      <c r="V364" s="2">
        <f>ROUND((SUM(V359:V363))/1,2)</f>
        <v>0</v>
      </c>
      <c r="W364" s="158"/>
      <c r="X364" s="158"/>
      <c r="Y364" s="158"/>
      <c r="Z364" s="158"/>
    </row>
    <row r="365" spans="1:26">
      <c r="A365" s="1"/>
      <c r="B365" s="1"/>
      <c r="C365" s="1"/>
      <c r="D365" s="1"/>
      <c r="E365" s="1"/>
      <c r="F365" s="174"/>
      <c r="G365" s="154"/>
      <c r="H365" s="154"/>
      <c r="I365" s="154"/>
      <c r="J365" s="1"/>
      <c r="K365" s="1"/>
      <c r="L365" s="1"/>
      <c r="M365" s="1"/>
      <c r="N365" s="1"/>
      <c r="O365" s="1"/>
      <c r="P365" s="1"/>
      <c r="Q365" s="1"/>
      <c r="R365" s="1"/>
      <c r="S365" s="1"/>
      <c r="V365" s="1"/>
    </row>
    <row r="366" spans="1:26">
      <c r="A366" s="161"/>
      <c r="B366" s="161"/>
      <c r="C366" s="179">
        <v>786</v>
      </c>
      <c r="D366" s="179" t="s">
        <v>91</v>
      </c>
      <c r="E366" s="161"/>
      <c r="F366" s="178"/>
      <c r="G366" s="162"/>
      <c r="H366" s="162"/>
      <c r="I366" s="162"/>
      <c r="J366" s="161"/>
      <c r="K366" s="161"/>
      <c r="L366" s="161"/>
      <c r="M366" s="161"/>
      <c r="N366" s="161"/>
      <c r="O366" s="161"/>
      <c r="P366" s="161"/>
      <c r="Q366" s="161"/>
      <c r="R366" s="161"/>
      <c r="S366" s="161"/>
      <c r="T366" s="158"/>
      <c r="U366" s="158"/>
      <c r="V366" s="161"/>
      <c r="W366" s="158"/>
      <c r="X366" s="158"/>
      <c r="Y366" s="158"/>
      <c r="Z366" s="158"/>
    </row>
    <row r="367" spans="1:26" ht="24.95" customHeight="1">
      <c r="A367" s="185"/>
      <c r="B367" s="180" t="s">
        <v>714</v>
      </c>
      <c r="C367" s="186" t="s">
        <v>715</v>
      </c>
      <c r="D367" s="180" t="s">
        <v>716</v>
      </c>
      <c r="E367" s="180" t="s">
        <v>122</v>
      </c>
      <c r="F367" s="181">
        <v>15.97</v>
      </c>
      <c r="G367" s="182">
        <v>0</v>
      </c>
      <c r="H367" s="182">
        <v>0</v>
      </c>
      <c r="I367" s="182">
        <f>ROUND(F367*(G367+H367),2)</f>
        <v>0</v>
      </c>
      <c r="J367" s="180">
        <f>ROUND(F367*(N367),2)</f>
        <v>0</v>
      </c>
      <c r="K367" s="183">
        <f>ROUND(F367*(O367),2)</f>
        <v>0</v>
      </c>
      <c r="L367" s="183">
        <f>ROUND(F367*(G367),2)</f>
        <v>0</v>
      </c>
      <c r="M367" s="183">
        <f>ROUND(F367*(H367),2)</f>
        <v>0</v>
      </c>
      <c r="N367" s="183">
        <v>0</v>
      </c>
      <c r="O367" s="183"/>
      <c r="P367" s="187">
        <v>1.8000000000000002E-3</v>
      </c>
      <c r="Q367" s="187"/>
      <c r="R367" s="187">
        <v>1.8000000000000002E-3</v>
      </c>
      <c r="S367" s="183">
        <f>ROUND(F367*(P367),3)</f>
        <v>2.9000000000000001E-2</v>
      </c>
      <c r="T367" s="184"/>
      <c r="U367" s="184"/>
      <c r="V367" s="187"/>
      <c r="Z367">
        <v>0</v>
      </c>
    </row>
    <row r="368" spans="1:26" ht="24.95" customHeight="1">
      <c r="A368" s="185"/>
      <c r="B368" s="180" t="s">
        <v>717</v>
      </c>
      <c r="C368" s="186" t="s">
        <v>718</v>
      </c>
      <c r="D368" s="180" t="s">
        <v>719</v>
      </c>
      <c r="E368" s="180" t="s">
        <v>473</v>
      </c>
      <c r="F368" s="181">
        <v>0.2</v>
      </c>
      <c r="G368" s="182">
        <v>0</v>
      </c>
      <c r="H368" s="182">
        <v>0</v>
      </c>
      <c r="I368" s="182">
        <f>ROUND(F368*(G368+H368),2)</f>
        <v>0</v>
      </c>
      <c r="J368" s="180">
        <f>ROUND(F368*(N368),2)</f>
        <v>0</v>
      </c>
      <c r="K368" s="183">
        <f>ROUND(F368*(O368),2)</f>
        <v>0</v>
      </c>
      <c r="L368" s="183">
        <f>ROUND(F368*(G368),2)</f>
        <v>0</v>
      </c>
      <c r="M368" s="183">
        <f>ROUND(F368*(H368),2)</f>
        <v>0</v>
      </c>
      <c r="N368" s="183">
        <v>0</v>
      </c>
      <c r="O368" s="183"/>
      <c r="P368" s="187"/>
      <c r="Q368" s="187"/>
      <c r="R368" s="187"/>
      <c r="S368" s="183">
        <f>ROUND(F368*(P368),3)</f>
        <v>0</v>
      </c>
      <c r="T368" s="184"/>
      <c r="U368" s="184"/>
      <c r="V368" s="187"/>
      <c r="Z368">
        <v>0</v>
      </c>
    </row>
    <row r="369" spans="1:26">
      <c r="A369" s="161"/>
      <c r="B369" s="161"/>
      <c r="C369" s="179">
        <v>786</v>
      </c>
      <c r="D369" s="179" t="s">
        <v>91</v>
      </c>
      <c r="E369" s="161"/>
      <c r="F369" s="178"/>
      <c r="G369" s="164">
        <f>ROUND((SUM(L366:L368))/1,2)</f>
        <v>0</v>
      </c>
      <c r="H369" s="164">
        <f>ROUND((SUM(M366:M368))/1,2)</f>
        <v>0</v>
      </c>
      <c r="I369" s="164">
        <f>ROUND((SUM(I366:I368))/1,2)</f>
        <v>0</v>
      </c>
      <c r="J369" s="161"/>
      <c r="K369" s="161"/>
      <c r="L369" s="161">
        <f>ROUND((SUM(L366:L368))/1,2)</f>
        <v>0</v>
      </c>
      <c r="M369" s="161">
        <f>ROUND((SUM(M366:M368))/1,2)</f>
        <v>0</v>
      </c>
      <c r="N369" s="161"/>
      <c r="O369" s="161"/>
      <c r="P369" s="196"/>
      <c r="Q369" s="1"/>
      <c r="R369" s="1"/>
      <c r="S369" s="196">
        <f>ROUND((SUM(S366:S368))/1,2)</f>
        <v>0.03</v>
      </c>
      <c r="T369" s="197"/>
      <c r="U369" s="197"/>
      <c r="V369" s="2">
        <f>ROUND((SUM(V366:V368))/1,2)</f>
        <v>0</v>
      </c>
    </row>
    <row r="370" spans="1:26">
      <c r="A370" s="1"/>
      <c r="B370" s="1"/>
      <c r="C370" s="1"/>
      <c r="D370" s="1"/>
      <c r="E370" s="1"/>
      <c r="F370" s="174"/>
      <c r="G370" s="154"/>
      <c r="H370" s="154"/>
      <c r="I370" s="154"/>
      <c r="J370" s="1"/>
      <c r="K370" s="1"/>
      <c r="L370" s="1"/>
      <c r="M370" s="1"/>
      <c r="N370" s="1"/>
      <c r="O370" s="1"/>
      <c r="P370" s="1"/>
      <c r="Q370" s="1"/>
      <c r="R370" s="1"/>
      <c r="S370" s="1"/>
      <c r="V370" s="1"/>
    </row>
    <row r="371" spans="1:26">
      <c r="A371" s="161"/>
      <c r="B371" s="161"/>
      <c r="C371" s="161"/>
      <c r="D371" s="2" t="s">
        <v>75</v>
      </c>
      <c r="E371" s="161"/>
      <c r="F371" s="178"/>
      <c r="G371" s="164">
        <f>ROUND((SUM(L203:L370))/2,2)</f>
        <v>0</v>
      </c>
      <c r="H371" s="164">
        <f>ROUND((SUM(M203:M370))/2,2)</f>
        <v>0</v>
      </c>
      <c r="I371" s="164">
        <f>ROUND((SUM(I203:I370))/2,2)</f>
        <v>0</v>
      </c>
      <c r="J371" s="161"/>
      <c r="K371" s="161"/>
      <c r="L371" s="161">
        <f>ROUND((SUM(L203:L370))/2,2)</f>
        <v>0</v>
      </c>
      <c r="M371" s="161">
        <f>ROUND((SUM(M203:M370))/2,2)</f>
        <v>0</v>
      </c>
      <c r="N371" s="161"/>
      <c r="O371" s="161"/>
      <c r="P371" s="196"/>
      <c r="Q371" s="1"/>
      <c r="R371" s="1"/>
      <c r="S371" s="196">
        <f>ROUND((SUM(S203:S370))/2,2)</f>
        <v>17.97</v>
      </c>
      <c r="V371" s="2">
        <f>ROUND((SUM(V203:V370))/2,2)</f>
        <v>0</v>
      </c>
    </row>
    <row r="372" spans="1:26">
      <c r="A372" s="198"/>
      <c r="B372" s="198"/>
      <c r="C372" s="198"/>
      <c r="D372" s="198" t="s">
        <v>92</v>
      </c>
      <c r="E372" s="198"/>
      <c r="F372" s="199"/>
      <c r="G372" s="200">
        <f>ROUND((SUM(L9:L371))/3,2)</f>
        <v>0</v>
      </c>
      <c r="H372" s="200">
        <f>ROUND((SUM(M9:M371))/3,2)</f>
        <v>0</v>
      </c>
      <c r="I372" s="200">
        <f>ROUND((SUM(I9:I371))/3,2)</f>
        <v>0</v>
      </c>
      <c r="J372" s="198"/>
      <c r="K372" s="198">
        <f>ROUND((SUM(K9:K371))/3,2)</f>
        <v>0</v>
      </c>
      <c r="L372" s="198">
        <f>ROUND((SUM(L9:L371))/3,2)</f>
        <v>0</v>
      </c>
      <c r="M372" s="198">
        <f>ROUND((SUM(M9:M371))/3,2)</f>
        <v>0</v>
      </c>
      <c r="N372" s="198"/>
      <c r="O372" s="198"/>
      <c r="P372" s="199"/>
      <c r="Q372" s="198"/>
      <c r="R372" s="198"/>
      <c r="S372" s="199">
        <f>ROUND((SUM(S9:S371))/3,2)</f>
        <v>292.07</v>
      </c>
      <c r="T372" s="201"/>
      <c r="U372" s="201"/>
      <c r="V372" s="198">
        <f>ROUND((SUM(V9:V371))/3,2)</f>
        <v>0</v>
      </c>
      <c r="Z372">
        <f>(SUM(Z9:Z371))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horizontalDpi="300" verticalDpi="300" r:id="rId1"/>
  <headerFooter>
    <oddHeader>&amp;C&amp;B&amp; Rozpočet Stavba ZVÝŠENIE POČTU ŽIAKOV NA SSOŠ V GIRALTOVCIACH NA PRAKTICKOM VYUČOVANÍ / Objekt SO 01 - Internát</oddHeader>
    <oddFooter>&amp;RStrana &amp;P z &amp;N    &amp;L&amp;7Spracované systémom Systematic® Kalkulus,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Z41"/>
  <sheetViews>
    <sheetView workbookViewId="0"/>
  </sheetViews>
  <sheetFormatPr defaultColWidth="0"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>
      <c r="A1" s="3"/>
      <c r="B1" s="14"/>
      <c r="C1" s="14"/>
      <c r="D1" s="14"/>
      <c r="E1" s="14"/>
      <c r="F1" s="15" t="s">
        <v>14</v>
      </c>
      <c r="G1" s="14"/>
      <c r="H1" s="14"/>
      <c r="I1" s="14"/>
      <c r="J1" s="14"/>
      <c r="W1">
        <v>30.126000000000001</v>
      </c>
    </row>
    <row r="2" spans="1:23" ht="30" customHeight="1" thickTop="1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>
      <c r="A3" s="13"/>
      <c r="B3" s="34" t="s">
        <v>720</v>
      </c>
      <c r="C3" s="35"/>
      <c r="D3" s="36"/>
      <c r="E3" s="36"/>
      <c r="F3" s="36"/>
      <c r="G3" s="17"/>
      <c r="H3" s="17"/>
      <c r="I3" s="40" t="s">
        <v>15</v>
      </c>
      <c r="J3" s="30"/>
    </row>
    <row r="4" spans="1:23" ht="18" customHeight="1">
      <c r="A4" s="13"/>
      <c r="B4" s="23"/>
      <c r="C4" s="20"/>
      <c r="D4" s="17"/>
      <c r="E4" s="17"/>
      <c r="F4" s="17"/>
      <c r="G4" s="17"/>
      <c r="H4" s="17"/>
      <c r="I4" s="40" t="s">
        <v>17</v>
      </c>
      <c r="J4" s="30"/>
    </row>
    <row r="5" spans="1:23" ht="18" customHeight="1" thickBot="1">
      <c r="A5" s="13"/>
      <c r="B5" s="41" t="s">
        <v>18</v>
      </c>
      <c r="C5" s="20"/>
      <c r="D5" s="17"/>
      <c r="E5" s="17"/>
      <c r="F5" s="42" t="s">
        <v>19</v>
      </c>
      <c r="G5" s="17"/>
      <c r="H5" s="17"/>
      <c r="I5" s="40" t="s">
        <v>20</v>
      </c>
      <c r="J5" s="43"/>
    </row>
    <row r="6" spans="1:23" ht="20.100000000000001" customHeight="1" thickTop="1">
      <c r="A6" s="13"/>
      <c r="B6" s="56" t="s">
        <v>21</v>
      </c>
      <c r="C6" s="52"/>
      <c r="D6" s="52"/>
      <c r="E6" s="52"/>
      <c r="F6" s="52"/>
      <c r="G6" s="52"/>
      <c r="H6" s="52"/>
      <c r="I6" s="52"/>
      <c r="J6" s="53"/>
    </row>
    <row r="7" spans="1:23" ht="18" customHeight="1">
      <c r="A7" s="13"/>
      <c r="B7" s="58" t="s">
        <v>24</v>
      </c>
      <c r="C7" s="45"/>
      <c r="D7" s="18"/>
      <c r="E7" s="18"/>
      <c r="F7" s="18"/>
      <c r="G7" s="59" t="s">
        <v>25</v>
      </c>
      <c r="H7" s="18"/>
      <c r="I7" s="28"/>
      <c r="J7" s="46"/>
    </row>
    <row r="8" spans="1:23" ht="20.100000000000001" customHeight="1">
      <c r="A8" s="13"/>
      <c r="B8" s="57" t="s">
        <v>22</v>
      </c>
      <c r="C8" s="54"/>
      <c r="D8" s="54"/>
      <c r="E8" s="54"/>
      <c r="F8" s="54"/>
      <c r="G8" s="54"/>
      <c r="H8" s="54"/>
      <c r="I8" s="54"/>
      <c r="J8" s="55"/>
    </row>
    <row r="9" spans="1:23" ht="18" customHeight="1">
      <c r="A9" s="13"/>
      <c r="B9" s="41" t="s">
        <v>24</v>
      </c>
      <c r="C9" s="20"/>
      <c r="D9" s="17"/>
      <c r="E9" s="17"/>
      <c r="F9" s="17"/>
      <c r="G9" s="42" t="s">
        <v>26</v>
      </c>
      <c r="H9" s="17"/>
      <c r="I9" s="27"/>
      <c r="J9" s="30"/>
    </row>
    <row r="10" spans="1:23" ht="20.100000000000001" customHeight="1">
      <c r="A10" s="13"/>
      <c r="B10" s="57" t="s">
        <v>23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>
      <c r="A11" s="13"/>
      <c r="B11" s="41" t="s">
        <v>24</v>
      </c>
      <c r="C11" s="20"/>
      <c r="D11" s="17"/>
      <c r="E11" s="17"/>
      <c r="F11" s="17"/>
      <c r="G11" s="42" t="s">
        <v>25</v>
      </c>
      <c r="H11" s="17"/>
      <c r="I11" s="27"/>
      <c r="J11" s="30"/>
    </row>
    <row r="12" spans="1:23" ht="18" customHeight="1" thickTop="1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>
      <c r="A15" s="13"/>
      <c r="B15" s="92" t="s">
        <v>27</v>
      </c>
      <c r="C15" s="93" t="s">
        <v>6</v>
      </c>
      <c r="D15" s="93" t="s">
        <v>55</v>
      </c>
      <c r="E15" s="94" t="s">
        <v>56</v>
      </c>
      <c r="F15" s="108" t="s">
        <v>57</v>
      </c>
      <c r="G15" s="60" t="s">
        <v>33</v>
      </c>
      <c r="H15" s="63" t="s">
        <v>34</v>
      </c>
      <c r="I15" s="107"/>
      <c r="J15" s="51"/>
    </row>
    <row r="16" spans="1:23" ht="18" customHeight="1">
      <c r="A16" s="13"/>
      <c r="B16" s="95">
        <v>1</v>
      </c>
      <c r="C16" s="96" t="s">
        <v>28</v>
      </c>
      <c r="D16" s="97">
        <f>'Rekap 29845'!B20</f>
        <v>0</v>
      </c>
      <c r="E16" s="98">
        <f>'Rekap 29845'!C20</f>
        <v>0</v>
      </c>
      <c r="F16" s="109">
        <f>'Rekap 29845'!D20</f>
        <v>0</v>
      </c>
      <c r="G16" s="61">
        <v>6</v>
      </c>
      <c r="H16" s="118"/>
      <c r="I16" s="129"/>
      <c r="J16" s="121">
        <v>0</v>
      </c>
    </row>
    <row r="17" spans="1:26" ht="18" customHeight="1">
      <c r="A17" s="13"/>
      <c r="B17" s="68">
        <v>2</v>
      </c>
      <c r="C17" s="72" t="s">
        <v>29</v>
      </c>
      <c r="D17" s="78">
        <f>'Rekap 29845'!B37</f>
        <v>0</v>
      </c>
      <c r="E17" s="76">
        <f>'Rekap 29845'!C37</f>
        <v>0</v>
      </c>
      <c r="F17" s="81">
        <f>'Rekap 29845'!D37</f>
        <v>0</v>
      </c>
      <c r="G17" s="62">
        <v>7</v>
      </c>
      <c r="H17" s="119" t="s">
        <v>35</v>
      </c>
      <c r="I17" s="129"/>
      <c r="J17" s="122">
        <f>'SO 29845'!Z299</f>
        <v>0</v>
      </c>
    </row>
    <row r="18" spans="1:26" ht="18" customHeight="1">
      <c r="A18" s="13"/>
      <c r="B18" s="69">
        <v>3</v>
      </c>
      <c r="C18" s="73" t="s">
        <v>30</v>
      </c>
      <c r="D18" s="79"/>
      <c r="E18" s="77"/>
      <c r="F18" s="82"/>
      <c r="G18" s="62">
        <v>8</v>
      </c>
      <c r="H18" s="119" t="s">
        <v>36</v>
      </c>
      <c r="I18" s="129"/>
      <c r="J18" s="122">
        <v>0</v>
      </c>
    </row>
    <row r="19" spans="1:26" ht="18" customHeight="1">
      <c r="A19" s="13"/>
      <c r="B19" s="69">
        <v>4</v>
      </c>
      <c r="C19" s="73" t="s">
        <v>31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>
      <c r="A20" s="13"/>
      <c r="B20" s="69">
        <v>5</v>
      </c>
      <c r="C20" s="74" t="s">
        <v>32</v>
      </c>
      <c r="D20" s="80"/>
      <c r="E20" s="102"/>
      <c r="F20" s="110">
        <f>SUM(F16:F19)</f>
        <v>0</v>
      </c>
      <c r="G20" s="62">
        <v>10</v>
      </c>
      <c r="H20" s="119" t="s">
        <v>32</v>
      </c>
      <c r="I20" s="131"/>
      <c r="J20" s="101">
        <f>SUM(J16:J19)</f>
        <v>0</v>
      </c>
    </row>
    <row r="21" spans="1:26" ht="18" customHeight="1" thickTop="1">
      <c r="A21" s="13"/>
      <c r="B21" s="66" t="s">
        <v>44</v>
      </c>
      <c r="C21" s="70" t="s">
        <v>45</v>
      </c>
      <c r="D21" s="75"/>
      <c r="E21" s="19"/>
      <c r="F21" s="100"/>
      <c r="G21" s="66" t="s">
        <v>51</v>
      </c>
      <c r="H21" s="63" t="s">
        <v>45</v>
      </c>
      <c r="I21" s="28"/>
      <c r="J21" s="132"/>
    </row>
    <row r="22" spans="1:26" ht="18" customHeight="1">
      <c r="A22" s="13"/>
      <c r="B22" s="61">
        <v>11</v>
      </c>
      <c r="C22" s="64" t="s">
        <v>46</v>
      </c>
      <c r="D22" s="88"/>
      <c r="E22" s="90" t="s">
        <v>49</v>
      </c>
      <c r="F22" s="81">
        <f>((F16*U22*0)+(F17*V22*0)+(F18*W22*0))/100</f>
        <v>0</v>
      </c>
      <c r="G22" s="61">
        <v>16</v>
      </c>
      <c r="H22" s="118" t="s">
        <v>52</v>
      </c>
      <c r="I22" s="130" t="s">
        <v>49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13"/>
      <c r="B23" s="62">
        <v>12</v>
      </c>
      <c r="C23" s="65" t="s">
        <v>47</v>
      </c>
      <c r="D23" s="67"/>
      <c r="E23" s="90" t="s">
        <v>50</v>
      </c>
      <c r="F23" s="82">
        <f>((F16*U23*0)+(F17*V23*0)+(F18*W23*0))/100</f>
        <v>0</v>
      </c>
      <c r="G23" s="62">
        <v>17</v>
      </c>
      <c r="H23" s="119" t="s">
        <v>53</v>
      </c>
      <c r="I23" s="130" t="s">
        <v>49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13"/>
      <c r="B24" s="62">
        <v>13</v>
      </c>
      <c r="C24" s="65" t="s">
        <v>48</v>
      </c>
      <c r="D24" s="67"/>
      <c r="E24" s="90" t="s">
        <v>49</v>
      </c>
      <c r="F24" s="82">
        <f>((F16*U24*0)+(F17*V24*0)+(F18*W24*0))/100</f>
        <v>0</v>
      </c>
      <c r="G24" s="62">
        <v>18</v>
      </c>
      <c r="H24" s="119" t="s">
        <v>54</v>
      </c>
      <c r="I24" s="130" t="s">
        <v>50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32</v>
      </c>
      <c r="I26" s="131"/>
      <c r="J26" s="101">
        <f>SUM(J22:J25)+SUM(F22:F25)</f>
        <v>0</v>
      </c>
    </row>
    <row r="27" spans="1:26" ht="18" customHeight="1" thickTop="1">
      <c r="A27" s="13"/>
      <c r="B27" s="103"/>
      <c r="C27" s="143" t="s">
        <v>60</v>
      </c>
      <c r="D27" s="136"/>
      <c r="E27" s="104"/>
      <c r="F27" s="29"/>
      <c r="G27" s="112" t="s">
        <v>37</v>
      </c>
      <c r="H27" s="106" t="s">
        <v>38</v>
      </c>
      <c r="I27" s="28"/>
      <c r="J27" s="31"/>
    </row>
    <row r="28" spans="1:26" ht="18" customHeight="1">
      <c r="A28" s="13"/>
      <c r="B28" s="26"/>
      <c r="C28" s="134"/>
      <c r="D28" s="137"/>
      <c r="E28" s="22"/>
      <c r="F28" s="13"/>
      <c r="G28" s="113">
        <v>21</v>
      </c>
      <c r="H28" s="117" t="s">
        <v>39</v>
      </c>
      <c r="I28" s="124"/>
      <c r="J28" s="99">
        <f>F20+J20+F26+J26</f>
        <v>0</v>
      </c>
    </row>
    <row r="29" spans="1:26" ht="18" customHeight="1">
      <c r="A29" s="13"/>
      <c r="B29" s="83"/>
      <c r="C29" s="135"/>
      <c r="D29" s="138"/>
      <c r="E29" s="22"/>
      <c r="F29" s="13"/>
      <c r="G29" s="61">
        <v>22</v>
      </c>
      <c r="H29" s="118" t="s">
        <v>40</v>
      </c>
      <c r="I29" s="125">
        <f>J28-SUM('SO 29845'!K9:'SO 29845'!K298)</f>
        <v>0</v>
      </c>
      <c r="J29" s="121">
        <f>ROUND(((ROUND(I29,2)*20)*1/100),2)</f>
        <v>0</v>
      </c>
    </row>
    <row r="30" spans="1:26" ht="18" customHeight="1">
      <c r="A30" s="13"/>
      <c r="B30" s="23"/>
      <c r="C30" s="127"/>
      <c r="D30" s="129"/>
      <c r="E30" s="22"/>
      <c r="F30" s="13"/>
      <c r="G30" s="62">
        <v>23</v>
      </c>
      <c r="H30" s="119" t="s">
        <v>41</v>
      </c>
      <c r="I30" s="90">
        <f>SUM('SO 29845'!K9:'SO 29845'!K298)</f>
        <v>0</v>
      </c>
      <c r="J30" s="122">
        <f>ROUND(((ROUND(I30,2)*0)/100),2)</f>
        <v>0</v>
      </c>
    </row>
    <row r="31" spans="1:26" ht="18" customHeight="1">
      <c r="A31" s="13"/>
      <c r="B31" s="24"/>
      <c r="C31" s="139"/>
      <c r="D31" s="140"/>
      <c r="E31" s="22"/>
      <c r="F31" s="13"/>
      <c r="G31" s="113">
        <v>24</v>
      </c>
      <c r="H31" s="117" t="s">
        <v>42</v>
      </c>
      <c r="I31" s="116"/>
      <c r="J31" s="133">
        <f>SUM(J28:J30)</f>
        <v>0</v>
      </c>
    </row>
    <row r="32" spans="1:26" ht="18" customHeight="1" thickBot="1">
      <c r="A32" s="13"/>
      <c r="B32" s="44"/>
      <c r="C32" s="120"/>
      <c r="D32" s="126"/>
      <c r="E32" s="84"/>
      <c r="F32" s="85"/>
      <c r="G32" s="61" t="s">
        <v>43</v>
      </c>
      <c r="H32" s="120"/>
      <c r="I32" s="126"/>
      <c r="J32" s="123"/>
    </row>
    <row r="33" spans="1:10" ht="18" customHeight="1" thickTop="1">
      <c r="A33" s="13"/>
      <c r="B33" s="103"/>
      <c r="C33" s="104"/>
      <c r="D33" s="141" t="s">
        <v>58</v>
      </c>
      <c r="E33" s="87"/>
      <c r="F33" s="105"/>
      <c r="G33" s="114">
        <v>26</v>
      </c>
      <c r="H33" s="142" t="s">
        <v>59</v>
      </c>
      <c r="I33" s="29"/>
      <c r="J33" s="115"/>
    </row>
    <row r="34" spans="1:10" ht="18" customHeight="1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500"/>
  <sheetViews>
    <sheetView workbookViewId="0"/>
  </sheetViews>
  <sheetFormatPr defaultColWidth="0" defaultRowHeight="1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>
      <c r="A1" s="148" t="s">
        <v>21</v>
      </c>
      <c r="B1" s="146"/>
      <c r="C1" s="146"/>
      <c r="D1" s="147"/>
      <c r="E1" s="149" t="s">
        <v>19</v>
      </c>
      <c r="F1" s="145"/>
      <c r="W1">
        <v>30.126000000000001</v>
      </c>
    </row>
    <row r="2" spans="1:26" ht="20.100000000000001" customHeight="1">
      <c r="A2" s="148" t="s">
        <v>22</v>
      </c>
      <c r="B2" s="146"/>
      <c r="C2" s="146"/>
      <c r="D2" s="147"/>
      <c r="E2" s="149" t="s">
        <v>17</v>
      </c>
      <c r="F2" s="145"/>
    </row>
    <row r="3" spans="1:26" ht="20.100000000000001" customHeight="1">
      <c r="A3" s="148" t="s">
        <v>23</v>
      </c>
      <c r="B3" s="146"/>
      <c r="C3" s="146"/>
      <c r="D3" s="147"/>
      <c r="E3" s="149"/>
      <c r="F3" s="145"/>
    </row>
    <row r="4" spans="1:26">
      <c r="A4" s="150" t="s">
        <v>1</v>
      </c>
      <c r="B4" s="144"/>
      <c r="C4" s="144"/>
      <c r="D4" s="144"/>
      <c r="E4" s="144"/>
      <c r="F4" s="144"/>
    </row>
    <row r="5" spans="1:26">
      <c r="A5" s="150" t="s">
        <v>720</v>
      </c>
      <c r="B5" s="144"/>
      <c r="C5" s="144"/>
      <c r="D5" s="144"/>
      <c r="E5" s="144"/>
      <c r="F5" s="144"/>
    </row>
    <row r="6" spans="1:26">
      <c r="A6" s="144"/>
      <c r="B6" s="144"/>
      <c r="C6" s="144"/>
      <c r="D6" s="144"/>
      <c r="E6" s="144"/>
      <c r="F6" s="144"/>
    </row>
    <row r="7" spans="1:26">
      <c r="A7" s="144"/>
      <c r="B7" s="144"/>
      <c r="C7" s="144"/>
      <c r="D7" s="144"/>
      <c r="E7" s="144"/>
      <c r="F7" s="144"/>
    </row>
    <row r="8" spans="1:26">
      <c r="A8" s="151" t="s">
        <v>64</v>
      </c>
      <c r="B8" s="144"/>
      <c r="C8" s="144"/>
      <c r="D8" s="144"/>
      <c r="E8" s="144"/>
      <c r="F8" s="144"/>
    </row>
    <row r="9" spans="1:26">
      <c r="A9" s="152" t="s">
        <v>61</v>
      </c>
      <c r="B9" s="152" t="s">
        <v>55</v>
      </c>
      <c r="C9" s="152" t="s">
        <v>56</v>
      </c>
      <c r="D9" s="152" t="s">
        <v>32</v>
      </c>
      <c r="E9" s="152" t="s">
        <v>62</v>
      </c>
      <c r="F9" s="152" t="s">
        <v>63</v>
      </c>
    </row>
    <row r="10" spans="1:26">
      <c r="A10" s="159" t="s">
        <v>65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>
      <c r="A11" s="161" t="s">
        <v>66</v>
      </c>
      <c r="B11" s="162">
        <f>'SO 29845'!L19</f>
        <v>0</v>
      </c>
      <c r="C11" s="162">
        <f>'SO 29845'!M19</f>
        <v>0</v>
      </c>
      <c r="D11" s="162">
        <f>'SO 29845'!I19</f>
        <v>0</v>
      </c>
      <c r="E11" s="163">
        <f>'SO 29845'!S19</f>
        <v>0</v>
      </c>
      <c r="F11" s="163">
        <f>'SO 29845'!V19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>
      <c r="A12" s="161" t="s">
        <v>67</v>
      </c>
      <c r="B12" s="162">
        <f>'SO 29845'!L27</f>
        <v>0</v>
      </c>
      <c r="C12" s="162">
        <f>'SO 29845'!M27</f>
        <v>0</v>
      </c>
      <c r="D12" s="162">
        <f>'SO 29845'!I27</f>
        <v>0</v>
      </c>
      <c r="E12" s="163">
        <f>'SO 29845'!S27</f>
        <v>0</v>
      </c>
      <c r="F12" s="163">
        <f>'SO 29845'!V27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>
      <c r="A13" s="161" t="s">
        <v>68</v>
      </c>
      <c r="B13" s="162">
        <f>'SO 29845'!L54</f>
        <v>0</v>
      </c>
      <c r="C13" s="162">
        <f>'SO 29845'!M54</f>
        <v>0</v>
      </c>
      <c r="D13" s="162">
        <f>'SO 29845'!I54</f>
        <v>0</v>
      </c>
      <c r="E13" s="163">
        <f>'SO 29845'!S54</f>
        <v>56.89</v>
      </c>
      <c r="F13" s="163">
        <f>'SO 29845'!V54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>
      <c r="A14" s="161" t="s">
        <v>69</v>
      </c>
      <c r="B14" s="162">
        <f>'SO 29845'!L67</f>
        <v>0</v>
      </c>
      <c r="C14" s="162">
        <f>'SO 29845'!M67</f>
        <v>0</v>
      </c>
      <c r="D14" s="162">
        <f>'SO 29845'!I67</f>
        <v>0</v>
      </c>
      <c r="E14" s="163">
        <f>'SO 29845'!S67</f>
        <v>13.73</v>
      </c>
      <c r="F14" s="163">
        <f>'SO 29845'!V67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>
      <c r="A15" s="161" t="s">
        <v>70</v>
      </c>
      <c r="B15" s="162">
        <f>'SO 29845'!L72</f>
        <v>0</v>
      </c>
      <c r="C15" s="162">
        <f>'SO 29845'!M72</f>
        <v>0</v>
      </c>
      <c r="D15" s="162">
        <f>'SO 29845'!I72</f>
        <v>0</v>
      </c>
      <c r="E15" s="163">
        <f>'SO 29845'!S72</f>
        <v>0</v>
      </c>
      <c r="F15" s="163">
        <f>'SO 29845'!V72</f>
        <v>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>
      <c r="A16" s="161" t="s">
        <v>71</v>
      </c>
      <c r="B16" s="162">
        <f>'SO 29845'!L134</f>
        <v>0</v>
      </c>
      <c r="C16" s="162">
        <f>'SO 29845'!M134</f>
        <v>0</v>
      </c>
      <c r="D16" s="162">
        <f>'SO 29845'!I134</f>
        <v>0</v>
      </c>
      <c r="E16" s="163">
        <f>'SO 29845'!S134</f>
        <v>131.53</v>
      </c>
      <c r="F16" s="163">
        <f>'SO 29845'!V134</f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>
      <c r="A17" s="161" t="s">
        <v>72</v>
      </c>
      <c r="B17" s="162">
        <f>'SO 29845'!L138</f>
        <v>0</v>
      </c>
      <c r="C17" s="162">
        <f>'SO 29845'!M138</f>
        <v>0</v>
      </c>
      <c r="D17" s="162">
        <f>'SO 29845'!I138</f>
        <v>0</v>
      </c>
      <c r="E17" s="163">
        <f>'SO 29845'!S138</f>
        <v>0</v>
      </c>
      <c r="F17" s="163">
        <f>'SO 29845'!V138</f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>
      <c r="A18" s="161" t="s">
        <v>73</v>
      </c>
      <c r="B18" s="162">
        <f>'SO 29845'!L168</f>
        <v>0</v>
      </c>
      <c r="C18" s="162">
        <f>'SO 29845'!M168</f>
        <v>0</v>
      </c>
      <c r="D18" s="162">
        <f>'SO 29845'!I168</f>
        <v>0</v>
      </c>
      <c r="E18" s="163">
        <f>'SO 29845'!S168</f>
        <v>16.649999999999999</v>
      </c>
      <c r="F18" s="163">
        <f>'SO 29845'!V168</f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>
      <c r="A19" s="161" t="s">
        <v>74</v>
      </c>
      <c r="B19" s="162">
        <f>'SO 29845'!L172</f>
        <v>0</v>
      </c>
      <c r="C19" s="162">
        <f>'SO 29845'!M172</f>
        <v>0</v>
      </c>
      <c r="D19" s="162">
        <f>'SO 29845'!I172</f>
        <v>0</v>
      </c>
      <c r="E19" s="163">
        <f>'SO 29845'!S172</f>
        <v>0</v>
      </c>
      <c r="F19" s="163">
        <f>'SO 29845'!V172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>
      <c r="A20" s="2" t="s">
        <v>65</v>
      </c>
      <c r="B20" s="164">
        <f>'SO 29845'!L174</f>
        <v>0</v>
      </c>
      <c r="C20" s="164">
        <f>'SO 29845'!M174</f>
        <v>0</v>
      </c>
      <c r="D20" s="164">
        <f>'SO 29845'!I174</f>
        <v>0</v>
      </c>
      <c r="E20" s="165">
        <f>'SO 29845'!S174</f>
        <v>218.8</v>
      </c>
      <c r="F20" s="165">
        <f>'SO 29845'!V174</f>
        <v>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>
      <c r="A21" s="1"/>
      <c r="B21" s="154"/>
      <c r="C21" s="154"/>
      <c r="D21" s="154"/>
      <c r="E21" s="153"/>
      <c r="F21" s="153"/>
    </row>
    <row r="22" spans="1:26">
      <c r="A22" s="2" t="s">
        <v>75</v>
      </c>
      <c r="B22" s="164"/>
      <c r="C22" s="162"/>
      <c r="D22" s="162"/>
      <c r="E22" s="163"/>
      <c r="F22" s="163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>
      <c r="A23" s="161" t="s">
        <v>76</v>
      </c>
      <c r="B23" s="162">
        <f>'SO 29845'!L181</f>
        <v>0</v>
      </c>
      <c r="C23" s="162">
        <f>'SO 29845'!M181</f>
        <v>0</v>
      </c>
      <c r="D23" s="162">
        <f>'SO 29845'!I181</f>
        <v>0</v>
      </c>
      <c r="E23" s="163">
        <f>'SO 29845'!S181</f>
        <v>0.15</v>
      </c>
      <c r="F23" s="163">
        <f>'SO 29845'!V181</f>
        <v>0</v>
      </c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>
      <c r="A24" s="161" t="s">
        <v>77</v>
      </c>
      <c r="B24" s="162">
        <f>'SO 29845'!L187</f>
        <v>0</v>
      </c>
      <c r="C24" s="162">
        <f>'SO 29845'!M187</f>
        <v>0</v>
      </c>
      <c r="D24" s="162">
        <f>'SO 29845'!I187</f>
        <v>0</v>
      </c>
      <c r="E24" s="163">
        <f>'SO 29845'!S187</f>
        <v>0.69</v>
      </c>
      <c r="F24" s="163">
        <f>'SO 29845'!V187</f>
        <v>0</v>
      </c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>
      <c r="A25" s="161" t="s">
        <v>78</v>
      </c>
      <c r="B25" s="162">
        <f>'SO 29845'!L198</f>
        <v>0</v>
      </c>
      <c r="C25" s="162">
        <f>'SO 29845'!M198</f>
        <v>0</v>
      </c>
      <c r="D25" s="162">
        <f>'SO 29845'!I198</f>
        <v>0</v>
      </c>
      <c r="E25" s="163">
        <f>'SO 29845'!S198</f>
        <v>0.33</v>
      </c>
      <c r="F25" s="163">
        <f>'SO 29845'!V198</f>
        <v>0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>
      <c r="A26" s="161" t="s">
        <v>721</v>
      </c>
      <c r="B26" s="162">
        <f>'SO 29845'!L203</f>
        <v>0</v>
      </c>
      <c r="C26" s="162">
        <f>'SO 29845'!M203</f>
        <v>0</v>
      </c>
      <c r="D26" s="162">
        <f>'SO 29845'!I203</f>
        <v>0</v>
      </c>
      <c r="E26" s="163">
        <f>'SO 29845'!S203</f>
        <v>0.01</v>
      </c>
      <c r="F26" s="163">
        <f>'SO 29845'!V203</f>
        <v>0</v>
      </c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>
      <c r="A27" s="161" t="s">
        <v>722</v>
      </c>
      <c r="B27" s="162">
        <f>'SO 29845'!L207</f>
        <v>0</v>
      </c>
      <c r="C27" s="162">
        <f>'SO 29845'!M207</f>
        <v>0</v>
      </c>
      <c r="D27" s="162">
        <f>'SO 29845'!I207</f>
        <v>0</v>
      </c>
      <c r="E27" s="163">
        <f>'SO 29845'!S207</f>
        <v>0</v>
      </c>
      <c r="F27" s="163">
        <f>'SO 29845'!V207</f>
        <v>0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>
      <c r="A28" s="161" t="s">
        <v>79</v>
      </c>
      <c r="B28" s="162">
        <f>'SO 29845'!L215</f>
        <v>0</v>
      </c>
      <c r="C28" s="162">
        <f>'SO 29845'!M215</f>
        <v>0</v>
      </c>
      <c r="D28" s="162">
        <f>'SO 29845'!I215</f>
        <v>0</v>
      </c>
      <c r="E28" s="163">
        <f>'SO 29845'!S215</f>
        <v>0.39</v>
      </c>
      <c r="F28" s="163">
        <f>'SO 29845'!V215</f>
        <v>0</v>
      </c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>
      <c r="A29" s="161" t="s">
        <v>80</v>
      </c>
      <c r="B29" s="162">
        <f>'SO 29845'!L222</f>
        <v>0</v>
      </c>
      <c r="C29" s="162">
        <f>'SO 29845'!M222</f>
        <v>0</v>
      </c>
      <c r="D29" s="162">
        <f>'SO 29845'!I222</f>
        <v>0</v>
      </c>
      <c r="E29" s="163">
        <f>'SO 29845'!S222</f>
        <v>2.2400000000000002</v>
      </c>
      <c r="F29" s="163">
        <f>'SO 29845'!V222</f>
        <v>0</v>
      </c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>
      <c r="A30" s="161" t="s">
        <v>81</v>
      </c>
      <c r="B30" s="162">
        <f>'SO 29845'!L234</f>
        <v>0</v>
      </c>
      <c r="C30" s="162">
        <f>'SO 29845'!M234</f>
        <v>0</v>
      </c>
      <c r="D30" s="162">
        <f>'SO 29845'!I234</f>
        <v>0</v>
      </c>
      <c r="E30" s="163">
        <f>'SO 29845'!S234</f>
        <v>0.48</v>
      </c>
      <c r="F30" s="163">
        <f>'SO 29845'!V234</f>
        <v>0</v>
      </c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>
      <c r="A31" s="161" t="s">
        <v>83</v>
      </c>
      <c r="B31" s="162">
        <f>'SO 29845'!L245</f>
        <v>0</v>
      </c>
      <c r="C31" s="162">
        <f>'SO 29845'!M245</f>
        <v>0</v>
      </c>
      <c r="D31" s="162">
        <f>'SO 29845'!I245</f>
        <v>0</v>
      </c>
      <c r="E31" s="163">
        <f>'SO 29845'!S245</f>
        <v>0.01</v>
      </c>
      <c r="F31" s="163">
        <f>'SO 29845'!V245</f>
        <v>0</v>
      </c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>
      <c r="A32" s="161" t="s">
        <v>84</v>
      </c>
      <c r="B32" s="162">
        <f>'SO 29845'!L269</f>
        <v>0</v>
      </c>
      <c r="C32" s="162">
        <f>'SO 29845'!M269</f>
        <v>0</v>
      </c>
      <c r="D32" s="162">
        <f>'SO 29845'!I269</f>
        <v>0</v>
      </c>
      <c r="E32" s="163">
        <f>'SO 29845'!S269</f>
        <v>0.74</v>
      </c>
      <c r="F32" s="163">
        <f>'SO 29845'!V269</f>
        <v>0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>
      <c r="A33" s="161" t="s">
        <v>85</v>
      </c>
      <c r="B33" s="162">
        <f>'SO 29845'!L277</f>
        <v>0</v>
      </c>
      <c r="C33" s="162">
        <f>'SO 29845'!M277</f>
        <v>0</v>
      </c>
      <c r="D33" s="162">
        <f>'SO 29845'!I277</f>
        <v>0</v>
      </c>
      <c r="E33" s="163">
        <f>'SO 29845'!S277</f>
        <v>0.4</v>
      </c>
      <c r="F33" s="163">
        <f>'SO 29845'!V277</f>
        <v>0</v>
      </c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>
      <c r="A34" s="161" t="s">
        <v>88</v>
      </c>
      <c r="B34" s="162">
        <f>'SO 29845'!L283</f>
        <v>0</v>
      </c>
      <c r="C34" s="162">
        <f>'SO 29845'!M283</f>
        <v>0</v>
      </c>
      <c r="D34" s="162">
        <f>'SO 29845'!I283</f>
        <v>0</v>
      </c>
      <c r="E34" s="163">
        <f>'SO 29845'!S283</f>
        <v>0.25</v>
      </c>
      <c r="F34" s="163">
        <f>'SO 29845'!V283</f>
        <v>0</v>
      </c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>
      <c r="A35" s="161" t="s">
        <v>89</v>
      </c>
      <c r="B35" s="162">
        <f>'SO 29845'!L289</f>
        <v>0</v>
      </c>
      <c r="C35" s="162">
        <f>'SO 29845'!M289</f>
        <v>0</v>
      </c>
      <c r="D35" s="162">
        <f>'SO 29845'!I289</f>
        <v>0</v>
      </c>
      <c r="E35" s="163">
        <f>'SO 29845'!S289</f>
        <v>0.28000000000000003</v>
      </c>
      <c r="F35" s="163">
        <f>'SO 29845'!V289</f>
        <v>0</v>
      </c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>
      <c r="A36" s="161" t="s">
        <v>90</v>
      </c>
      <c r="B36" s="162">
        <f>'SO 29845'!L296</f>
        <v>0</v>
      </c>
      <c r="C36" s="162">
        <f>'SO 29845'!M296</f>
        <v>0</v>
      </c>
      <c r="D36" s="162">
        <f>'SO 29845'!I296</f>
        <v>0</v>
      </c>
      <c r="E36" s="163">
        <f>'SO 29845'!S296</f>
        <v>0.46</v>
      </c>
      <c r="F36" s="163">
        <f>'SO 29845'!V296</f>
        <v>0</v>
      </c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>
      <c r="A37" s="2" t="s">
        <v>75</v>
      </c>
      <c r="B37" s="164">
        <f>'SO 29845'!L298</f>
        <v>0</v>
      </c>
      <c r="C37" s="164">
        <f>'SO 29845'!M298</f>
        <v>0</v>
      </c>
      <c r="D37" s="164">
        <f>'SO 29845'!I298</f>
        <v>0</v>
      </c>
      <c r="E37" s="165">
        <f>'SO 29845'!S298</f>
        <v>6.43</v>
      </c>
      <c r="F37" s="165">
        <f>'SO 29845'!V298</f>
        <v>0</v>
      </c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>
      <c r="A38" s="1"/>
      <c r="B38" s="154"/>
      <c r="C38" s="154"/>
      <c r="D38" s="154"/>
      <c r="E38" s="153"/>
      <c r="F38" s="153"/>
    </row>
    <row r="39" spans="1:26">
      <c r="A39" s="2" t="s">
        <v>92</v>
      </c>
      <c r="B39" s="164">
        <f>'SO 29845'!L299</f>
        <v>0</v>
      </c>
      <c r="C39" s="164">
        <f>'SO 29845'!M299</f>
        <v>0</v>
      </c>
      <c r="D39" s="164">
        <f>'SO 29845'!I299</f>
        <v>0</v>
      </c>
      <c r="E39" s="165">
        <f>'SO 29845'!S299</f>
        <v>225.23</v>
      </c>
      <c r="F39" s="165">
        <f>'SO 29845'!V299</f>
        <v>0</v>
      </c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>
      <c r="A40" s="1"/>
      <c r="B40" s="154"/>
      <c r="C40" s="154"/>
      <c r="D40" s="154"/>
      <c r="E40" s="153"/>
      <c r="F40" s="153"/>
    </row>
    <row r="41" spans="1:26">
      <c r="A41" s="1"/>
      <c r="B41" s="154"/>
      <c r="C41" s="154"/>
      <c r="D41" s="154"/>
      <c r="E41" s="153"/>
      <c r="F41" s="153"/>
    </row>
    <row r="42" spans="1:26">
      <c r="A42" s="1"/>
      <c r="B42" s="154"/>
      <c r="C42" s="154"/>
      <c r="D42" s="154"/>
      <c r="E42" s="153"/>
      <c r="F42" s="153"/>
    </row>
    <row r="43" spans="1:26">
      <c r="A43" s="1"/>
      <c r="B43" s="154"/>
      <c r="C43" s="154"/>
      <c r="D43" s="154"/>
      <c r="E43" s="153"/>
      <c r="F43" s="153"/>
    </row>
    <row r="44" spans="1:26">
      <c r="A44" s="1"/>
      <c r="B44" s="154"/>
      <c r="C44" s="154"/>
      <c r="D44" s="154"/>
      <c r="E44" s="153"/>
      <c r="F44" s="153"/>
    </row>
    <row r="45" spans="1:26">
      <c r="A45" s="1"/>
      <c r="B45" s="154"/>
      <c r="C45" s="154"/>
      <c r="D45" s="154"/>
      <c r="E45" s="153"/>
      <c r="F45" s="153"/>
    </row>
    <row r="46" spans="1:26">
      <c r="A46" s="1"/>
      <c r="B46" s="154"/>
      <c r="C46" s="154"/>
      <c r="D46" s="154"/>
      <c r="E46" s="153"/>
      <c r="F46" s="153"/>
    </row>
    <row r="47" spans="1:26">
      <c r="A47" s="1"/>
      <c r="B47" s="154"/>
      <c r="C47" s="154"/>
      <c r="D47" s="154"/>
      <c r="E47" s="153"/>
      <c r="F47" s="153"/>
    </row>
    <row r="48" spans="1:26">
      <c r="A48" s="1"/>
      <c r="B48" s="154"/>
      <c r="C48" s="154"/>
      <c r="D48" s="154"/>
      <c r="E48" s="153"/>
      <c r="F48" s="153"/>
    </row>
    <row r="49" spans="1:6">
      <c r="A49" s="1"/>
      <c r="B49" s="154"/>
      <c r="C49" s="154"/>
      <c r="D49" s="154"/>
      <c r="E49" s="153"/>
      <c r="F49" s="153"/>
    </row>
    <row r="50" spans="1:6">
      <c r="A50" s="1"/>
      <c r="B50" s="154"/>
      <c r="C50" s="154"/>
      <c r="D50" s="154"/>
      <c r="E50" s="153"/>
      <c r="F50" s="153"/>
    </row>
    <row r="51" spans="1:6">
      <c r="A51" s="1"/>
      <c r="B51" s="154"/>
      <c r="C51" s="154"/>
      <c r="D51" s="154"/>
      <c r="E51" s="153"/>
      <c r="F51" s="153"/>
    </row>
    <row r="52" spans="1:6">
      <c r="A52" s="1"/>
      <c r="B52" s="154"/>
      <c r="C52" s="154"/>
      <c r="D52" s="154"/>
      <c r="E52" s="153"/>
      <c r="F52" s="153"/>
    </row>
    <row r="53" spans="1:6">
      <c r="A53" s="1"/>
      <c r="B53" s="154"/>
      <c r="C53" s="154"/>
      <c r="D53" s="154"/>
      <c r="E53" s="153"/>
      <c r="F53" s="153"/>
    </row>
    <row r="54" spans="1:6">
      <c r="A54" s="1"/>
      <c r="B54" s="154"/>
      <c r="C54" s="154"/>
      <c r="D54" s="154"/>
      <c r="E54" s="153"/>
      <c r="F54" s="153"/>
    </row>
    <row r="55" spans="1:6">
      <c r="A55" s="1"/>
      <c r="B55" s="154"/>
      <c r="C55" s="154"/>
      <c r="D55" s="154"/>
      <c r="E55" s="153"/>
      <c r="F55" s="153"/>
    </row>
    <row r="56" spans="1:6">
      <c r="A56" s="1"/>
      <c r="B56" s="154"/>
      <c r="C56" s="154"/>
      <c r="D56" s="154"/>
      <c r="E56" s="153"/>
      <c r="F56" s="153"/>
    </row>
    <row r="57" spans="1:6">
      <c r="A57" s="1"/>
      <c r="B57" s="154"/>
      <c r="C57" s="154"/>
      <c r="D57" s="154"/>
      <c r="E57" s="153"/>
      <c r="F57" s="153"/>
    </row>
    <row r="58" spans="1:6">
      <c r="A58" s="1"/>
      <c r="B58" s="154"/>
      <c r="C58" s="154"/>
      <c r="D58" s="154"/>
      <c r="E58" s="153"/>
      <c r="F58" s="153"/>
    </row>
    <row r="59" spans="1:6">
      <c r="A59" s="1"/>
      <c r="B59" s="154"/>
      <c r="C59" s="154"/>
      <c r="D59" s="154"/>
      <c r="E59" s="153"/>
      <c r="F59" s="153"/>
    </row>
    <row r="60" spans="1:6">
      <c r="A60" s="1"/>
      <c r="B60" s="154"/>
      <c r="C60" s="154"/>
      <c r="D60" s="154"/>
      <c r="E60" s="153"/>
      <c r="F60" s="153"/>
    </row>
    <row r="61" spans="1:6">
      <c r="A61" s="1"/>
      <c r="B61" s="154"/>
      <c r="C61" s="154"/>
      <c r="D61" s="154"/>
      <c r="E61" s="153"/>
      <c r="F61" s="153"/>
    </row>
    <row r="62" spans="1:6">
      <c r="A62" s="1"/>
      <c r="B62" s="154"/>
      <c r="C62" s="154"/>
      <c r="D62" s="154"/>
      <c r="E62" s="153"/>
      <c r="F62" s="153"/>
    </row>
    <row r="63" spans="1:6">
      <c r="A63" s="1"/>
      <c r="B63" s="154"/>
      <c r="C63" s="154"/>
      <c r="D63" s="154"/>
      <c r="E63" s="153"/>
      <c r="F63" s="153"/>
    </row>
    <row r="64" spans="1:6">
      <c r="A64" s="1"/>
      <c r="B64" s="154"/>
      <c r="C64" s="154"/>
      <c r="D64" s="154"/>
      <c r="E64" s="153"/>
      <c r="F64" s="153"/>
    </row>
    <row r="65" spans="1:6">
      <c r="A65" s="1"/>
      <c r="B65" s="154"/>
      <c r="C65" s="154"/>
      <c r="D65" s="154"/>
      <c r="E65" s="153"/>
      <c r="F65" s="153"/>
    </row>
    <row r="66" spans="1:6">
      <c r="A66" s="1"/>
      <c r="B66" s="154"/>
      <c r="C66" s="154"/>
      <c r="D66" s="154"/>
      <c r="E66" s="153"/>
      <c r="F66" s="153"/>
    </row>
    <row r="67" spans="1:6">
      <c r="A67" s="1"/>
      <c r="B67" s="154"/>
      <c r="C67" s="154"/>
      <c r="D67" s="154"/>
      <c r="E67" s="153"/>
      <c r="F67" s="153"/>
    </row>
    <row r="68" spans="1:6">
      <c r="A68" s="1"/>
      <c r="B68" s="154"/>
      <c r="C68" s="154"/>
      <c r="D68" s="154"/>
      <c r="E68" s="153"/>
      <c r="F68" s="153"/>
    </row>
    <row r="69" spans="1:6">
      <c r="A69" s="1"/>
      <c r="B69" s="154"/>
      <c r="C69" s="154"/>
      <c r="D69" s="154"/>
      <c r="E69" s="153"/>
      <c r="F69" s="153"/>
    </row>
    <row r="70" spans="1:6">
      <c r="A70" s="1"/>
      <c r="B70" s="154"/>
      <c r="C70" s="154"/>
      <c r="D70" s="154"/>
      <c r="E70" s="153"/>
      <c r="F70" s="153"/>
    </row>
    <row r="71" spans="1:6">
      <c r="A71" s="1"/>
      <c r="B71" s="154"/>
      <c r="C71" s="154"/>
      <c r="D71" s="154"/>
      <c r="E71" s="153"/>
      <c r="F71" s="153"/>
    </row>
    <row r="72" spans="1:6">
      <c r="A72" s="1"/>
      <c r="B72" s="154"/>
      <c r="C72" s="154"/>
      <c r="D72" s="154"/>
      <c r="E72" s="153"/>
      <c r="F72" s="153"/>
    </row>
    <row r="73" spans="1:6">
      <c r="A73" s="1"/>
      <c r="B73" s="154"/>
      <c r="C73" s="154"/>
      <c r="D73" s="154"/>
      <c r="E73" s="153"/>
      <c r="F73" s="153"/>
    </row>
    <row r="74" spans="1:6">
      <c r="A74" s="1"/>
      <c r="B74" s="154"/>
      <c r="C74" s="154"/>
      <c r="D74" s="154"/>
      <c r="E74" s="153"/>
      <c r="F74" s="153"/>
    </row>
    <row r="75" spans="1:6">
      <c r="A75" s="1"/>
      <c r="B75" s="154"/>
      <c r="C75" s="154"/>
      <c r="D75" s="154"/>
      <c r="E75" s="153"/>
      <c r="F75" s="153"/>
    </row>
    <row r="76" spans="1:6">
      <c r="A76" s="1"/>
      <c r="B76" s="154"/>
      <c r="C76" s="154"/>
      <c r="D76" s="154"/>
      <c r="E76" s="153"/>
      <c r="F76" s="153"/>
    </row>
    <row r="77" spans="1:6">
      <c r="A77" s="1"/>
      <c r="B77" s="154"/>
      <c r="C77" s="154"/>
      <c r="D77" s="154"/>
      <c r="E77" s="153"/>
      <c r="F77" s="153"/>
    </row>
    <row r="78" spans="1:6">
      <c r="A78" s="1"/>
      <c r="B78" s="154"/>
      <c r="C78" s="154"/>
      <c r="D78" s="154"/>
      <c r="E78" s="153"/>
      <c r="F78" s="153"/>
    </row>
    <row r="79" spans="1:6">
      <c r="A79" s="1"/>
      <c r="B79" s="154"/>
      <c r="C79" s="154"/>
      <c r="D79" s="154"/>
      <c r="E79" s="153"/>
      <c r="F79" s="153"/>
    </row>
    <row r="80" spans="1:6">
      <c r="A80" s="1"/>
      <c r="B80" s="154"/>
      <c r="C80" s="154"/>
      <c r="D80" s="154"/>
      <c r="E80" s="153"/>
      <c r="F80" s="153"/>
    </row>
    <row r="81" spans="1:6">
      <c r="A81" s="1"/>
      <c r="B81" s="154"/>
      <c r="C81" s="154"/>
      <c r="D81" s="154"/>
      <c r="E81" s="153"/>
      <c r="F81" s="153"/>
    </row>
    <row r="82" spans="1:6">
      <c r="A82" s="1"/>
      <c r="B82" s="154"/>
      <c r="C82" s="154"/>
      <c r="D82" s="154"/>
      <c r="E82" s="153"/>
      <c r="F82" s="153"/>
    </row>
    <row r="83" spans="1:6">
      <c r="A83" s="1"/>
      <c r="B83" s="154"/>
      <c r="C83" s="154"/>
      <c r="D83" s="154"/>
      <c r="E83" s="153"/>
      <c r="F83" s="153"/>
    </row>
    <row r="84" spans="1:6">
      <c r="A84" s="1"/>
      <c r="B84" s="154"/>
      <c r="C84" s="154"/>
      <c r="D84" s="154"/>
      <c r="E84" s="153"/>
      <c r="F84" s="153"/>
    </row>
    <row r="85" spans="1:6">
      <c r="A85" s="1"/>
      <c r="B85" s="154"/>
      <c r="C85" s="154"/>
      <c r="D85" s="154"/>
      <c r="E85" s="153"/>
      <c r="F85" s="153"/>
    </row>
    <row r="86" spans="1:6">
      <c r="A86" s="1"/>
      <c r="B86" s="154"/>
      <c r="C86" s="154"/>
      <c r="D86" s="154"/>
      <c r="E86" s="153"/>
      <c r="F86" s="153"/>
    </row>
    <row r="87" spans="1:6">
      <c r="A87" s="1"/>
      <c r="B87" s="154"/>
      <c r="C87" s="154"/>
      <c r="D87" s="154"/>
      <c r="E87" s="153"/>
      <c r="F87" s="153"/>
    </row>
    <row r="88" spans="1:6">
      <c r="A88" s="1"/>
      <c r="B88" s="154"/>
      <c r="C88" s="154"/>
      <c r="D88" s="154"/>
      <c r="E88" s="153"/>
      <c r="F88" s="153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299"/>
  <sheetViews>
    <sheetView tabSelected="1" workbookViewId="0">
      <pane ySplit="8" topLeftCell="A9" activePane="bottomLeft" state="frozen"/>
      <selection pane="bottomLeft" activeCell="A9" sqref="A9:XFD9"/>
    </sheetView>
  </sheetViews>
  <sheetFormatPr defaultColWidth="0" defaultRowHeight="1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>
      <c r="A1" s="12"/>
      <c r="B1" s="171" t="s">
        <v>21</v>
      </c>
      <c r="C1" s="169"/>
      <c r="D1" s="169"/>
      <c r="E1" s="169"/>
      <c r="F1" s="169"/>
      <c r="G1" s="169"/>
      <c r="H1" s="170"/>
      <c r="I1" s="172" t="s">
        <v>19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>
      <c r="A2" s="12"/>
      <c r="B2" s="171" t="s">
        <v>22</v>
      </c>
      <c r="C2" s="169"/>
      <c r="D2" s="169"/>
      <c r="E2" s="169"/>
      <c r="F2" s="169"/>
      <c r="G2" s="169"/>
      <c r="H2" s="170"/>
      <c r="I2" s="172" t="s">
        <v>17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>
      <c r="A3" s="12"/>
      <c r="B3" s="171" t="s">
        <v>23</v>
      </c>
      <c r="C3" s="169"/>
      <c r="D3" s="169"/>
      <c r="E3" s="169"/>
      <c r="F3" s="169"/>
      <c r="G3" s="169"/>
      <c r="H3" s="170"/>
      <c r="I3" s="172"/>
      <c r="J3" s="12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>
      <c r="A4" s="3"/>
      <c r="B4" s="5" t="s">
        <v>103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>
      <c r="A5" s="3"/>
      <c r="B5" s="173" t="s">
        <v>720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>
      <c r="A7" s="14"/>
      <c r="B7" s="15" t="s">
        <v>64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>
      <c r="A8" s="175" t="s">
        <v>93</v>
      </c>
      <c r="B8" s="175" t="s">
        <v>94</v>
      </c>
      <c r="C8" s="175" t="s">
        <v>95</v>
      </c>
      <c r="D8" s="175" t="s">
        <v>96</v>
      </c>
      <c r="E8" s="175" t="s">
        <v>97</v>
      </c>
      <c r="F8" s="175" t="s">
        <v>98</v>
      </c>
      <c r="G8" s="175" t="s">
        <v>55</v>
      </c>
      <c r="H8" s="175" t="s">
        <v>56</v>
      </c>
      <c r="I8" s="175" t="s">
        <v>99</v>
      </c>
      <c r="J8" s="175"/>
      <c r="K8" s="175"/>
      <c r="L8" s="175"/>
      <c r="M8" s="175"/>
      <c r="N8" s="175"/>
      <c r="O8" s="175"/>
      <c r="P8" s="175" t="s">
        <v>100</v>
      </c>
      <c r="Q8" s="167"/>
      <c r="R8" s="167"/>
      <c r="S8" s="175" t="s">
        <v>101</v>
      </c>
      <c r="T8" s="168"/>
      <c r="U8" s="168"/>
      <c r="V8" s="175" t="s">
        <v>102</v>
      </c>
      <c r="W8" s="166"/>
      <c r="X8" s="166"/>
      <c r="Y8" s="166"/>
      <c r="Z8" s="166"/>
    </row>
    <row r="9" spans="1:26">
      <c r="A9" s="155"/>
      <c r="B9" s="155"/>
      <c r="C9" s="176"/>
      <c r="D9" s="159" t="s">
        <v>65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>
      <c r="A10" s="161"/>
      <c r="B10" s="161"/>
      <c r="C10" s="179">
        <v>1</v>
      </c>
      <c r="D10" s="179" t="s">
        <v>66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24.95" customHeight="1">
      <c r="A11" s="185"/>
      <c r="B11" s="180" t="s">
        <v>104</v>
      </c>
      <c r="C11" s="186" t="s">
        <v>105</v>
      </c>
      <c r="D11" s="180" t="s">
        <v>723</v>
      </c>
      <c r="E11" s="180" t="s">
        <v>107</v>
      </c>
      <c r="F11" s="181">
        <v>6.84</v>
      </c>
      <c r="G11" s="182">
        <v>0</v>
      </c>
      <c r="H11" s="182">
        <v>0</v>
      </c>
      <c r="I11" s="182">
        <f>ROUND(F11*(G11+H11),2)</f>
        <v>0</v>
      </c>
      <c r="J11" s="180">
        <f>ROUND(F11*(N11),2)</f>
        <v>0</v>
      </c>
      <c r="K11" s="183">
        <f>ROUND(F11*(O11),2)</f>
        <v>0</v>
      </c>
      <c r="L11" s="183">
        <f>ROUND(F11*(G11),2)</f>
        <v>0</v>
      </c>
      <c r="M11" s="183">
        <f>ROUND(F11*(H11),2)</f>
        <v>0</v>
      </c>
      <c r="N11" s="183">
        <v>0</v>
      </c>
      <c r="O11" s="183"/>
      <c r="P11" s="187"/>
      <c r="Q11" s="187"/>
      <c r="R11" s="187"/>
      <c r="S11" s="183">
        <f>ROUND(F11*(P11),3)</f>
        <v>0</v>
      </c>
      <c r="T11" s="184"/>
      <c r="U11" s="184"/>
      <c r="V11" s="187"/>
      <c r="Z11">
        <v>0</v>
      </c>
    </row>
    <row r="12" spans="1:26" ht="24.95" customHeight="1">
      <c r="A12" s="185"/>
      <c r="B12" s="180" t="s">
        <v>104</v>
      </c>
      <c r="C12" s="186" t="s">
        <v>108</v>
      </c>
      <c r="D12" s="180" t="s">
        <v>109</v>
      </c>
      <c r="E12" s="180" t="s">
        <v>107</v>
      </c>
      <c r="F12" s="181">
        <v>6.84</v>
      </c>
      <c r="G12" s="182">
        <v>0</v>
      </c>
      <c r="H12" s="182">
        <v>0</v>
      </c>
      <c r="I12" s="182">
        <f>ROUND(F12*(G12+H12),2)</f>
        <v>0</v>
      </c>
      <c r="J12" s="180">
        <f>ROUND(F12*(N12),2)</f>
        <v>0</v>
      </c>
      <c r="K12" s="183">
        <f>ROUND(F12*(O12),2)</f>
        <v>0</v>
      </c>
      <c r="L12" s="183">
        <f>ROUND(F12*(G12),2)</f>
        <v>0</v>
      </c>
      <c r="M12" s="183">
        <f>ROUND(F12*(H12),2)</f>
        <v>0</v>
      </c>
      <c r="N12" s="183">
        <v>0</v>
      </c>
      <c r="O12" s="183"/>
      <c r="P12" s="187"/>
      <c r="Q12" s="187"/>
      <c r="R12" s="187"/>
      <c r="S12" s="183">
        <f>ROUND(F12*(P12),3)</f>
        <v>0</v>
      </c>
      <c r="T12" s="184"/>
      <c r="U12" s="184"/>
      <c r="V12" s="187"/>
      <c r="Z12">
        <v>0</v>
      </c>
    </row>
    <row r="13" spans="1:26" ht="24.95" customHeight="1">
      <c r="A13" s="185"/>
      <c r="B13" s="180" t="s">
        <v>104</v>
      </c>
      <c r="C13" s="186" t="s">
        <v>114</v>
      </c>
      <c r="D13" s="180" t="s">
        <v>724</v>
      </c>
      <c r="E13" s="180" t="s">
        <v>107</v>
      </c>
      <c r="F13" s="181">
        <v>2.14</v>
      </c>
      <c r="G13" s="182">
        <v>0</v>
      </c>
      <c r="H13" s="182">
        <v>0</v>
      </c>
      <c r="I13" s="182">
        <f>ROUND(F13*(G13+H13),2)</f>
        <v>0</v>
      </c>
      <c r="J13" s="180">
        <f>ROUND(F13*(N13),2)</f>
        <v>0</v>
      </c>
      <c r="K13" s="183">
        <f>ROUND(F13*(O13),2)</f>
        <v>0</v>
      </c>
      <c r="L13" s="183">
        <f>ROUND(F13*(G13),2)</f>
        <v>0</v>
      </c>
      <c r="M13" s="183">
        <f>ROUND(F13*(H13),2)</f>
        <v>0</v>
      </c>
      <c r="N13" s="183">
        <v>0</v>
      </c>
      <c r="O13" s="183"/>
      <c r="P13" s="187"/>
      <c r="Q13" s="187"/>
      <c r="R13" s="187"/>
      <c r="S13" s="183">
        <f>ROUND(F13*(P13),3)</f>
        <v>0</v>
      </c>
      <c r="T13" s="184"/>
      <c r="U13" s="184"/>
      <c r="V13" s="187"/>
      <c r="Z13">
        <v>0</v>
      </c>
    </row>
    <row r="14" spans="1:26" ht="35.1" customHeight="1">
      <c r="A14" s="185"/>
      <c r="B14" s="180" t="s">
        <v>104</v>
      </c>
      <c r="C14" s="186" t="s">
        <v>116</v>
      </c>
      <c r="D14" s="180" t="s">
        <v>117</v>
      </c>
      <c r="E14" s="180" t="s">
        <v>107</v>
      </c>
      <c r="F14" s="181">
        <v>2.14</v>
      </c>
      <c r="G14" s="182">
        <v>0</v>
      </c>
      <c r="H14" s="182">
        <v>0</v>
      </c>
      <c r="I14" s="182">
        <f>ROUND(F14*(G14+H14),2)</f>
        <v>0</v>
      </c>
      <c r="J14" s="180">
        <f>ROUND(F14*(N14),2)</f>
        <v>0</v>
      </c>
      <c r="K14" s="183">
        <f>ROUND(F14*(O14),2)</f>
        <v>0</v>
      </c>
      <c r="L14" s="183">
        <f>ROUND(F14*(G14),2)</f>
        <v>0</v>
      </c>
      <c r="M14" s="183">
        <f>ROUND(F14*(H14),2)</f>
        <v>0</v>
      </c>
      <c r="N14" s="183">
        <v>0</v>
      </c>
      <c r="O14" s="183"/>
      <c r="P14" s="187"/>
      <c r="Q14" s="187"/>
      <c r="R14" s="187"/>
      <c r="S14" s="183">
        <f>ROUND(F14*(P14),3)</f>
        <v>0</v>
      </c>
      <c r="T14" s="184"/>
      <c r="U14" s="184"/>
      <c r="V14" s="187"/>
      <c r="Z14">
        <v>0</v>
      </c>
    </row>
    <row r="15" spans="1:26" ht="24.95" customHeight="1">
      <c r="A15" s="185"/>
      <c r="B15" s="180" t="s">
        <v>104</v>
      </c>
      <c r="C15" s="186" t="s">
        <v>129</v>
      </c>
      <c r="D15" s="180" t="s">
        <v>130</v>
      </c>
      <c r="E15" s="180" t="s">
        <v>131</v>
      </c>
      <c r="F15" s="181">
        <v>8.98</v>
      </c>
      <c r="G15" s="182">
        <v>0</v>
      </c>
      <c r="H15" s="182">
        <v>0</v>
      </c>
      <c r="I15" s="182">
        <f>ROUND(F15*(G15+H15),2)</f>
        <v>0</v>
      </c>
      <c r="J15" s="180">
        <f>ROUND(F15*(N15),2)</f>
        <v>0</v>
      </c>
      <c r="K15" s="183">
        <f>ROUND(F15*(O15),2)</f>
        <v>0</v>
      </c>
      <c r="L15" s="183">
        <f>ROUND(F15*(G15),2)</f>
        <v>0</v>
      </c>
      <c r="M15" s="183">
        <f>ROUND(F15*(H15),2)</f>
        <v>0</v>
      </c>
      <c r="N15" s="183">
        <v>0</v>
      </c>
      <c r="O15" s="183"/>
      <c r="P15" s="187"/>
      <c r="Q15" s="187"/>
      <c r="R15" s="187"/>
      <c r="S15" s="183">
        <f>ROUND(F15*(P15),3)</f>
        <v>0</v>
      </c>
      <c r="T15" s="184"/>
      <c r="U15" s="184"/>
      <c r="V15" s="187"/>
      <c r="Z15">
        <v>0</v>
      </c>
    </row>
    <row r="16" spans="1:26" ht="24.95" customHeight="1">
      <c r="A16" s="185"/>
      <c r="B16" s="180" t="s">
        <v>104</v>
      </c>
      <c r="C16" s="186" t="s">
        <v>132</v>
      </c>
      <c r="D16" s="180" t="s">
        <v>133</v>
      </c>
      <c r="E16" s="180" t="s">
        <v>107</v>
      </c>
      <c r="F16" s="181">
        <v>8.98</v>
      </c>
      <c r="G16" s="182">
        <v>0</v>
      </c>
      <c r="H16" s="182">
        <v>0</v>
      </c>
      <c r="I16" s="182">
        <f>ROUND(F16*(G16+H16),2)</f>
        <v>0</v>
      </c>
      <c r="J16" s="180">
        <f>ROUND(F16*(N16),2)</f>
        <v>0</v>
      </c>
      <c r="K16" s="183">
        <f>ROUND(F16*(O16),2)</f>
        <v>0</v>
      </c>
      <c r="L16" s="183">
        <f>ROUND(F16*(G16),2)</f>
        <v>0</v>
      </c>
      <c r="M16" s="183">
        <f>ROUND(F16*(H16),2)</f>
        <v>0</v>
      </c>
      <c r="N16" s="183">
        <v>0</v>
      </c>
      <c r="O16" s="183"/>
      <c r="P16" s="187"/>
      <c r="Q16" s="187"/>
      <c r="R16" s="187"/>
      <c r="S16" s="183">
        <f>ROUND(F16*(P16),3)</f>
        <v>0</v>
      </c>
      <c r="T16" s="184"/>
      <c r="U16" s="184"/>
      <c r="V16" s="187"/>
      <c r="Z16">
        <v>0</v>
      </c>
    </row>
    <row r="17" spans="1:26" ht="24.95" customHeight="1">
      <c r="A17" s="185"/>
      <c r="B17" s="180" t="s">
        <v>104</v>
      </c>
      <c r="C17" s="186" t="s">
        <v>134</v>
      </c>
      <c r="D17" s="180" t="s">
        <v>135</v>
      </c>
      <c r="E17" s="180" t="s">
        <v>107</v>
      </c>
      <c r="F17" s="181">
        <v>8.98</v>
      </c>
      <c r="G17" s="182">
        <v>0</v>
      </c>
      <c r="H17" s="182">
        <v>0</v>
      </c>
      <c r="I17" s="182">
        <f>ROUND(F17*(G17+H17),2)</f>
        <v>0</v>
      </c>
      <c r="J17" s="180">
        <f>ROUND(F17*(N17),2)</f>
        <v>0</v>
      </c>
      <c r="K17" s="183">
        <f>ROUND(F17*(O17),2)</f>
        <v>0</v>
      </c>
      <c r="L17" s="183">
        <f>ROUND(F17*(G17),2)</f>
        <v>0</v>
      </c>
      <c r="M17" s="183">
        <f>ROUND(F17*(H17),2)</f>
        <v>0</v>
      </c>
      <c r="N17" s="183">
        <v>0</v>
      </c>
      <c r="O17" s="183"/>
      <c r="P17" s="187"/>
      <c r="Q17" s="187"/>
      <c r="R17" s="187"/>
      <c r="S17" s="183">
        <f>ROUND(F17*(P17),3)</f>
        <v>0</v>
      </c>
      <c r="T17" s="184"/>
      <c r="U17" s="184"/>
      <c r="V17" s="187"/>
      <c r="Z17">
        <v>0</v>
      </c>
    </row>
    <row r="18" spans="1:26" ht="24.95" customHeight="1">
      <c r="A18" s="185"/>
      <c r="B18" s="180" t="s">
        <v>138</v>
      </c>
      <c r="C18" s="186" t="s">
        <v>725</v>
      </c>
      <c r="D18" s="180" t="s">
        <v>726</v>
      </c>
      <c r="E18" s="180" t="s">
        <v>727</v>
      </c>
      <c r="F18" s="181">
        <v>24</v>
      </c>
      <c r="G18" s="182">
        <v>0</v>
      </c>
      <c r="H18" s="182">
        <v>0</v>
      </c>
      <c r="I18" s="182">
        <f>ROUND(F18*(G18+H18),2)</f>
        <v>0</v>
      </c>
      <c r="J18" s="180">
        <f>ROUND(F18*(N18),2)</f>
        <v>0</v>
      </c>
      <c r="K18" s="183">
        <f>ROUND(F18*(O18),2)</f>
        <v>0</v>
      </c>
      <c r="L18" s="183">
        <f>ROUND(F18*(G18),2)</f>
        <v>0</v>
      </c>
      <c r="M18" s="183">
        <f>ROUND(F18*(H18),2)</f>
        <v>0</v>
      </c>
      <c r="N18" s="183">
        <v>0</v>
      </c>
      <c r="O18" s="183"/>
      <c r="P18" s="187"/>
      <c r="Q18" s="187"/>
      <c r="R18" s="187"/>
      <c r="S18" s="183">
        <f>ROUND(F18*(P18),3)</f>
        <v>0</v>
      </c>
      <c r="T18" s="184"/>
      <c r="U18" s="184"/>
      <c r="V18" s="187"/>
      <c r="Z18">
        <v>0</v>
      </c>
    </row>
    <row r="19" spans="1:26">
      <c r="A19" s="161"/>
      <c r="B19" s="161"/>
      <c r="C19" s="179">
        <v>1</v>
      </c>
      <c r="D19" s="179" t="s">
        <v>66</v>
      </c>
      <c r="E19" s="161"/>
      <c r="F19" s="178"/>
      <c r="G19" s="164">
        <f>ROUND((SUM(L10:L18))/1,2)</f>
        <v>0</v>
      </c>
      <c r="H19" s="164">
        <f>ROUND((SUM(M10:M18))/1,2)</f>
        <v>0</v>
      </c>
      <c r="I19" s="164">
        <f>ROUND((SUM(I10:I18))/1,2)</f>
        <v>0</v>
      </c>
      <c r="J19" s="161"/>
      <c r="K19" s="161"/>
      <c r="L19" s="161">
        <f>ROUND((SUM(L10:L18))/1,2)</f>
        <v>0</v>
      </c>
      <c r="M19" s="161">
        <f>ROUND((SUM(M10:M18))/1,2)</f>
        <v>0</v>
      </c>
      <c r="N19" s="161"/>
      <c r="O19" s="161"/>
      <c r="P19" s="196"/>
      <c r="Q19" s="161"/>
      <c r="R19" s="161"/>
      <c r="S19" s="196">
        <f>ROUND((SUM(S10:S18))/1,2)</f>
        <v>0</v>
      </c>
      <c r="T19" s="158"/>
      <c r="U19" s="158"/>
      <c r="V19" s="2">
        <f>ROUND((SUM(V10:V18))/1,2)</f>
        <v>0</v>
      </c>
      <c r="W19" s="158"/>
      <c r="X19" s="158"/>
      <c r="Y19" s="158"/>
      <c r="Z19" s="158"/>
    </row>
    <row r="20" spans="1:26">
      <c r="A20" s="1"/>
      <c r="B20" s="1"/>
      <c r="C20" s="1"/>
      <c r="D20" s="1"/>
      <c r="E20" s="1"/>
      <c r="F20" s="174"/>
      <c r="G20" s="154"/>
      <c r="H20" s="154"/>
      <c r="I20" s="154"/>
      <c r="J20" s="1"/>
      <c r="K20" s="1"/>
      <c r="L20" s="1"/>
      <c r="M20" s="1"/>
      <c r="N20" s="1"/>
      <c r="O20" s="1"/>
      <c r="P20" s="1"/>
      <c r="Q20" s="1"/>
      <c r="R20" s="1"/>
      <c r="S20" s="1"/>
      <c r="V20" s="1"/>
    </row>
    <row r="21" spans="1:26">
      <c r="A21" s="161"/>
      <c r="B21" s="161"/>
      <c r="C21" s="179">
        <v>2</v>
      </c>
      <c r="D21" s="179" t="s">
        <v>67</v>
      </c>
      <c r="E21" s="161"/>
      <c r="F21" s="178"/>
      <c r="G21" s="162"/>
      <c r="H21" s="162"/>
      <c r="I21" s="162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58"/>
      <c r="U21" s="158"/>
      <c r="V21" s="161"/>
      <c r="W21" s="158"/>
      <c r="X21" s="158"/>
      <c r="Y21" s="158"/>
      <c r="Z21" s="158"/>
    </row>
    <row r="22" spans="1:26" ht="35.1" customHeight="1">
      <c r="A22" s="185"/>
      <c r="B22" s="180" t="s">
        <v>149</v>
      </c>
      <c r="C22" s="186" t="s">
        <v>728</v>
      </c>
      <c r="D22" s="180" t="s">
        <v>729</v>
      </c>
      <c r="E22" s="180" t="s">
        <v>296</v>
      </c>
      <c r="F22" s="181">
        <v>24.6</v>
      </c>
      <c r="G22" s="182">
        <v>0</v>
      </c>
      <c r="H22" s="182">
        <v>0</v>
      </c>
      <c r="I22" s="182">
        <f>ROUND(F22*(G22+H22),2)</f>
        <v>0</v>
      </c>
      <c r="J22" s="180">
        <f>ROUND(F22*(N22),2)</f>
        <v>0</v>
      </c>
      <c r="K22" s="183">
        <f>ROUND(F22*(O22),2)</f>
        <v>0</v>
      </c>
      <c r="L22" s="183">
        <f>ROUND(F22*(G22),2)</f>
        <v>0</v>
      </c>
      <c r="M22" s="183">
        <f>ROUND(F22*(H22),2)</f>
        <v>0</v>
      </c>
      <c r="N22" s="183">
        <v>0</v>
      </c>
      <c r="O22" s="183"/>
      <c r="P22" s="187">
        <v>2.0000000000000002E-5</v>
      </c>
      <c r="Q22" s="187"/>
      <c r="R22" s="187">
        <v>2.0000000000000002E-5</v>
      </c>
      <c r="S22" s="183">
        <f>ROUND(F22*(P22),3)</f>
        <v>0</v>
      </c>
      <c r="T22" s="184"/>
      <c r="U22" s="184"/>
      <c r="V22" s="187"/>
      <c r="Z22">
        <v>0</v>
      </c>
    </row>
    <row r="23" spans="1:26" ht="24.95" customHeight="1">
      <c r="A23" s="185"/>
      <c r="B23" s="180" t="s">
        <v>138</v>
      </c>
      <c r="C23" s="186" t="s">
        <v>168</v>
      </c>
      <c r="D23" s="180" t="s">
        <v>169</v>
      </c>
      <c r="E23" s="180" t="s">
        <v>170</v>
      </c>
      <c r="F23" s="181">
        <v>1</v>
      </c>
      <c r="G23" s="182">
        <v>0</v>
      </c>
      <c r="H23" s="182">
        <v>0</v>
      </c>
      <c r="I23" s="182">
        <f>ROUND(F23*(G23+H23),2)</f>
        <v>0</v>
      </c>
      <c r="J23" s="180">
        <f>ROUND(F23*(N23),2)</f>
        <v>0</v>
      </c>
      <c r="K23" s="183">
        <f>ROUND(F23*(O23),2)</f>
        <v>0</v>
      </c>
      <c r="L23" s="183">
        <f>ROUND(F23*(G23),2)</f>
        <v>0</v>
      </c>
      <c r="M23" s="183">
        <f>ROUND(F23*(H23),2)</f>
        <v>0</v>
      </c>
      <c r="N23" s="183">
        <v>0</v>
      </c>
      <c r="O23" s="183"/>
      <c r="P23" s="187"/>
      <c r="Q23" s="187"/>
      <c r="R23" s="187"/>
      <c r="S23" s="183">
        <f>ROUND(F23*(P23),3)</f>
        <v>0</v>
      </c>
      <c r="T23" s="184"/>
      <c r="U23" s="184"/>
      <c r="V23" s="187"/>
      <c r="Z23">
        <v>0</v>
      </c>
    </row>
    <row r="24" spans="1:26" ht="24.95" customHeight="1">
      <c r="A24" s="185"/>
      <c r="B24" s="180" t="s">
        <v>138</v>
      </c>
      <c r="C24" s="186" t="s">
        <v>171</v>
      </c>
      <c r="D24" s="180" t="s">
        <v>172</v>
      </c>
      <c r="E24" s="180" t="s">
        <v>170</v>
      </c>
      <c r="F24" s="181">
        <v>1</v>
      </c>
      <c r="G24" s="182">
        <v>0</v>
      </c>
      <c r="H24" s="182">
        <v>0</v>
      </c>
      <c r="I24" s="182">
        <f>ROUND(F24*(G24+H24),2)</f>
        <v>0</v>
      </c>
      <c r="J24" s="180">
        <f>ROUND(F24*(N24),2)</f>
        <v>0</v>
      </c>
      <c r="K24" s="183">
        <f>ROUND(F24*(O24),2)</f>
        <v>0</v>
      </c>
      <c r="L24" s="183">
        <f>ROUND(F24*(G24),2)</f>
        <v>0</v>
      </c>
      <c r="M24" s="183">
        <f>ROUND(F24*(H24),2)</f>
        <v>0</v>
      </c>
      <c r="N24" s="183">
        <v>0</v>
      </c>
      <c r="O24" s="183"/>
      <c r="P24" s="187"/>
      <c r="Q24" s="187"/>
      <c r="R24" s="187"/>
      <c r="S24" s="183">
        <f>ROUND(F24*(P24),3)</f>
        <v>0</v>
      </c>
      <c r="T24" s="184"/>
      <c r="U24" s="184"/>
      <c r="V24" s="187"/>
      <c r="Z24">
        <v>0</v>
      </c>
    </row>
    <row r="25" spans="1:26" ht="24.95" customHeight="1">
      <c r="A25" s="185"/>
      <c r="B25" s="180" t="s">
        <v>138</v>
      </c>
      <c r="C25" s="186" t="s">
        <v>173</v>
      </c>
      <c r="D25" s="180" t="s">
        <v>174</v>
      </c>
      <c r="E25" s="180" t="s">
        <v>170</v>
      </c>
      <c r="F25" s="181">
        <v>1</v>
      </c>
      <c r="G25" s="182">
        <v>0</v>
      </c>
      <c r="H25" s="182">
        <v>0</v>
      </c>
      <c r="I25" s="182">
        <f>ROUND(F25*(G25+H25),2)</f>
        <v>0</v>
      </c>
      <c r="J25" s="180">
        <f>ROUND(F25*(N25),2)</f>
        <v>0</v>
      </c>
      <c r="K25" s="183">
        <f>ROUND(F25*(O25),2)</f>
        <v>0</v>
      </c>
      <c r="L25" s="183">
        <f>ROUND(F25*(G25),2)</f>
        <v>0</v>
      </c>
      <c r="M25" s="183">
        <f>ROUND(F25*(H25),2)</f>
        <v>0</v>
      </c>
      <c r="N25" s="183">
        <v>0</v>
      </c>
      <c r="O25" s="183"/>
      <c r="P25" s="187"/>
      <c r="Q25" s="187"/>
      <c r="R25" s="187"/>
      <c r="S25" s="183">
        <f>ROUND(F25*(P25),3)</f>
        <v>0</v>
      </c>
      <c r="T25" s="184"/>
      <c r="U25" s="184"/>
      <c r="V25" s="187"/>
      <c r="Z25">
        <v>0</v>
      </c>
    </row>
    <row r="26" spans="1:26" ht="24.95" customHeight="1">
      <c r="A26" s="185"/>
      <c r="B26" s="180" t="s">
        <v>138</v>
      </c>
      <c r="C26" s="186" t="s">
        <v>175</v>
      </c>
      <c r="D26" s="180" t="s">
        <v>176</v>
      </c>
      <c r="E26" s="180" t="s">
        <v>170</v>
      </c>
      <c r="F26" s="181">
        <v>1</v>
      </c>
      <c r="G26" s="182">
        <v>0</v>
      </c>
      <c r="H26" s="182">
        <v>0</v>
      </c>
      <c r="I26" s="182">
        <f>ROUND(F26*(G26+H26),2)</f>
        <v>0</v>
      </c>
      <c r="J26" s="180">
        <f>ROUND(F26*(N26),2)</f>
        <v>0</v>
      </c>
      <c r="K26" s="183">
        <f>ROUND(F26*(O26),2)</f>
        <v>0</v>
      </c>
      <c r="L26" s="183">
        <f>ROUND(F26*(G26),2)</f>
        <v>0</v>
      </c>
      <c r="M26" s="183">
        <f>ROUND(F26*(H26),2)</f>
        <v>0</v>
      </c>
      <c r="N26" s="183">
        <v>0</v>
      </c>
      <c r="O26" s="183"/>
      <c r="P26" s="187"/>
      <c r="Q26" s="187"/>
      <c r="R26" s="187"/>
      <c r="S26" s="183">
        <f>ROUND(F26*(P26),3)</f>
        <v>0</v>
      </c>
      <c r="T26" s="184"/>
      <c r="U26" s="184"/>
      <c r="V26" s="187"/>
      <c r="Z26">
        <v>0</v>
      </c>
    </row>
    <row r="27" spans="1:26">
      <c r="A27" s="161"/>
      <c r="B27" s="161"/>
      <c r="C27" s="179">
        <v>2</v>
      </c>
      <c r="D27" s="179" t="s">
        <v>67</v>
      </c>
      <c r="E27" s="161"/>
      <c r="F27" s="178"/>
      <c r="G27" s="164">
        <f>ROUND((SUM(L21:L26))/1,2)</f>
        <v>0</v>
      </c>
      <c r="H27" s="164">
        <f>ROUND((SUM(M21:M26))/1,2)</f>
        <v>0</v>
      </c>
      <c r="I27" s="164">
        <f>ROUND((SUM(I21:I26))/1,2)</f>
        <v>0</v>
      </c>
      <c r="J27" s="161"/>
      <c r="K27" s="161"/>
      <c r="L27" s="161">
        <f>ROUND((SUM(L21:L26))/1,2)</f>
        <v>0</v>
      </c>
      <c r="M27" s="161">
        <f>ROUND((SUM(M21:M26))/1,2)</f>
        <v>0</v>
      </c>
      <c r="N27" s="161"/>
      <c r="O27" s="161"/>
      <c r="P27" s="196"/>
      <c r="Q27" s="161"/>
      <c r="R27" s="161"/>
      <c r="S27" s="196">
        <f>ROUND((SUM(S21:S26))/1,2)</f>
        <v>0</v>
      </c>
      <c r="T27" s="158"/>
      <c r="U27" s="158"/>
      <c r="V27" s="2">
        <f>ROUND((SUM(V21:V26))/1,2)</f>
        <v>0</v>
      </c>
      <c r="W27" s="158"/>
      <c r="X27" s="158"/>
      <c r="Y27" s="158"/>
      <c r="Z27" s="158"/>
    </row>
    <row r="28" spans="1:26">
      <c r="A28" s="1"/>
      <c r="B28" s="1"/>
      <c r="C28" s="1"/>
      <c r="D28" s="1"/>
      <c r="E28" s="1"/>
      <c r="F28" s="174"/>
      <c r="G28" s="154"/>
      <c r="H28" s="154"/>
      <c r="I28" s="154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>
      <c r="A29" s="161"/>
      <c r="B29" s="161"/>
      <c r="C29" s="179">
        <v>3</v>
      </c>
      <c r="D29" s="179" t="s">
        <v>68</v>
      </c>
      <c r="E29" s="161"/>
      <c r="F29" s="178"/>
      <c r="G29" s="162"/>
      <c r="H29" s="162"/>
      <c r="I29" s="162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58"/>
      <c r="U29" s="158"/>
      <c r="V29" s="161"/>
      <c r="W29" s="158"/>
      <c r="X29" s="158"/>
      <c r="Y29" s="158"/>
      <c r="Z29" s="158"/>
    </row>
    <row r="30" spans="1:26" ht="24.95" customHeight="1">
      <c r="A30" s="185"/>
      <c r="B30" s="180" t="s">
        <v>154</v>
      </c>
      <c r="C30" s="186" t="s">
        <v>730</v>
      </c>
      <c r="D30" s="180" t="s">
        <v>731</v>
      </c>
      <c r="E30" s="180" t="s">
        <v>131</v>
      </c>
      <c r="F30" s="181">
        <v>4.4000000000000004</v>
      </c>
      <c r="G30" s="182">
        <v>0</v>
      </c>
      <c r="H30" s="182">
        <v>0</v>
      </c>
      <c r="I30" s="182">
        <f>ROUND(F30*(G30+H30),2)</f>
        <v>0</v>
      </c>
      <c r="J30" s="180">
        <f>ROUND(F30*(N30),2)</f>
        <v>0</v>
      </c>
      <c r="K30" s="183">
        <f>ROUND(F30*(O30),2)</f>
        <v>0</v>
      </c>
      <c r="L30" s="183">
        <f>ROUND(F30*(G30),2)</f>
        <v>0</v>
      </c>
      <c r="M30" s="183">
        <f>ROUND(F30*(H30),2)</f>
        <v>0</v>
      </c>
      <c r="N30" s="183">
        <v>0</v>
      </c>
      <c r="O30" s="183"/>
      <c r="P30" s="187"/>
      <c r="Q30" s="187"/>
      <c r="R30" s="187"/>
      <c r="S30" s="183">
        <f>ROUND(F30*(P30),3)</f>
        <v>0</v>
      </c>
      <c r="T30" s="184"/>
      <c r="U30" s="184"/>
      <c r="V30" s="187"/>
      <c r="Z30">
        <v>0</v>
      </c>
    </row>
    <row r="31" spans="1:26" ht="24.95" customHeight="1">
      <c r="A31" s="185"/>
      <c r="B31" s="180" t="s">
        <v>154</v>
      </c>
      <c r="C31" s="186" t="s">
        <v>732</v>
      </c>
      <c r="D31" s="180" t="s">
        <v>733</v>
      </c>
      <c r="E31" s="180" t="s">
        <v>131</v>
      </c>
      <c r="F31" s="181">
        <v>28.94</v>
      </c>
      <c r="G31" s="182">
        <v>0</v>
      </c>
      <c r="H31" s="182">
        <v>0</v>
      </c>
      <c r="I31" s="182">
        <f>ROUND(F31*(G31+H31),2)</f>
        <v>0</v>
      </c>
      <c r="J31" s="180">
        <f>ROUND(F31*(N31),2)</f>
        <v>0</v>
      </c>
      <c r="K31" s="183">
        <f>ROUND(F31*(O31),2)</f>
        <v>0</v>
      </c>
      <c r="L31" s="183">
        <f>ROUND(F31*(G31),2)</f>
        <v>0</v>
      </c>
      <c r="M31" s="183">
        <f>ROUND(F31*(H31),2)</f>
        <v>0</v>
      </c>
      <c r="N31" s="183">
        <v>0</v>
      </c>
      <c r="O31" s="183"/>
      <c r="P31" s="187"/>
      <c r="Q31" s="187"/>
      <c r="R31" s="187"/>
      <c r="S31" s="183">
        <f>ROUND(F31*(P31),3)</f>
        <v>0</v>
      </c>
      <c r="T31" s="184"/>
      <c r="U31" s="184"/>
      <c r="V31" s="187"/>
      <c r="Z31">
        <v>0</v>
      </c>
    </row>
    <row r="32" spans="1:26" ht="24.95" customHeight="1">
      <c r="A32" s="185"/>
      <c r="B32" s="180" t="s">
        <v>154</v>
      </c>
      <c r="C32" s="186" t="s">
        <v>734</v>
      </c>
      <c r="D32" s="180" t="s">
        <v>735</v>
      </c>
      <c r="E32" s="180" t="s">
        <v>451</v>
      </c>
      <c r="F32" s="181">
        <v>3.3000000000000002E-2</v>
      </c>
      <c r="G32" s="182">
        <v>0</v>
      </c>
      <c r="H32" s="182">
        <v>0</v>
      </c>
      <c r="I32" s="182">
        <f>ROUND(F32*(G32+H32),2)</f>
        <v>0</v>
      </c>
      <c r="J32" s="180">
        <f>ROUND(F32*(N32),2)</f>
        <v>0</v>
      </c>
      <c r="K32" s="183">
        <f>ROUND(F32*(O32),2)</f>
        <v>0</v>
      </c>
      <c r="L32" s="183">
        <f>ROUND(F32*(G32),2)</f>
        <v>0</v>
      </c>
      <c r="M32" s="183">
        <f>ROUND(F32*(H32),2)</f>
        <v>0</v>
      </c>
      <c r="N32" s="183">
        <v>0</v>
      </c>
      <c r="O32" s="183"/>
      <c r="P32" s="187">
        <v>1.0156100000000001</v>
      </c>
      <c r="Q32" s="187"/>
      <c r="R32" s="187">
        <v>1.0156100000000001</v>
      </c>
      <c r="S32" s="183">
        <f>ROUND(F32*(P32),3)</f>
        <v>3.4000000000000002E-2</v>
      </c>
      <c r="T32" s="184"/>
      <c r="U32" s="184"/>
      <c r="V32" s="187"/>
      <c r="Z32">
        <v>0</v>
      </c>
    </row>
    <row r="33" spans="1:26" ht="24.95" customHeight="1">
      <c r="A33" s="185"/>
      <c r="B33" s="180" t="s">
        <v>154</v>
      </c>
      <c r="C33" s="186" t="s">
        <v>736</v>
      </c>
      <c r="D33" s="180" t="s">
        <v>737</v>
      </c>
      <c r="E33" s="180" t="s">
        <v>187</v>
      </c>
      <c r="F33" s="181">
        <v>2</v>
      </c>
      <c r="G33" s="182">
        <v>0</v>
      </c>
      <c r="H33" s="182">
        <v>0</v>
      </c>
      <c r="I33" s="182">
        <f>ROUND(F33*(G33+H33),2)</f>
        <v>0</v>
      </c>
      <c r="J33" s="180">
        <f>ROUND(F33*(N33),2)</f>
        <v>0</v>
      </c>
      <c r="K33" s="183">
        <f>ROUND(F33*(O33),2)</f>
        <v>0</v>
      </c>
      <c r="L33" s="183">
        <f>ROUND(F33*(G33),2)</f>
        <v>0</v>
      </c>
      <c r="M33" s="183">
        <f>ROUND(F33*(H33),2)</f>
        <v>0</v>
      </c>
      <c r="N33" s="183">
        <v>0</v>
      </c>
      <c r="O33" s="183"/>
      <c r="P33" s="187">
        <v>1.5219999999999999E-2</v>
      </c>
      <c r="Q33" s="187"/>
      <c r="R33" s="187">
        <v>1.5219999999999999E-2</v>
      </c>
      <c r="S33" s="183">
        <f>ROUND(F33*(P33),3)</f>
        <v>0.03</v>
      </c>
      <c r="T33" s="184"/>
      <c r="U33" s="184"/>
      <c r="V33" s="187"/>
      <c r="Z33">
        <v>0</v>
      </c>
    </row>
    <row r="34" spans="1:26" ht="24.95" customHeight="1">
      <c r="A34" s="185"/>
      <c r="B34" s="180" t="s">
        <v>154</v>
      </c>
      <c r="C34" s="186" t="s">
        <v>738</v>
      </c>
      <c r="D34" s="180" t="s">
        <v>739</v>
      </c>
      <c r="E34" s="180" t="s">
        <v>187</v>
      </c>
      <c r="F34" s="181">
        <v>5</v>
      </c>
      <c r="G34" s="182">
        <v>0</v>
      </c>
      <c r="H34" s="182">
        <v>0</v>
      </c>
      <c r="I34" s="182">
        <f>ROUND(F34*(G34+H34),2)</f>
        <v>0</v>
      </c>
      <c r="J34" s="180">
        <f>ROUND(F34*(N34),2)</f>
        <v>0</v>
      </c>
      <c r="K34" s="183">
        <f>ROUND(F34*(O34),2)</f>
        <v>0</v>
      </c>
      <c r="L34" s="183">
        <f>ROUND(F34*(G34),2)</f>
        <v>0</v>
      </c>
      <c r="M34" s="183">
        <f>ROUND(F34*(H34),2)</f>
        <v>0</v>
      </c>
      <c r="N34" s="183">
        <v>0</v>
      </c>
      <c r="O34" s="183"/>
      <c r="P34" s="187">
        <v>2.3029999999999998E-2</v>
      </c>
      <c r="Q34" s="187"/>
      <c r="R34" s="187">
        <v>2.3029999999999998E-2</v>
      </c>
      <c r="S34" s="183">
        <f>ROUND(F34*(P34),3)</f>
        <v>0.115</v>
      </c>
      <c r="T34" s="184"/>
      <c r="U34" s="184"/>
      <c r="V34" s="187"/>
      <c r="Z34">
        <v>0</v>
      </c>
    </row>
    <row r="35" spans="1:26" ht="24.95" customHeight="1">
      <c r="A35" s="185"/>
      <c r="B35" s="180" t="s">
        <v>154</v>
      </c>
      <c r="C35" s="186" t="s">
        <v>740</v>
      </c>
      <c r="D35" s="180" t="s">
        <v>741</v>
      </c>
      <c r="E35" s="180" t="s">
        <v>187</v>
      </c>
      <c r="F35" s="181">
        <v>6</v>
      </c>
      <c r="G35" s="182">
        <v>0</v>
      </c>
      <c r="H35" s="182">
        <v>0</v>
      </c>
      <c r="I35" s="182">
        <f>ROUND(F35*(G35+H35),2)</f>
        <v>0</v>
      </c>
      <c r="J35" s="180">
        <f>ROUND(F35*(N35),2)</f>
        <v>0</v>
      </c>
      <c r="K35" s="183">
        <f>ROUND(F35*(O35),2)</f>
        <v>0</v>
      </c>
      <c r="L35" s="183">
        <f>ROUND(F35*(G35),2)</f>
        <v>0</v>
      </c>
      <c r="M35" s="183">
        <f>ROUND(F35*(H35),2)</f>
        <v>0</v>
      </c>
      <c r="N35" s="183">
        <v>0</v>
      </c>
      <c r="O35" s="183"/>
      <c r="P35" s="187">
        <v>2.6609999999999998E-2</v>
      </c>
      <c r="Q35" s="187"/>
      <c r="R35" s="187">
        <v>2.6609999999999998E-2</v>
      </c>
      <c r="S35" s="183">
        <f>ROUND(F35*(P35),3)</f>
        <v>0.16</v>
      </c>
      <c r="T35" s="184"/>
      <c r="U35" s="184"/>
      <c r="V35" s="187"/>
      <c r="Z35">
        <v>0</v>
      </c>
    </row>
    <row r="36" spans="1:26" ht="24.95" customHeight="1">
      <c r="A36" s="185"/>
      <c r="B36" s="180" t="s">
        <v>154</v>
      </c>
      <c r="C36" s="186" t="s">
        <v>742</v>
      </c>
      <c r="D36" s="180" t="s">
        <v>743</v>
      </c>
      <c r="E36" s="180" t="s">
        <v>187</v>
      </c>
      <c r="F36" s="181">
        <v>2</v>
      </c>
      <c r="G36" s="182">
        <v>0</v>
      </c>
      <c r="H36" s="182">
        <v>0</v>
      </c>
      <c r="I36" s="182">
        <f>ROUND(F36*(G36+H36),2)</f>
        <v>0</v>
      </c>
      <c r="J36" s="180">
        <f>ROUND(F36*(N36),2)</f>
        <v>0</v>
      </c>
      <c r="K36" s="183">
        <f>ROUND(F36*(O36),2)</f>
        <v>0</v>
      </c>
      <c r="L36" s="183">
        <f>ROUND(F36*(G36),2)</f>
        <v>0</v>
      </c>
      <c r="M36" s="183">
        <f>ROUND(F36*(H36),2)</f>
        <v>0</v>
      </c>
      <c r="N36" s="183">
        <v>0</v>
      </c>
      <c r="O36" s="183"/>
      <c r="P36" s="187">
        <v>3.4479999999999997E-2</v>
      </c>
      <c r="Q36" s="187"/>
      <c r="R36" s="187">
        <v>3.4479999999999997E-2</v>
      </c>
      <c r="S36" s="183">
        <f>ROUND(F36*(P36),3)</f>
        <v>6.9000000000000006E-2</v>
      </c>
      <c r="T36" s="184"/>
      <c r="U36" s="184"/>
      <c r="V36" s="187"/>
      <c r="Z36">
        <v>0</v>
      </c>
    </row>
    <row r="37" spans="1:26" ht="24.95" customHeight="1">
      <c r="A37" s="185"/>
      <c r="B37" s="180" t="s">
        <v>154</v>
      </c>
      <c r="C37" s="186" t="s">
        <v>744</v>
      </c>
      <c r="D37" s="180" t="s">
        <v>745</v>
      </c>
      <c r="E37" s="180" t="s">
        <v>187</v>
      </c>
      <c r="F37" s="181">
        <v>3</v>
      </c>
      <c r="G37" s="182">
        <v>0</v>
      </c>
      <c r="H37" s="182">
        <v>0</v>
      </c>
      <c r="I37" s="182">
        <f>ROUND(F37*(G37+H37),2)</f>
        <v>0</v>
      </c>
      <c r="J37" s="180">
        <f>ROUND(F37*(N37),2)</f>
        <v>0</v>
      </c>
      <c r="K37" s="183">
        <f>ROUND(F37*(O37),2)</f>
        <v>0</v>
      </c>
      <c r="L37" s="183">
        <f>ROUND(F37*(G37),2)</f>
        <v>0</v>
      </c>
      <c r="M37" s="183">
        <f>ROUND(F37*(H37),2)</f>
        <v>0</v>
      </c>
      <c r="N37" s="183">
        <v>0</v>
      </c>
      <c r="O37" s="183"/>
      <c r="P37" s="187">
        <v>3.9309999999999998E-2</v>
      </c>
      <c r="Q37" s="187"/>
      <c r="R37" s="187">
        <v>3.9309999999999998E-2</v>
      </c>
      <c r="S37" s="183">
        <f>ROUND(F37*(P37),3)</f>
        <v>0.11799999999999999</v>
      </c>
      <c r="T37" s="184"/>
      <c r="U37" s="184"/>
      <c r="V37" s="187"/>
      <c r="Z37">
        <v>0</v>
      </c>
    </row>
    <row r="38" spans="1:26" ht="24.95" customHeight="1">
      <c r="A38" s="185"/>
      <c r="B38" s="180" t="s">
        <v>154</v>
      </c>
      <c r="C38" s="186" t="s">
        <v>192</v>
      </c>
      <c r="D38" s="180" t="s">
        <v>193</v>
      </c>
      <c r="E38" s="180" t="s">
        <v>107</v>
      </c>
      <c r="F38" s="181">
        <v>5.64</v>
      </c>
      <c r="G38" s="182">
        <v>0</v>
      </c>
      <c r="H38" s="182">
        <v>0</v>
      </c>
      <c r="I38" s="182">
        <f>ROUND(F38*(G38+H38),2)</f>
        <v>0</v>
      </c>
      <c r="J38" s="180">
        <f>ROUND(F38*(N38),2)</f>
        <v>0</v>
      </c>
      <c r="K38" s="183">
        <f>ROUND(F38*(O38),2)</f>
        <v>0</v>
      </c>
      <c r="L38" s="183">
        <f>ROUND(F38*(G38),2)</f>
        <v>0</v>
      </c>
      <c r="M38" s="183">
        <f>ROUND(F38*(H38),2)</f>
        <v>0</v>
      </c>
      <c r="N38" s="183">
        <v>0</v>
      </c>
      <c r="O38" s="183"/>
      <c r="P38" s="187">
        <v>2.2121599999999999</v>
      </c>
      <c r="Q38" s="187"/>
      <c r="R38" s="187">
        <v>2.2121599999999999</v>
      </c>
      <c r="S38" s="183">
        <f>ROUND(F38*(P38),3)</f>
        <v>12.477</v>
      </c>
      <c r="T38" s="184"/>
      <c r="U38" s="184"/>
      <c r="V38" s="187"/>
      <c r="Z38">
        <v>0</v>
      </c>
    </row>
    <row r="39" spans="1:26" ht="24.95" customHeight="1">
      <c r="A39" s="185"/>
      <c r="B39" s="180" t="s">
        <v>154</v>
      </c>
      <c r="C39" s="186" t="s">
        <v>194</v>
      </c>
      <c r="D39" s="180" t="s">
        <v>195</v>
      </c>
      <c r="E39" s="180" t="s">
        <v>122</v>
      </c>
      <c r="F39" s="181">
        <v>43.24</v>
      </c>
      <c r="G39" s="182">
        <v>0</v>
      </c>
      <c r="H39" s="182">
        <v>0</v>
      </c>
      <c r="I39" s="182">
        <f>ROUND(F39*(G39+H39),2)</f>
        <v>0</v>
      </c>
      <c r="J39" s="180">
        <f>ROUND(F39*(N39),2)</f>
        <v>0</v>
      </c>
      <c r="K39" s="183">
        <f>ROUND(F39*(O39),2)</f>
        <v>0</v>
      </c>
      <c r="L39" s="183">
        <f>ROUND(F39*(G39),2)</f>
        <v>0</v>
      </c>
      <c r="M39" s="183">
        <f>ROUND(F39*(H39),2)</f>
        <v>0</v>
      </c>
      <c r="N39" s="183">
        <v>0</v>
      </c>
      <c r="O39" s="183"/>
      <c r="P39" s="187">
        <v>7.2500000000000004E-3</v>
      </c>
      <c r="Q39" s="187"/>
      <c r="R39" s="187">
        <v>7.2500000000000004E-3</v>
      </c>
      <c r="S39" s="183">
        <f>ROUND(F39*(P39),3)</f>
        <v>0.313</v>
      </c>
      <c r="T39" s="184"/>
      <c r="U39" s="184"/>
      <c r="V39" s="187"/>
      <c r="Z39">
        <v>0</v>
      </c>
    </row>
    <row r="40" spans="1:26" ht="24.95" customHeight="1">
      <c r="A40" s="185"/>
      <c r="B40" s="180" t="s">
        <v>154</v>
      </c>
      <c r="C40" s="186" t="s">
        <v>196</v>
      </c>
      <c r="D40" s="180" t="s">
        <v>197</v>
      </c>
      <c r="E40" s="180" t="s">
        <v>122</v>
      </c>
      <c r="F40" s="181">
        <v>43.24</v>
      </c>
      <c r="G40" s="182">
        <v>0</v>
      </c>
      <c r="H40" s="182">
        <v>0</v>
      </c>
      <c r="I40" s="182">
        <f>ROUND(F40*(G40+H40),2)</f>
        <v>0</v>
      </c>
      <c r="J40" s="180">
        <f>ROUND(F40*(N40),2)</f>
        <v>0</v>
      </c>
      <c r="K40" s="183">
        <f>ROUND(F40*(O40),2)</f>
        <v>0</v>
      </c>
      <c r="L40" s="183">
        <f>ROUND(F40*(G40),2)</f>
        <v>0</v>
      </c>
      <c r="M40" s="183">
        <f>ROUND(F40*(H40),2)</f>
        <v>0</v>
      </c>
      <c r="N40" s="183">
        <v>0</v>
      </c>
      <c r="O40" s="183"/>
      <c r="P40" s="187"/>
      <c r="Q40" s="187"/>
      <c r="R40" s="187"/>
      <c r="S40" s="183">
        <f>ROUND(F40*(P40),3)</f>
        <v>0</v>
      </c>
      <c r="T40" s="184"/>
      <c r="U40" s="184"/>
      <c r="V40" s="187"/>
      <c r="Z40">
        <v>0</v>
      </c>
    </row>
    <row r="41" spans="1:26" ht="24.95" customHeight="1">
      <c r="A41" s="185"/>
      <c r="B41" s="180" t="s">
        <v>154</v>
      </c>
      <c r="C41" s="186" t="s">
        <v>200</v>
      </c>
      <c r="D41" s="180" t="s">
        <v>201</v>
      </c>
      <c r="E41" s="180" t="s">
        <v>202</v>
      </c>
      <c r="F41" s="181">
        <v>0.443</v>
      </c>
      <c r="G41" s="182">
        <v>0</v>
      </c>
      <c r="H41" s="182">
        <v>0</v>
      </c>
      <c r="I41" s="182">
        <f>ROUND(F41*(G41+H41),2)</f>
        <v>0</v>
      </c>
      <c r="J41" s="180">
        <f>ROUND(F41*(N41),2)</f>
        <v>0</v>
      </c>
      <c r="K41" s="183">
        <f>ROUND(F41*(O41),2)</f>
        <v>0</v>
      </c>
      <c r="L41" s="183">
        <f>ROUND(F41*(G41),2)</f>
        <v>0</v>
      </c>
      <c r="M41" s="183">
        <f>ROUND(F41*(H41),2)</f>
        <v>0</v>
      </c>
      <c r="N41" s="183">
        <v>0</v>
      </c>
      <c r="O41" s="183"/>
      <c r="P41" s="187">
        <v>1.0118199999999999</v>
      </c>
      <c r="Q41" s="187"/>
      <c r="R41" s="187">
        <v>1.0118199999999999</v>
      </c>
      <c r="S41" s="183">
        <f>ROUND(F41*(P41),3)</f>
        <v>0.44800000000000001</v>
      </c>
      <c r="T41" s="184"/>
      <c r="U41" s="184"/>
      <c r="V41" s="187"/>
      <c r="Z41">
        <v>0</v>
      </c>
    </row>
    <row r="42" spans="1:26" ht="35.1" customHeight="1">
      <c r="A42" s="185"/>
      <c r="B42" s="180" t="s">
        <v>154</v>
      </c>
      <c r="C42" s="186" t="s">
        <v>209</v>
      </c>
      <c r="D42" s="180" t="s">
        <v>746</v>
      </c>
      <c r="E42" s="180" t="s">
        <v>122</v>
      </c>
      <c r="F42" s="181">
        <v>20.47</v>
      </c>
      <c r="G42" s="182">
        <v>0</v>
      </c>
      <c r="H42" s="182">
        <v>0</v>
      </c>
      <c r="I42" s="182">
        <f>ROUND(F42*(G42+H42),2)</f>
        <v>0</v>
      </c>
      <c r="J42" s="180">
        <f>ROUND(F42*(N42),2)</f>
        <v>0</v>
      </c>
      <c r="K42" s="183">
        <f>ROUND(F42*(O42),2)</f>
        <v>0</v>
      </c>
      <c r="L42" s="183">
        <f>ROUND(F42*(G42),2)</f>
        <v>0</v>
      </c>
      <c r="M42" s="183">
        <f>ROUND(F42*(H42),2)</f>
        <v>0</v>
      </c>
      <c r="N42" s="183">
        <v>0</v>
      </c>
      <c r="O42" s="183"/>
      <c r="P42" s="187">
        <v>6.8529999999999994E-2</v>
      </c>
      <c r="Q42" s="187"/>
      <c r="R42" s="187">
        <v>6.8529999999999994E-2</v>
      </c>
      <c r="S42" s="183">
        <f>ROUND(F42*(P42),3)</f>
        <v>1.403</v>
      </c>
      <c r="T42" s="184"/>
      <c r="U42" s="184"/>
      <c r="V42" s="187"/>
      <c r="Z42">
        <v>0</v>
      </c>
    </row>
    <row r="43" spans="1:26" ht="35.1" customHeight="1">
      <c r="A43" s="185"/>
      <c r="B43" s="180" t="s">
        <v>154</v>
      </c>
      <c r="C43" s="186" t="s">
        <v>211</v>
      </c>
      <c r="D43" s="180" t="s">
        <v>747</v>
      </c>
      <c r="E43" s="180" t="s">
        <v>122</v>
      </c>
      <c r="F43" s="181">
        <v>18.02</v>
      </c>
      <c r="G43" s="182">
        <v>0</v>
      </c>
      <c r="H43" s="182">
        <v>0</v>
      </c>
      <c r="I43" s="182">
        <f>ROUND(F43*(G43+H43),2)</f>
        <v>0</v>
      </c>
      <c r="J43" s="180">
        <f>ROUND(F43*(N43),2)</f>
        <v>0</v>
      </c>
      <c r="K43" s="183">
        <f>ROUND(F43*(O43),2)</f>
        <v>0</v>
      </c>
      <c r="L43" s="183">
        <f>ROUND(F43*(G43),2)</f>
        <v>0</v>
      </c>
      <c r="M43" s="183">
        <f>ROUND(F43*(H43),2)</f>
        <v>0</v>
      </c>
      <c r="N43" s="183">
        <v>0</v>
      </c>
      <c r="O43" s="183"/>
      <c r="P43" s="187">
        <v>0.10274</v>
      </c>
      <c r="Q43" s="187"/>
      <c r="R43" s="187">
        <v>0.10274</v>
      </c>
      <c r="S43" s="183">
        <f>ROUND(F43*(P43),3)</f>
        <v>1.851</v>
      </c>
      <c r="T43" s="184"/>
      <c r="U43" s="184"/>
      <c r="V43" s="187"/>
      <c r="Z43">
        <v>0</v>
      </c>
    </row>
    <row r="44" spans="1:26" ht="24.95" customHeight="1">
      <c r="A44" s="185"/>
      <c r="B44" s="180" t="s">
        <v>213</v>
      </c>
      <c r="C44" s="186" t="s">
        <v>748</v>
      </c>
      <c r="D44" s="180" t="s">
        <v>749</v>
      </c>
      <c r="E44" s="180" t="s">
        <v>187</v>
      </c>
      <c r="F44" s="181">
        <v>1</v>
      </c>
      <c r="G44" s="182">
        <v>0</v>
      </c>
      <c r="H44" s="182">
        <v>0</v>
      </c>
      <c r="I44" s="182">
        <f>ROUND(F44*(G44+H44),2)</f>
        <v>0</v>
      </c>
      <c r="J44" s="180">
        <f>ROUND(F44*(N44),2)</f>
        <v>0</v>
      </c>
      <c r="K44" s="183">
        <f>ROUND(F44*(O44),2)</f>
        <v>0</v>
      </c>
      <c r="L44" s="183">
        <f>ROUND(F44*(G44),2)</f>
        <v>0</v>
      </c>
      <c r="M44" s="183">
        <f>ROUND(F44*(H44),2)</f>
        <v>0</v>
      </c>
      <c r="N44" s="183">
        <v>0</v>
      </c>
      <c r="O44" s="183"/>
      <c r="P44" s="187">
        <v>0.12731999999999999</v>
      </c>
      <c r="Q44" s="187"/>
      <c r="R44" s="187">
        <v>0.12731999999999999</v>
      </c>
      <c r="S44" s="183">
        <f>ROUND(F44*(P44),3)</f>
        <v>0.127</v>
      </c>
      <c r="T44" s="184"/>
      <c r="U44" s="184"/>
      <c r="V44" s="187"/>
      <c r="Z44">
        <v>0</v>
      </c>
    </row>
    <row r="45" spans="1:26" ht="24.95" customHeight="1">
      <c r="A45" s="185"/>
      <c r="B45" s="180" t="s">
        <v>213</v>
      </c>
      <c r="C45" s="186" t="s">
        <v>750</v>
      </c>
      <c r="D45" s="180" t="s">
        <v>751</v>
      </c>
      <c r="E45" s="180" t="s">
        <v>107</v>
      </c>
      <c r="F45" s="181">
        <v>0.34</v>
      </c>
      <c r="G45" s="182">
        <v>0</v>
      </c>
      <c r="H45" s="182">
        <v>0</v>
      </c>
      <c r="I45" s="182">
        <f>ROUND(F45*(G45+H45),2)</f>
        <v>0</v>
      </c>
      <c r="J45" s="180">
        <f>ROUND(F45*(N45),2)</f>
        <v>0</v>
      </c>
      <c r="K45" s="183">
        <f>ROUND(F45*(O45),2)</f>
        <v>0</v>
      </c>
      <c r="L45" s="183">
        <f>ROUND(F45*(G45),2)</f>
        <v>0</v>
      </c>
      <c r="M45" s="183">
        <f>ROUND(F45*(H45),2)</f>
        <v>0</v>
      </c>
      <c r="N45" s="183">
        <v>0</v>
      </c>
      <c r="O45" s="183"/>
      <c r="P45" s="187">
        <v>1.8751499999999999</v>
      </c>
      <c r="Q45" s="187"/>
      <c r="R45" s="187">
        <v>1.8751499999999999</v>
      </c>
      <c r="S45" s="183">
        <f>ROUND(F45*(P45),3)</f>
        <v>0.63800000000000001</v>
      </c>
      <c r="T45" s="184"/>
      <c r="U45" s="184"/>
      <c r="V45" s="187"/>
      <c r="Z45">
        <v>0</v>
      </c>
    </row>
    <row r="46" spans="1:26" ht="24.95" customHeight="1">
      <c r="A46" s="185"/>
      <c r="B46" s="180" t="s">
        <v>213</v>
      </c>
      <c r="C46" s="186" t="s">
        <v>214</v>
      </c>
      <c r="D46" s="180" t="s">
        <v>215</v>
      </c>
      <c r="E46" s="180" t="s">
        <v>107</v>
      </c>
      <c r="F46" s="181">
        <v>15.75</v>
      </c>
      <c r="G46" s="182">
        <v>0</v>
      </c>
      <c r="H46" s="182">
        <v>0</v>
      </c>
      <c r="I46" s="182">
        <f>ROUND(F46*(G46+H46),2)</f>
        <v>0</v>
      </c>
      <c r="J46" s="180">
        <f>ROUND(F46*(N46),2)</f>
        <v>0</v>
      </c>
      <c r="K46" s="183">
        <f>ROUND(F46*(O46),2)</f>
        <v>0</v>
      </c>
      <c r="L46" s="183">
        <f>ROUND(F46*(G46),2)</f>
        <v>0</v>
      </c>
      <c r="M46" s="183">
        <f>ROUND(F46*(H46),2)</f>
        <v>0</v>
      </c>
      <c r="N46" s="183">
        <v>0</v>
      </c>
      <c r="O46" s="183"/>
      <c r="P46" s="187">
        <v>1.8751499999999999</v>
      </c>
      <c r="Q46" s="187"/>
      <c r="R46" s="187">
        <v>1.8751499999999999</v>
      </c>
      <c r="S46" s="183">
        <f>ROUND(F46*(P46),3)</f>
        <v>29.533999999999999</v>
      </c>
      <c r="T46" s="184"/>
      <c r="U46" s="184"/>
      <c r="V46" s="187"/>
      <c r="Z46">
        <v>0</v>
      </c>
    </row>
    <row r="47" spans="1:26" ht="24.95" customHeight="1">
      <c r="A47" s="185"/>
      <c r="B47" s="180" t="s">
        <v>218</v>
      </c>
      <c r="C47" s="186" t="s">
        <v>752</v>
      </c>
      <c r="D47" s="180" t="s">
        <v>753</v>
      </c>
      <c r="E47" s="180" t="s">
        <v>107</v>
      </c>
      <c r="F47" s="181">
        <v>4.17</v>
      </c>
      <c r="G47" s="182">
        <v>0</v>
      </c>
      <c r="H47" s="182">
        <v>0</v>
      </c>
      <c r="I47" s="182">
        <f>ROUND(F47*(G47+H47),2)</f>
        <v>0</v>
      </c>
      <c r="J47" s="180">
        <f>ROUND(F47*(N47),2)</f>
        <v>0</v>
      </c>
      <c r="K47" s="183">
        <f>ROUND(F47*(O47),2)</f>
        <v>0</v>
      </c>
      <c r="L47" s="183">
        <f>ROUND(F47*(G47),2)</f>
        <v>0</v>
      </c>
      <c r="M47" s="183">
        <f>ROUND(F47*(H47),2)</f>
        <v>0</v>
      </c>
      <c r="N47" s="183">
        <v>0</v>
      </c>
      <c r="O47" s="183"/>
      <c r="P47" s="187">
        <v>2.2762199999999999</v>
      </c>
      <c r="Q47" s="187"/>
      <c r="R47" s="187">
        <v>2.2762199999999999</v>
      </c>
      <c r="S47" s="183">
        <f>ROUND(F47*(P47),3)</f>
        <v>9.4920000000000009</v>
      </c>
      <c r="T47" s="184"/>
      <c r="U47" s="184"/>
      <c r="V47" s="187"/>
      <c r="Z47">
        <v>0</v>
      </c>
    </row>
    <row r="48" spans="1:26" ht="24.95" customHeight="1">
      <c r="A48" s="185"/>
      <c r="B48" s="180" t="s">
        <v>218</v>
      </c>
      <c r="C48" s="186" t="s">
        <v>754</v>
      </c>
      <c r="D48" s="180" t="s">
        <v>755</v>
      </c>
      <c r="E48" s="180" t="s">
        <v>122</v>
      </c>
      <c r="F48" s="181">
        <v>18.3</v>
      </c>
      <c r="G48" s="182">
        <v>0</v>
      </c>
      <c r="H48" s="182">
        <v>0</v>
      </c>
      <c r="I48" s="182">
        <f>ROUND(F48*(G48+H48),2)</f>
        <v>0</v>
      </c>
      <c r="J48" s="180">
        <f>ROUND(F48*(N48),2)</f>
        <v>0</v>
      </c>
      <c r="K48" s="183">
        <f>ROUND(F48*(O48),2)</f>
        <v>0</v>
      </c>
      <c r="L48" s="183">
        <f>ROUND(F48*(G48),2)</f>
        <v>0</v>
      </c>
      <c r="M48" s="183">
        <f>ROUND(F48*(H48),2)</f>
        <v>0</v>
      </c>
      <c r="N48" s="183">
        <v>0</v>
      </c>
      <c r="O48" s="183"/>
      <c r="P48" s="187">
        <v>4.3200000000000001E-3</v>
      </c>
      <c r="Q48" s="187"/>
      <c r="R48" s="187">
        <v>4.3200000000000001E-3</v>
      </c>
      <c r="S48" s="183">
        <f>ROUND(F48*(P48),3)</f>
        <v>7.9000000000000001E-2</v>
      </c>
      <c r="T48" s="184"/>
      <c r="U48" s="184"/>
      <c r="V48" s="187"/>
      <c r="Z48">
        <v>0</v>
      </c>
    </row>
    <row r="49" spans="1:26" ht="24.95" customHeight="1">
      <c r="A49" s="185"/>
      <c r="B49" s="180" t="s">
        <v>218</v>
      </c>
      <c r="C49" s="186" t="s">
        <v>756</v>
      </c>
      <c r="D49" s="180" t="s">
        <v>757</v>
      </c>
      <c r="E49" s="180" t="s">
        <v>122</v>
      </c>
      <c r="F49" s="181">
        <v>18.3</v>
      </c>
      <c r="G49" s="182">
        <v>0</v>
      </c>
      <c r="H49" s="182">
        <v>0</v>
      </c>
      <c r="I49" s="182">
        <f>ROUND(F49*(G49+H49),2)</f>
        <v>0</v>
      </c>
      <c r="J49" s="180">
        <f>ROUND(F49*(N49),2)</f>
        <v>0</v>
      </c>
      <c r="K49" s="183">
        <f>ROUND(F49*(O49),2)</f>
        <v>0</v>
      </c>
      <c r="L49" s="183">
        <f>ROUND(F49*(G49),2)</f>
        <v>0</v>
      </c>
      <c r="M49" s="183">
        <f>ROUND(F49*(H49),2)</f>
        <v>0</v>
      </c>
      <c r="N49" s="183">
        <v>0</v>
      </c>
      <c r="O49" s="183"/>
      <c r="P49" s="187"/>
      <c r="Q49" s="187"/>
      <c r="R49" s="187"/>
      <c r="S49" s="183">
        <f>ROUND(F49*(P49),3)</f>
        <v>0</v>
      </c>
      <c r="T49" s="184"/>
      <c r="U49" s="184"/>
      <c r="V49" s="187"/>
      <c r="Z49">
        <v>0</v>
      </c>
    </row>
    <row r="50" spans="1:26" ht="24.95" customHeight="1">
      <c r="A50" s="185"/>
      <c r="B50" s="180" t="s">
        <v>138</v>
      </c>
      <c r="C50" s="186" t="s">
        <v>758</v>
      </c>
      <c r="D50" s="180" t="s">
        <v>759</v>
      </c>
      <c r="E50" s="180" t="s">
        <v>335</v>
      </c>
      <c r="F50" s="181">
        <v>1</v>
      </c>
      <c r="G50" s="182">
        <v>0</v>
      </c>
      <c r="H50" s="182">
        <v>0</v>
      </c>
      <c r="I50" s="182">
        <f>ROUND(F50*(G50+H50),2)</f>
        <v>0</v>
      </c>
      <c r="J50" s="180">
        <f>ROUND(F50*(N50),2)</f>
        <v>0</v>
      </c>
      <c r="K50" s="183">
        <f>ROUND(F50*(O50),2)</f>
        <v>0</v>
      </c>
      <c r="L50" s="183">
        <f>ROUND(F50*(G50),2)</f>
        <v>0</v>
      </c>
      <c r="M50" s="183">
        <f>ROUND(F50*(H50),2)</f>
        <v>0</v>
      </c>
      <c r="N50" s="183">
        <v>0</v>
      </c>
      <c r="O50" s="183"/>
      <c r="P50" s="187"/>
      <c r="Q50" s="187"/>
      <c r="R50" s="187"/>
      <c r="S50" s="183">
        <f>ROUND(F50*(P50),3)</f>
        <v>0</v>
      </c>
      <c r="T50" s="184"/>
      <c r="U50" s="184"/>
      <c r="V50" s="187"/>
      <c r="Z50">
        <v>0</v>
      </c>
    </row>
    <row r="51" spans="1:26" ht="24.95" customHeight="1">
      <c r="A51" s="185"/>
      <c r="B51" s="180" t="s">
        <v>138</v>
      </c>
      <c r="C51" s="186" t="s">
        <v>662</v>
      </c>
      <c r="D51" s="180" t="s">
        <v>663</v>
      </c>
      <c r="E51" s="180" t="s">
        <v>335</v>
      </c>
      <c r="F51" s="181">
        <v>2</v>
      </c>
      <c r="G51" s="182">
        <v>0</v>
      </c>
      <c r="H51" s="182">
        <v>0</v>
      </c>
      <c r="I51" s="182">
        <f>ROUND(F51*(G51+H51),2)</f>
        <v>0</v>
      </c>
      <c r="J51" s="180">
        <f>ROUND(F51*(N51),2)</f>
        <v>0</v>
      </c>
      <c r="K51" s="183">
        <f>ROUND(F51*(O51),2)</f>
        <v>0</v>
      </c>
      <c r="L51" s="183">
        <f>ROUND(F51*(G51),2)</f>
        <v>0</v>
      </c>
      <c r="M51" s="183">
        <f>ROUND(F51*(H51),2)</f>
        <v>0</v>
      </c>
      <c r="N51" s="183">
        <v>0</v>
      </c>
      <c r="O51" s="183"/>
      <c r="P51" s="187"/>
      <c r="Q51" s="187"/>
      <c r="R51" s="187"/>
      <c r="S51" s="183">
        <f>ROUND(F51*(P51),3)</f>
        <v>0</v>
      </c>
      <c r="T51" s="184"/>
      <c r="U51" s="184"/>
      <c r="V51" s="187"/>
      <c r="Z51">
        <v>0</v>
      </c>
    </row>
    <row r="52" spans="1:26" ht="24.95" customHeight="1">
      <c r="A52" s="185"/>
      <c r="B52" s="180" t="s">
        <v>138</v>
      </c>
      <c r="C52" s="186" t="s">
        <v>664</v>
      </c>
      <c r="D52" s="180" t="s">
        <v>665</v>
      </c>
      <c r="E52" s="180" t="s">
        <v>335</v>
      </c>
      <c r="F52" s="181">
        <v>2</v>
      </c>
      <c r="G52" s="182">
        <v>0</v>
      </c>
      <c r="H52" s="182">
        <v>0</v>
      </c>
      <c r="I52" s="182">
        <f>ROUND(F52*(G52+H52),2)</f>
        <v>0</v>
      </c>
      <c r="J52" s="180">
        <f>ROUND(F52*(N52),2)</f>
        <v>0</v>
      </c>
      <c r="K52" s="183">
        <f>ROUND(F52*(O52),2)</f>
        <v>0</v>
      </c>
      <c r="L52" s="183">
        <f>ROUND(F52*(G52),2)</f>
        <v>0</v>
      </c>
      <c r="M52" s="183">
        <f>ROUND(F52*(H52),2)</f>
        <v>0</v>
      </c>
      <c r="N52" s="183">
        <v>0</v>
      </c>
      <c r="O52" s="183"/>
      <c r="P52" s="187"/>
      <c r="Q52" s="187"/>
      <c r="R52" s="187"/>
      <c r="S52" s="183">
        <f>ROUND(F52*(P52),3)</f>
        <v>0</v>
      </c>
      <c r="T52" s="184"/>
      <c r="U52" s="184"/>
      <c r="V52" s="187"/>
      <c r="Z52">
        <v>0</v>
      </c>
    </row>
    <row r="53" spans="1:26" ht="24.95" customHeight="1">
      <c r="A53" s="185"/>
      <c r="B53" s="180" t="s">
        <v>138</v>
      </c>
      <c r="C53" s="186" t="s">
        <v>666</v>
      </c>
      <c r="D53" s="180" t="s">
        <v>667</v>
      </c>
      <c r="E53" s="180" t="s">
        <v>335</v>
      </c>
      <c r="F53" s="181">
        <v>3</v>
      </c>
      <c r="G53" s="182">
        <v>0</v>
      </c>
      <c r="H53" s="182">
        <v>0</v>
      </c>
      <c r="I53" s="182">
        <f>ROUND(F53*(G53+H53),2)</f>
        <v>0</v>
      </c>
      <c r="J53" s="180">
        <f>ROUND(F53*(N53),2)</f>
        <v>0</v>
      </c>
      <c r="K53" s="183">
        <f>ROUND(F53*(O53),2)</f>
        <v>0</v>
      </c>
      <c r="L53" s="183">
        <f>ROUND(F53*(G53),2)</f>
        <v>0</v>
      </c>
      <c r="M53" s="183">
        <f>ROUND(F53*(H53),2)</f>
        <v>0</v>
      </c>
      <c r="N53" s="183">
        <v>0</v>
      </c>
      <c r="O53" s="183"/>
      <c r="P53" s="187"/>
      <c r="Q53" s="187"/>
      <c r="R53" s="187"/>
      <c r="S53" s="183">
        <f>ROUND(F53*(P53),3)</f>
        <v>0</v>
      </c>
      <c r="T53" s="184"/>
      <c r="U53" s="184"/>
      <c r="V53" s="187"/>
      <c r="Z53">
        <v>0</v>
      </c>
    </row>
    <row r="54" spans="1:26">
      <c r="A54" s="161"/>
      <c r="B54" s="161"/>
      <c r="C54" s="179">
        <v>3</v>
      </c>
      <c r="D54" s="179" t="s">
        <v>68</v>
      </c>
      <c r="E54" s="161"/>
      <c r="F54" s="178"/>
      <c r="G54" s="164">
        <f>ROUND((SUM(L29:L53))/1,2)</f>
        <v>0</v>
      </c>
      <c r="H54" s="164">
        <f>ROUND((SUM(M29:M53))/1,2)</f>
        <v>0</v>
      </c>
      <c r="I54" s="164">
        <f>ROUND((SUM(I29:I53))/1,2)</f>
        <v>0</v>
      </c>
      <c r="J54" s="161"/>
      <c r="K54" s="161"/>
      <c r="L54" s="161">
        <f>ROUND((SUM(L29:L53))/1,2)</f>
        <v>0</v>
      </c>
      <c r="M54" s="161">
        <f>ROUND((SUM(M29:M53))/1,2)</f>
        <v>0</v>
      </c>
      <c r="N54" s="161"/>
      <c r="O54" s="161"/>
      <c r="P54" s="196"/>
      <c r="Q54" s="161"/>
      <c r="R54" s="161"/>
      <c r="S54" s="196">
        <f>ROUND((SUM(S29:S53))/1,2)</f>
        <v>56.89</v>
      </c>
      <c r="T54" s="158"/>
      <c r="U54" s="158"/>
      <c r="V54" s="2">
        <f>ROUND((SUM(V29:V53))/1,2)</f>
        <v>0</v>
      </c>
      <c r="W54" s="158"/>
      <c r="X54" s="158"/>
      <c r="Y54" s="158"/>
      <c r="Z54" s="158"/>
    </row>
    <row r="55" spans="1:26">
      <c r="A55" s="1"/>
      <c r="B55" s="1"/>
      <c r="C55" s="1"/>
      <c r="D55" s="1"/>
      <c r="E55" s="1"/>
      <c r="F55" s="174"/>
      <c r="G55" s="154"/>
      <c r="H55" s="154"/>
      <c r="I55" s="154"/>
      <c r="J55" s="1"/>
      <c r="K55" s="1"/>
      <c r="L55" s="1"/>
      <c r="M55" s="1"/>
      <c r="N55" s="1"/>
      <c r="O55" s="1"/>
      <c r="P55" s="1"/>
      <c r="Q55" s="1"/>
      <c r="R55" s="1"/>
      <c r="S55" s="1"/>
      <c r="V55" s="1"/>
    </row>
    <row r="56" spans="1:26">
      <c r="A56" s="161"/>
      <c r="B56" s="161"/>
      <c r="C56" s="179">
        <v>4</v>
      </c>
      <c r="D56" s="179" t="s">
        <v>69</v>
      </c>
      <c r="E56" s="161"/>
      <c r="F56" s="178"/>
      <c r="G56" s="162"/>
      <c r="H56" s="162"/>
      <c r="I56" s="162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58"/>
      <c r="U56" s="158"/>
      <c r="V56" s="161"/>
      <c r="W56" s="158"/>
      <c r="X56" s="158"/>
      <c r="Y56" s="158"/>
      <c r="Z56" s="158"/>
    </row>
    <row r="57" spans="1:26" ht="24.95" customHeight="1">
      <c r="A57" s="185"/>
      <c r="B57" s="180" t="s">
        <v>154</v>
      </c>
      <c r="C57" s="186" t="s">
        <v>760</v>
      </c>
      <c r="D57" s="180" t="s">
        <v>761</v>
      </c>
      <c r="E57" s="180" t="s">
        <v>131</v>
      </c>
      <c r="F57" s="181">
        <v>9.2100000000000009</v>
      </c>
      <c r="G57" s="182">
        <v>0</v>
      </c>
      <c r="H57" s="182">
        <v>0</v>
      </c>
      <c r="I57" s="182">
        <f>ROUND(F57*(G57+H57),2)</f>
        <v>0</v>
      </c>
      <c r="J57" s="180">
        <f>ROUND(F57*(N57),2)</f>
        <v>0</v>
      </c>
      <c r="K57" s="183">
        <f>ROUND(F57*(O57),2)</f>
        <v>0</v>
      </c>
      <c r="L57" s="183">
        <f>ROUND(F57*(G57),2)</f>
        <v>0</v>
      </c>
      <c r="M57" s="183">
        <f>ROUND(F57*(H57),2)</f>
        <v>0</v>
      </c>
      <c r="N57" s="183">
        <v>0</v>
      </c>
      <c r="O57" s="183"/>
      <c r="P57" s="187"/>
      <c r="Q57" s="187"/>
      <c r="R57" s="187"/>
      <c r="S57" s="183">
        <f>ROUND(F57*(P57),3)</f>
        <v>0</v>
      </c>
      <c r="T57" s="184"/>
      <c r="U57" s="184"/>
      <c r="V57" s="187"/>
      <c r="Z57">
        <v>0</v>
      </c>
    </row>
    <row r="58" spans="1:26" ht="24.95" customHeight="1">
      <c r="A58" s="185"/>
      <c r="B58" s="180" t="s">
        <v>154</v>
      </c>
      <c r="C58" s="186" t="s">
        <v>762</v>
      </c>
      <c r="D58" s="180" t="s">
        <v>763</v>
      </c>
      <c r="E58" s="180" t="s">
        <v>122</v>
      </c>
      <c r="F58" s="181">
        <v>131.58000000000001</v>
      </c>
      <c r="G58" s="182">
        <v>0</v>
      </c>
      <c r="H58" s="182">
        <v>0</v>
      </c>
      <c r="I58" s="182">
        <f>ROUND(F58*(G58+H58),2)</f>
        <v>0</v>
      </c>
      <c r="J58" s="180">
        <f>ROUND(F58*(N58),2)</f>
        <v>0</v>
      </c>
      <c r="K58" s="183">
        <f>ROUND(F58*(O58),2)</f>
        <v>0</v>
      </c>
      <c r="L58" s="183">
        <f>ROUND(F58*(G58),2)</f>
        <v>0</v>
      </c>
      <c r="M58" s="183">
        <f>ROUND(F58*(H58),2)</f>
        <v>0</v>
      </c>
      <c r="N58" s="183">
        <v>0</v>
      </c>
      <c r="O58" s="183"/>
      <c r="P58" s="187">
        <v>3.9000000000000003E-3</v>
      </c>
      <c r="Q58" s="187"/>
      <c r="R58" s="187">
        <v>3.9000000000000003E-3</v>
      </c>
      <c r="S58" s="183">
        <f>ROUND(F58*(P58),3)</f>
        <v>0.51300000000000001</v>
      </c>
      <c r="T58" s="184"/>
      <c r="U58" s="184"/>
      <c r="V58" s="187"/>
      <c r="Z58">
        <v>0</v>
      </c>
    </row>
    <row r="59" spans="1:26" ht="24.95" customHeight="1">
      <c r="A59" s="185"/>
      <c r="B59" s="180" t="s">
        <v>154</v>
      </c>
      <c r="C59" s="186" t="s">
        <v>764</v>
      </c>
      <c r="D59" s="180" t="s">
        <v>765</v>
      </c>
      <c r="E59" s="180" t="s">
        <v>122</v>
      </c>
      <c r="F59" s="181">
        <v>131.58000000000001</v>
      </c>
      <c r="G59" s="182">
        <v>0</v>
      </c>
      <c r="H59" s="182">
        <v>0</v>
      </c>
      <c r="I59" s="182">
        <f>ROUND(F59*(G59+H59),2)</f>
        <v>0</v>
      </c>
      <c r="J59" s="180">
        <f>ROUND(F59*(N59),2)</f>
        <v>0</v>
      </c>
      <c r="K59" s="183">
        <f>ROUND(F59*(O59),2)</f>
        <v>0</v>
      </c>
      <c r="L59" s="183">
        <f>ROUND(F59*(G59),2)</f>
        <v>0</v>
      </c>
      <c r="M59" s="183">
        <f>ROUND(F59*(H59),2)</f>
        <v>0</v>
      </c>
      <c r="N59" s="183">
        <v>0</v>
      </c>
      <c r="O59" s="183"/>
      <c r="P59" s="187"/>
      <c r="Q59" s="187"/>
      <c r="R59" s="187"/>
      <c r="S59" s="183">
        <f>ROUND(F59*(P59),3)</f>
        <v>0</v>
      </c>
      <c r="T59" s="184"/>
      <c r="U59" s="184"/>
      <c r="V59" s="187"/>
      <c r="Z59">
        <v>0</v>
      </c>
    </row>
    <row r="60" spans="1:26" ht="24.95" customHeight="1">
      <c r="A60" s="185"/>
      <c r="B60" s="180" t="s">
        <v>154</v>
      </c>
      <c r="C60" s="186" t="s">
        <v>766</v>
      </c>
      <c r="D60" s="180" t="s">
        <v>767</v>
      </c>
      <c r="E60" s="180" t="s">
        <v>122</v>
      </c>
      <c r="F60" s="181">
        <v>131.58000000000001</v>
      </c>
      <c r="G60" s="182">
        <v>0</v>
      </c>
      <c r="H60" s="182">
        <v>0</v>
      </c>
      <c r="I60" s="182">
        <f>ROUND(F60*(G60+H60),2)</f>
        <v>0</v>
      </c>
      <c r="J60" s="180">
        <f>ROUND(F60*(N60),2)</f>
        <v>0</v>
      </c>
      <c r="K60" s="183">
        <f>ROUND(F60*(O60),2)</f>
        <v>0</v>
      </c>
      <c r="L60" s="183">
        <f>ROUND(F60*(G60),2)</f>
        <v>0</v>
      </c>
      <c r="M60" s="183">
        <f>ROUND(F60*(H60),2)</f>
        <v>0</v>
      </c>
      <c r="N60" s="183">
        <v>0</v>
      </c>
      <c r="O60" s="183"/>
      <c r="P60" s="187">
        <v>3.8700000000000002E-3</v>
      </c>
      <c r="Q60" s="187"/>
      <c r="R60" s="187">
        <v>3.8700000000000002E-3</v>
      </c>
      <c r="S60" s="183">
        <f>ROUND(F60*(P60),3)</f>
        <v>0.50900000000000001</v>
      </c>
      <c r="T60" s="184"/>
      <c r="U60" s="184"/>
      <c r="V60" s="187"/>
      <c r="Z60">
        <v>0</v>
      </c>
    </row>
    <row r="61" spans="1:26" ht="24.95" customHeight="1">
      <c r="A61" s="185"/>
      <c r="B61" s="180" t="s">
        <v>154</v>
      </c>
      <c r="C61" s="186" t="s">
        <v>768</v>
      </c>
      <c r="D61" s="180" t="s">
        <v>769</v>
      </c>
      <c r="E61" s="180" t="s">
        <v>122</v>
      </c>
      <c r="F61" s="181">
        <v>131.58000000000001</v>
      </c>
      <c r="G61" s="182">
        <v>0</v>
      </c>
      <c r="H61" s="182">
        <v>0</v>
      </c>
      <c r="I61" s="182">
        <f>ROUND(F61*(G61+H61),2)</f>
        <v>0</v>
      </c>
      <c r="J61" s="180">
        <f>ROUND(F61*(N61),2)</f>
        <v>0</v>
      </c>
      <c r="K61" s="183">
        <f>ROUND(F61*(O61),2)</f>
        <v>0</v>
      </c>
      <c r="L61" s="183">
        <f>ROUND(F61*(G61),2)</f>
        <v>0</v>
      </c>
      <c r="M61" s="183">
        <f>ROUND(F61*(H61),2)</f>
        <v>0</v>
      </c>
      <c r="N61" s="183">
        <v>0</v>
      </c>
      <c r="O61" s="183"/>
      <c r="P61" s="187"/>
      <c r="Q61" s="187"/>
      <c r="R61" s="187"/>
      <c r="S61" s="183">
        <f>ROUND(F61*(P61),3)</f>
        <v>0</v>
      </c>
      <c r="T61" s="184"/>
      <c r="U61" s="184"/>
      <c r="V61" s="187"/>
      <c r="Z61">
        <v>0</v>
      </c>
    </row>
    <row r="62" spans="1:26" ht="24.95" customHeight="1">
      <c r="A62" s="185"/>
      <c r="B62" s="180" t="s">
        <v>154</v>
      </c>
      <c r="C62" s="186" t="s">
        <v>770</v>
      </c>
      <c r="D62" s="180" t="s">
        <v>771</v>
      </c>
      <c r="E62" s="180" t="s">
        <v>122</v>
      </c>
      <c r="F62" s="181">
        <v>131.58000000000001</v>
      </c>
      <c r="G62" s="182">
        <v>0</v>
      </c>
      <c r="H62" s="182">
        <v>0</v>
      </c>
      <c r="I62" s="182">
        <f>ROUND(F62*(G62+H62),2)</f>
        <v>0</v>
      </c>
      <c r="J62" s="180">
        <f>ROUND(F62*(N62),2)</f>
        <v>0</v>
      </c>
      <c r="K62" s="183">
        <f>ROUND(F62*(O62),2)</f>
        <v>0</v>
      </c>
      <c r="L62" s="183">
        <f>ROUND(F62*(G62),2)</f>
        <v>0</v>
      </c>
      <c r="M62" s="183">
        <f>ROUND(F62*(H62),2)</f>
        <v>0</v>
      </c>
      <c r="N62" s="183">
        <v>0</v>
      </c>
      <c r="O62" s="183"/>
      <c r="P62" s="187">
        <v>1.291E-2</v>
      </c>
      <c r="Q62" s="187"/>
      <c r="R62" s="187">
        <v>1.291E-2</v>
      </c>
      <c r="S62" s="183">
        <f>ROUND(F62*(P62),3)</f>
        <v>1.6990000000000001</v>
      </c>
      <c r="T62" s="184"/>
      <c r="U62" s="184"/>
      <c r="V62" s="187"/>
      <c r="Z62">
        <v>0</v>
      </c>
    </row>
    <row r="63" spans="1:26" ht="24.95" customHeight="1">
      <c r="A63" s="185"/>
      <c r="B63" s="180" t="s">
        <v>154</v>
      </c>
      <c r="C63" s="186" t="s">
        <v>239</v>
      </c>
      <c r="D63" s="180" t="s">
        <v>772</v>
      </c>
      <c r="E63" s="180" t="s">
        <v>107</v>
      </c>
      <c r="F63" s="181">
        <v>4.7699999999999996</v>
      </c>
      <c r="G63" s="182">
        <v>0</v>
      </c>
      <c r="H63" s="182">
        <v>0</v>
      </c>
      <c r="I63" s="182">
        <f>ROUND(F63*(G63+H63),2)</f>
        <v>0</v>
      </c>
      <c r="J63" s="180">
        <f>ROUND(F63*(N63),2)</f>
        <v>0</v>
      </c>
      <c r="K63" s="183">
        <f>ROUND(F63*(O63),2)</f>
        <v>0</v>
      </c>
      <c r="L63" s="183">
        <f>ROUND(F63*(G63),2)</f>
        <v>0</v>
      </c>
      <c r="M63" s="183">
        <f>ROUND(F63*(H63),2)</f>
        <v>0</v>
      </c>
      <c r="N63" s="183">
        <v>0</v>
      </c>
      <c r="O63" s="183"/>
      <c r="P63" s="187">
        <v>2.2618500000000004</v>
      </c>
      <c r="Q63" s="187"/>
      <c r="R63" s="187">
        <v>2.2618500000000004</v>
      </c>
      <c r="S63" s="183">
        <f>ROUND(F63*(P63),3)</f>
        <v>10.789</v>
      </c>
      <c r="T63" s="184"/>
      <c r="U63" s="184"/>
      <c r="V63" s="187"/>
      <c r="Z63">
        <v>0</v>
      </c>
    </row>
    <row r="64" spans="1:26" ht="24.95" customHeight="1">
      <c r="A64" s="185"/>
      <c r="B64" s="180" t="s">
        <v>154</v>
      </c>
      <c r="C64" s="186" t="s">
        <v>241</v>
      </c>
      <c r="D64" s="180" t="s">
        <v>242</v>
      </c>
      <c r="E64" s="180" t="s">
        <v>122</v>
      </c>
      <c r="F64" s="181">
        <v>28.56</v>
      </c>
      <c r="G64" s="182">
        <v>0</v>
      </c>
      <c r="H64" s="182">
        <v>0</v>
      </c>
      <c r="I64" s="182">
        <f>ROUND(F64*(G64+H64),2)</f>
        <v>0</v>
      </c>
      <c r="J64" s="180">
        <f>ROUND(F64*(N64),2)</f>
        <v>0</v>
      </c>
      <c r="K64" s="183">
        <f>ROUND(F64*(O64),2)</f>
        <v>0</v>
      </c>
      <c r="L64" s="183">
        <f>ROUND(F64*(G64),2)</f>
        <v>0</v>
      </c>
      <c r="M64" s="183">
        <f>ROUND(F64*(H64),2)</f>
        <v>0</v>
      </c>
      <c r="N64" s="183">
        <v>0</v>
      </c>
      <c r="O64" s="183"/>
      <c r="P64" s="187">
        <v>3.4100000000000003E-3</v>
      </c>
      <c r="Q64" s="187"/>
      <c r="R64" s="187">
        <v>3.4100000000000003E-3</v>
      </c>
      <c r="S64" s="183">
        <f>ROUND(F64*(P64),3)</f>
        <v>9.7000000000000003E-2</v>
      </c>
      <c r="T64" s="184"/>
      <c r="U64" s="184"/>
      <c r="V64" s="187"/>
      <c r="Z64">
        <v>0</v>
      </c>
    </row>
    <row r="65" spans="1:26" ht="24.95" customHeight="1">
      <c r="A65" s="185"/>
      <c r="B65" s="180" t="s">
        <v>154</v>
      </c>
      <c r="C65" s="186" t="s">
        <v>243</v>
      </c>
      <c r="D65" s="180" t="s">
        <v>244</v>
      </c>
      <c r="E65" s="180" t="s">
        <v>122</v>
      </c>
      <c r="F65" s="181">
        <v>28.56</v>
      </c>
      <c r="G65" s="182">
        <v>0</v>
      </c>
      <c r="H65" s="182">
        <v>0</v>
      </c>
      <c r="I65" s="182">
        <f>ROUND(F65*(G65+H65),2)</f>
        <v>0</v>
      </c>
      <c r="J65" s="180">
        <f>ROUND(F65*(N65),2)</f>
        <v>0</v>
      </c>
      <c r="K65" s="183">
        <f>ROUND(F65*(O65),2)</f>
        <v>0</v>
      </c>
      <c r="L65" s="183">
        <f>ROUND(F65*(G65),2)</f>
        <v>0</v>
      </c>
      <c r="M65" s="183">
        <f>ROUND(F65*(H65),2)</f>
        <v>0</v>
      </c>
      <c r="N65" s="183">
        <v>0</v>
      </c>
      <c r="O65" s="183"/>
      <c r="P65" s="187"/>
      <c r="Q65" s="187"/>
      <c r="R65" s="187"/>
      <c r="S65" s="183">
        <f>ROUND(F65*(P65),3)</f>
        <v>0</v>
      </c>
      <c r="T65" s="184"/>
      <c r="U65" s="184"/>
      <c r="V65" s="187"/>
      <c r="Z65">
        <v>0</v>
      </c>
    </row>
    <row r="66" spans="1:26" ht="24.95" customHeight="1">
      <c r="A66" s="185"/>
      <c r="B66" s="180" t="s">
        <v>154</v>
      </c>
      <c r="C66" s="186" t="s">
        <v>773</v>
      </c>
      <c r="D66" s="180" t="s">
        <v>774</v>
      </c>
      <c r="E66" s="180" t="s">
        <v>202</v>
      </c>
      <c r="F66" s="181">
        <v>0.115</v>
      </c>
      <c r="G66" s="182">
        <v>0</v>
      </c>
      <c r="H66" s="182">
        <v>0</v>
      </c>
      <c r="I66" s="182">
        <f>ROUND(F66*(G66+H66),2)</f>
        <v>0</v>
      </c>
      <c r="J66" s="180">
        <f>ROUND(F66*(N66),2)</f>
        <v>0</v>
      </c>
      <c r="K66" s="183">
        <f>ROUND(F66*(O66),2)</f>
        <v>0</v>
      </c>
      <c r="L66" s="183">
        <f>ROUND(F66*(G66),2)</f>
        <v>0</v>
      </c>
      <c r="M66" s="183">
        <f>ROUND(F66*(H66),2)</f>
        <v>0</v>
      </c>
      <c r="N66" s="183">
        <v>0</v>
      </c>
      <c r="O66" s="183"/>
      <c r="P66" s="187">
        <v>1.0675400000000002</v>
      </c>
      <c r="Q66" s="187"/>
      <c r="R66" s="187">
        <v>1.0675400000000002</v>
      </c>
      <c r="S66" s="183">
        <f>ROUND(F66*(P66),3)</f>
        <v>0.123</v>
      </c>
      <c r="T66" s="184"/>
      <c r="U66" s="184"/>
      <c r="V66" s="187"/>
      <c r="Z66">
        <v>0</v>
      </c>
    </row>
    <row r="67" spans="1:26">
      <c r="A67" s="161"/>
      <c r="B67" s="161"/>
      <c r="C67" s="179">
        <v>4</v>
      </c>
      <c r="D67" s="179" t="s">
        <v>69</v>
      </c>
      <c r="E67" s="161"/>
      <c r="F67" s="178"/>
      <c r="G67" s="164">
        <f>ROUND((SUM(L56:L66))/1,2)</f>
        <v>0</v>
      </c>
      <c r="H67" s="164">
        <f>ROUND((SUM(M56:M66))/1,2)</f>
        <v>0</v>
      </c>
      <c r="I67" s="164">
        <f>ROUND((SUM(I56:I66))/1,2)</f>
        <v>0</v>
      </c>
      <c r="J67" s="161"/>
      <c r="K67" s="161"/>
      <c r="L67" s="161">
        <f>ROUND((SUM(L56:L66))/1,2)</f>
        <v>0</v>
      </c>
      <c r="M67" s="161">
        <f>ROUND((SUM(M56:M66))/1,2)</f>
        <v>0</v>
      </c>
      <c r="N67" s="161"/>
      <c r="O67" s="161"/>
      <c r="P67" s="196"/>
      <c r="Q67" s="161"/>
      <c r="R67" s="161"/>
      <c r="S67" s="196">
        <f>ROUND((SUM(S56:S66))/1,2)</f>
        <v>13.73</v>
      </c>
      <c r="T67" s="158"/>
      <c r="U67" s="158"/>
      <c r="V67" s="2">
        <f>ROUND((SUM(V56:V66))/1,2)</f>
        <v>0</v>
      </c>
      <c r="W67" s="158"/>
      <c r="X67" s="158"/>
      <c r="Y67" s="158"/>
      <c r="Z67" s="158"/>
    </row>
    <row r="68" spans="1:26">
      <c r="A68" s="1"/>
      <c r="B68" s="1"/>
      <c r="C68" s="1"/>
      <c r="D68" s="1"/>
      <c r="E68" s="1"/>
      <c r="F68" s="174"/>
      <c r="G68" s="154"/>
      <c r="H68" s="154"/>
      <c r="I68" s="154"/>
      <c r="J68" s="1"/>
      <c r="K68" s="1"/>
      <c r="L68" s="1"/>
      <c r="M68" s="1"/>
      <c r="N68" s="1"/>
      <c r="O68" s="1"/>
      <c r="P68" s="1"/>
      <c r="Q68" s="1"/>
      <c r="R68" s="1"/>
      <c r="S68" s="1"/>
      <c r="V68" s="1"/>
    </row>
    <row r="69" spans="1:26">
      <c r="A69" s="161"/>
      <c r="B69" s="161"/>
      <c r="C69" s="179">
        <v>5</v>
      </c>
      <c r="D69" s="179" t="s">
        <v>70</v>
      </c>
      <c r="E69" s="161"/>
      <c r="F69" s="178"/>
      <c r="G69" s="162"/>
      <c r="H69" s="162"/>
      <c r="I69" s="162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58"/>
      <c r="U69" s="158"/>
      <c r="V69" s="161"/>
      <c r="W69" s="158"/>
      <c r="X69" s="158"/>
      <c r="Y69" s="158"/>
      <c r="Z69" s="158"/>
    </row>
    <row r="70" spans="1:26" ht="24.95" customHeight="1">
      <c r="A70" s="185"/>
      <c r="B70" s="180" t="s">
        <v>138</v>
      </c>
      <c r="C70" s="186" t="s">
        <v>775</v>
      </c>
      <c r="D70" s="180" t="s">
        <v>776</v>
      </c>
      <c r="E70" s="180" t="s">
        <v>148</v>
      </c>
      <c r="F70" s="181">
        <v>21.45</v>
      </c>
      <c r="G70" s="182">
        <v>0</v>
      </c>
      <c r="H70" s="182">
        <v>0</v>
      </c>
      <c r="I70" s="182">
        <f>ROUND(F70*(G70+H70),2)</f>
        <v>0</v>
      </c>
      <c r="J70" s="180">
        <f>ROUND(F70*(N70),2)</f>
        <v>0</v>
      </c>
      <c r="K70" s="183">
        <f>ROUND(F70*(O70),2)</f>
        <v>0</v>
      </c>
      <c r="L70" s="183">
        <f>ROUND(F70*(G70),2)</f>
        <v>0</v>
      </c>
      <c r="M70" s="183">
        <f>ROUND(F70*(H70),2)</f>
        <v>0</v>
      </c>
      <c r="N70" s="183">
        <v>0</v>
      </c>
      <c r="O70" s="183"/>
      <c r="P70" s="187"/>
      <c r="Q70" s="187"/>
      <c r="R70" s="187"/>
      <c r="S70" s="183">
        <f>ROUND(F70*(P70),3)</f>
        <v>0</v>
      </c>
      <c r="T70" s="184"/>
      <c r="U70" s="184"/>
      <c r="V70" s="187"/>
      <c r="Z70">
        <v>0</v>
      </c>
    </row>
    <row r="71" spans="1:26" ht="24.95" customHeight="1">
      <c r="A71" s="185"/>
      <c r="B71" s="180" t="s">
        <v>138</v>
      </c>
      <c r="C71" s="186" t="s">
        <v>777</v>
      </c>
      <c r="D71" s="180" t="s">
        <v>778</v>
      </c>
      <c r="E71" s="180" t="s">
        <v>148</v>
      </c>
      <c r="F71" s="181">
        <v>82.58</v>
      </c>
      <c r="G71" s="182">
        <v>0</v>
      </c>
      <c r="H71" s="182">
        <v>0</v>
      </c>
      <c r="I71" s="182">
        <f>ROUND(F71*(G71+H71),2)</f>
        <v>0</v>
      </c>
      <c r="J71" s="180">
        <f>ROUND(F71*(N71),2)</f>
        <v>0</v>
      </c>
      <c r="K71" s="183">
        <f>ROUND(F71*(O71),2)</f>
        <v>0</v>
      </c>
      <c r="L71" s="183">
        <f>ROUND(F71*(G71),2)</f>
        <v>0</v>
      </c>
      <c r="M71" s="183">
        <f>ROUND(F71*(H71),2)</f>
        <v>0</v>
      </c>
      <c r="N71" s="183">
        <v>0</v>
      </c>
      <c r="O71" s="183"/>
      <c r="P71" s="187"/>
      <c r="Q71" s="187"/>
      <c r="R71" s="187"/>
      <c r="S71" s="183">
        <f>ROUND(F71*(P71),3)</f>
        <v>0</v>
      </c>
      <c r="T71" s="184"/>
      <c r="U71" s="184"/>
      <c r="V71" s="187"/>
      <c r="Z71">
        <v>0</v>
      </c>
    </row>
    <row r="72" spans="1:26">
      <c r="A72" s="161"/>
      <c r="B72" s="161"/>
      <c r="C72" s="179">
        <v>5</v>
      </c>
      <c r="D72" s="179" t="s">
        <v>70</v>
      </c>
      <c r="E72" s="161"/>
      <c r="F72" s="178"/>
      <c r="G72" s="164">
        <f>ROUND((SUM(L69:L71))/1,2)</f>
        <v>0</v>
      </c>
      <c r="H72" s="164">
        <f>ROUND((SUM(M69:M71))/1,2)</f>
        <v>0</v>
      </c>
      <c r="I72" s="164">
        <f>ROUND((SUM(I69:I71))/1,2)</f>
        <v>0</v>
      </c>
      <c r="J72" s="161"/>
      <c r="K72" s="161"/>
      <c r="L72" s="161">
        <f>ROUND((SUM(L69:L71))/1,2)</f>
        <v>0</v>
      </c>
      <c r="M72" s="161">
        <f>ROUND((SUM(M69:M71))/1,2)</f>
        <v>0</v>
      </c>
      <c r="N72" s="161"/>
      <c r="O72" s="161"/>
      <c r="P72" s="196"/>
      <c r="Q72" s="161"/>
      <c r="R72" s="161"/>
      <c r="S72" s="196">
        <f>ROUND((SUM(S69:S71))/1,2)</f>
        <v>0</v>
      </c>
      <c r="T72" s="158"/>
      <c r="U72" s="158"/>
      <c r="V72" s="2">
        <f>ROUND((SUM(V69:V71))/1,2)</f>
        <v>0</v>
      </c>
      <c r="W72" s="158"/>
      <c r="X72" s="158"/>
      <c r="Y72" s="158"/>
      <c r="Z72" s="158"/>
    </row>
    <row r="73" spans="1:26">
      <c r="A73" s="1"/>
      <c r="B73" s="1"/>
      <c r="C73" s="1"/>
      <c r="D73" s="1"/>
      <c r="E73" s="1"/>
      <c r="F73" s="174"/>
      <c r="G73" s="154"/>
      <c r="H73" s="154"/>
      <c r="I73" s="154"/>
      <c r="J73" s="1"/>
      <c r="K73" s="1"/>
      <c r="L73" s="1"/>
      <c r="M73" s="1"/>
      <c r="N73" s="1"/>
      <c r="O73" s="1"/>
      <c r="P73" s="1"/>
      <c r="Q73" s="1"/>
      <c r="R73" s="1"/>
      <c r="S73" s="1"/>
      <c r="V73" s="1"/>
    </row>
    <row r="74" spans="1:26">
      <c r="A74" s="161"/>
      <c r="B74" s="161"/>
      <c r="C74" s="179">
        <v>6</v>
      </c>
      <c r="D74" s="179" t="s">
        <v>71</v>
      </c>
      <c r="E74" s="161"/>
      <c r="F74" s="178"/>
      <c r="G74" s="162"/>
      <c r="H74" s="162"/>
      <c r="I74" s="162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58"/>
      <c r="U74" s="158"/>
      <c r="V74" s="161"/>
      <c r="W74" s="158"/>
      <c r="X74" s="158"/>
      <c r="Y74" s="158"/>
      <c r="Z74" s="158"/>
    </row>
    <row r="75" spans="1:26" ht="24.95" customHeight="1">
      <c r="A75" s="185"/>
      <c r="B75" s="180" t="s">
        <v>154</v>
      </c>
      <c r="C75" s="186" t="s">
        <v>270</v>
      </c>
      <c r="D75" s="180" t="s">
        <v>779</v>
      </c>
      <c r="E75" s="180" t="s">
        <v>122</v>
      </c>
      <c r="F75" s="181">
        <v>1467.07</v>
      </c>
      <c r="G75" s="182">
        <v>0</v>
      </c>
      <c r="H75" s="182">
        <v>0</v>
      </c>
      <c r="I75" s="182">
        <f>ROUND(F75*(G75+H75),2)</f>
        <v>0</v>
      </c>
      <c r="J75" s="180">
        <f>ROUND(F75*(N75),2)</f>
        <v>0</v>
      </c>
      <c r="K75" s="183">
        <f>ROUND(F75*(O75),2)</f>
        <v>0</v>
      </c>
      <c r="L75" s="183">
        <f>ROUND(F75*(G75),2)</f>
        <v>0</v>
      </c>
      <c r="M75" s="183">
        <f>ROUND(F75*(H75),2)</f>
        <v>0</v>
      </c>
      <c r="N75" s="183">
        <v>0</v>
      </c>
      <c r="O75" s="183"/>
      <c r="P75" s="187"/>
      <c r="Q75" s="187"/>
      <c r="R75" s="187"/>
      <c r="S75" s="183">
        <f>ROUND(F75*(P75),3)</f>
        <v>0</v>
      </c>
      <c r="T75" s="184"/>
      <c r="U75" s="184"/>
      <c r="V75" s="187"/>
      <c r="Z75">
        <v>0</v>
      </c>
    </row>
    <row r="76" spans="1:26" ht="24.95" customHeight="1">
      <c r="A76" s="185"/>
      <c r="B76" s="180" t="s">
        <v>154</v>
      </c>
      <c r="C76" s="186" t="s">
        <v>272</v>
      </c>
      <c r="D76" s="180" t="s">
        <v>780</v>
      </c>
      <c r="E76" s="180" t="s">
        <v>122</v>
      </c>
      <c r="F76" s="181">
        <v>870.76</v>
      </c>
      <c r="G76" s="182">
        <v>0</v>
      </c>
      <c r="H76" s="182">
        <v>0</v>
      </c>
      <c r="I76" s="182">
        <f>ROUND(F76*(G76+H76),2)</f>
        <v>0</v>
      </c>
      <c r="J76" s="180">
        <f>ROUND(F76*(N76),2)</f>
        <v>0</v>
      </c>
      <c r="K76" s="183">
        <f>ROUND(F76*(O76),2)</f>
        <v>0</v>
      </c>
      <c r="L76" s="183">
        <f>ROUND(F76*(G76),2)</f>
        <v>0</v>
      </c>
      <c r="M76" s="183">
        <f>ROUND(F76*(H76),2)</f>
        <v>0</v>
      </c>
      <c r="N76" s="183">
        <v>0</v>
      </c>
      <c r="O76" s="183"/>
      <c r="P76" s="187"/>
      <c r="Q76" s="187"/>
      <c r="R76" s="187"/>
      <c r="S76" s="183">
        <f>ROUND(F76*(P76),3)</f>
        <v>0</v>
      </c>
      <c r="T76" s="184"/>
      <c r="U76" s="184"/>
      <c r="V76" s="187"/>
      <c r="Z76">
        <v>0</v>
      </c>
    </row>
    <row r="77" spans="1:26" ht="24.95" customHeight="1">
      <c r="A77" s="185"/>
      <c r="B77" s="180" t="s">
        <v>154</v>
      </c>
      <c r="C77" s="186" t="s">
        <v>274</v>
      </c>
      <c r="D77" s="180" t="s">
        <v>781</v>
      </c>
      <c r="E77" s="180" t="s">
        <v>122</v>
      </c>
      <c r="F77" s="181">
        <v>795.69</v>
      </c>
      <c r="G77" s="182">
        <v>0</v>
      </c>
      <c r="H77" s="182">
        <v>0</v>
      </c>
      <c r="I77" s="182">
        <f>ROUND(F77*(G77+H77),2)</f>
        <v>0</v>
      </c>
      <c r="J77" s="180">
        <f>ROUND(F77*(N77),2)</f>
        <v>0</v>
      </c>
      <c r="K77" s="183">
        <f>ROUND(F77*(O77),2)</f>
        <v>0</v>
      </c>
      <c r="L77" s="183">
        <f>ROUND(F77*(G77),2)</f>
        <v>0</v>
      </c>
      <c r="M77" s="183">
        <f>ROUND(F77*(H77),2)</f>
        <v>0</v>
      </c>
      <c r="N77" s="183">
        <v>0</v>
      </c>
      <c r="O77" s="183"/>
      <c r="P77" s="187">
        <v>4.1999999999999997E-3</v>
      </c>
      <c r="Q77" s="187"/>
      <c r="R77" s="187">
        <v>4.1999999999999997E-3</v>
      </c>
      <c r="S77" s="183">
        <f>ROUND(F77*(P77),3)</f>
        <v>3.3420000000000001</v>
      </c>
      <c r="T77" s="184"/>
      <c r="U77" s="184"/>
      <c r="V77" s="187"/>
      <c r="Z77">
        <v>0</v>
      </c>
    </row>
    <row r="78" spans="1:26" ht="24.95" customHeight="1">
      <c r="A78" s="185"/>
      <c r="B78" s="180" t="s">
        <v>154</v>
      </c>
      <c r="C78" s="186" t="s">
        <v>284</v>
      </c>
      <c r="D78" s="180" t="s">
        <v>285</v>
      </c>
      <c r="E78" s="180" t="s">
        <v>122</v>
      </c>
      <c r="F78" s="181">
        <v>57.61</v>
      </c>
      <c r="G78" s="182">
        <v>0</v>
      </c>
      <c r="H78" s="182">
        <v>0</v>
      </c>
      <c r="I78" s="182">
        <f>ROUND(F78*(G78+H78),2)</f>
        <v>0</v>
      </c>
      <c r="J78" s="180">
        <f>ROUND(F78*(N78),2)</f>
        <v>0</v>
      </c>
      <c r="K78" s="183">
        <f>ROUND(F78*(O78),2)</f>
        <v>0</v>
      </c>
      <c r="L78" s="183">
        <f>ROUND(F78*(G78),2)</f>
        <v>0</v>
      </c>
      <c r="M78" s="183">
        <f>ROUND(F78*(H78),2)</f>
        <v>0</v>
      </c>
      <c r="N78" s="183">
        <v>0</v>
      </c>
      <c r="O78" s="183"/>
      <c r="P78" s="187">
        <v>3.8710000000000001E-2</v>
      </c>
      <c r="Q78" s="187"/>
      <c r="R78" s="187">
        <v>3.8710000000000001E-2</v>
      </c>
      <c r="S78" s="183">
        <f>ROUND(F78*(P78),3)</f>
        <v>2.23</v>
      </c>
      <c r="T78" s="184"/>
      <c r="U78" s="184"/>
      <c r="V78" s="187"/>
      <c r="Z78">
        <v>0</v>
      </c>
    </row>
    <row r="79" spans="1:26" ht="24.95" customHeight="1">
      <c r="A79" s="185"/>
      <c r="B79" s="180" t="s">
        <v>154</v>
      </c>
      <c r="C79" s="186" t="s">
        <v>782</v>
      </c>
      <c r="D79" s="180" t="s">
        <v>783</v>
      </c>
      <c r="E79" s="180" t="s">
        <v>122</v>
      </c>
      <c r="F79" s="181">
        <v>325.06</v>
      </c>
      <c r="G79" s="182">
        <v>0</v>
      </c>
      <c r="H79" s="182">
        <v>0</v>
      </c>
      <c r="I79" s="182">
        <f>ROUND(F79*(G79+H79),2)</f>
        <v>0</v>
      </c>
      <c r="J79" s="180">
        <f>ROUND(F79*(N79),2)</f>
        <v>0</v>
      </c>
      <c r="K79" s="183">
        <f>ROUND(F79*(O79),2)</f>
        <v>0</v>
      </c>
      <c r="L79" s="183">
        <f>ROUND(F79*(G79),2)</f>
        <v>0</v>
      </c>
      <c r="M79" s="183">
        <f>ROUND(F79*(H79),2)</f>
        <v>0</v>
      </c>
      <c r="N79" s="183">
        <v>0</v>
      </c>
      <c r="O79" s="183"/>
      <c r="P79" s="187">
        <v>3.7799999999999999E-3</v>
      </c>
      <c r="Q79" s="187"/>
      <c r="R79" s="187">
        <v>3.7799999999999999E-3</v>
      </c>
      <c r="S79" s="183">
        <f>ROUND(F79*(P79),3)</f>
        <v>1.2290000000000001</v>
      </c>
      <c r="T79" s="184"/>
      <c r="U79" s="184"/>
      <c r="V79" s="187"/>
      <c r="Z79">
        <v>0</v>
      </c>
    </row>
    <row r="80" spans="1:26" ht="24.95" customHeight="1">
      <c r="A80" s="185"/>
      <c r="B80" s="180" t="s">
        <v>154</v>
      </c>
      <c r="C80" s="186" t="s">
        <v>290</v>
      </c>
      <c r="D80" s="180" t="s">
        <v>784</v>
      </c>
      <c r="E80" s="180" t="s">
        <v>148</v>
      </c>
      <c r="F80" s="181">
        <v>325.06</v>
      </c>
      <c r="G80" s="182">
        <v>0</v>
      </c>
      <c r="H80" s="182">
        <v>0</v>
      </c>
      <c r="I80" s="182">
        <f>ROUND(F80*(G80+H80),2)</f>
        <v>0</v>
      </c>
      <c r="J80" s="180">
        <f>ROUND(F80*(N80),2)</f>
        <v>0</v>
      </c>
      <c r="K80" s="183">
        <f>ROUND(F80*(O80),2)</f>
        <v>0</v>
      </c>
      <c r="L80" s="183">
        <f>ROUND(F80*(G80),2)</f>
        <v>0</v>
      </c>
      <c r="M80" s="183">
        <f>ROUND(F80*(H80),2)</f>
        <v>0</v>
      </c>
      <c r="N80" s="183">
        <v>0</v>
      </c>
      <c r="O80" s="183"/>
      <c r="P80" s="187"/>
      <c r="Q80" s="187"/>
      <c r="R80" s="187"/>
      <c r="S80" s="183">
        <f>ROUND(F80*(P80),3)</f>
        <v>0</v>
      </c>
      <c r="T80" s="184"/>
      <c r="U80" s="184"/>
      <c r="V80" s="187"/>
      <c r="Z80">
        <v>0</v>
      </c>
    </row>
    <row r="81" spans="1:26" ht="24.95" customHeight="1">
      <c r="A81" s="185"/>
      <c r="B81" s="180" t="s">
        <v>154</v>
      </c>
      <c r="C81" s="186" t="s">
        <v>785</v>
      </c>
      <c r="D81" s="180" t="s">
        <v>786</v>
      </c>
      <c r="E81" s="180" t="s">
        <v>296</v>
      </c>
      <c r="F81" s="181">
        <v>123.84</v>
      </c>
      <c r="G81" s="182">
        <v>0</v>
      </c>
      <c r="H81" s="182">
        <v>0</v>
      </c>
      <c r="I81" s="182">
        <f>ROUND(F81*(G81+H81),2)</f>
        <v>0</v>
      </c>
      <c r="J81" s="180">
        <f>ROUND(F81*(N81),2)</f>
        <v>0</v>
      </c>
      <c r="K81" s="183">
        <f>ROUND(F81*(O81),2)</f>
        <v>0</v>
      </c>
      <c r="L81" s="183">
        <f>ROUND(F81*(G81),2)</f>
        <v>0</v>
      </c>
      <c r="M81" s="183">
        <f>ROUND(F81*(H81),2)</f>
        <v>0</v>
      </c>
      <c r="N81" s="183">
        <v>0</v>
      </c>
      <c r="O81" s="183"/>
      <c r="P81" s="187"/>
      <c r="Q81" s="187"/>
      <c r="R81" s="187"/>
      <c r="S81" s="183">
        <f>ROUND(F81*(P81),3)</f>
        <v>0</v>
      </c>
      <c r="T81" s="184"/>
      <c r="U81" s="184"/>
      <c r="V81" s="187"/>
      <c r="Z81">
        <v>0</v>
      </c>
    </row>
    <row r="82" spans="1:26" ht="24.95" customHeight="1">
      <c r="A82" s="185"/>
      <c r="B82" s="180" t="s">
        <v>154</v>
      </c>
      <c r="C82" s="186" t="s">
        <v>294</v>
      </c>
      <c r="D82" s="180" t="s">
        <v>295</v>
      </c>
      <c r="E82" s="180" t="s">
        <v>296</v>
      </c>
      <c r="F82" s="181">
        <v>23.97</v>
      </c>
      <c r="G82" s="182">
        <v>0</v>
      </c>
      <c r="H82" s="182">
        <v>0</v>
      </c>
      <c r="I82" s="182">
        <f>ROUND(F82*(G82+H82),2)</f>
        <v>0</v>
      </c>
      <c r="J82" s="180">
        <f>ROUND(F82*(N82),2)</f>
        <v>0</v>
      </c>
      <c r="K82" s="183">
        <f>ROUND(F82*(O82),2)</f>
        <v>0</v>
      </c>
      <c r="L82" s="183">
        <f>ROUND(F82*(G82),2)</f>
        <v>0</v>
      </c>
      <c r="M82" s="183">
        <f>ROUND(F82*(H82),2)</f>
        <v>0</v>
      </c>
      <c r="N82" s="183">
        <v>0</v>
      </c>
      <c r="O82" s="183"/>
      <c r="P82" s="187"/>
      <c r="Q82" s="187"/>
      <c r="R82" s="187"/>
      <c r="S82" s="183">
        <f>ROUND(F82*(P82),3)</f>
        <v>0</v>
      </c>
      <c r="T82" s="184"/>
      <c r="U82" s="184"/>
      <c r="V82" s="187"/>
      <c r="Z82">
        <v>0</v>
      </c>
    </row>
    <row r="83" spans="1:26" ht="24.95" customHeight="1">
      <c r="A83" s="185"/>
      <c r="B83" s="180" t="s">
        <v>154</v>
      </c>
      <c r="C83" s="186" t="s">
        <v>297</v>
      </c>
      <c r="D83" s="180" t="s">
        <v>787</v>
      </c>
      <c r="E83" s="180" t="s">
        <v>107</v>
      </c>
      <c r="F83" s="181">
        <v>15.93</v>
      </c>
      <c r="G83" s="182">
        <v>0</v>
      </c>
      <c r="H83" s="182">
        <v>0</v>
      </c>
      <c r="I83" s="182">
        <f>ROUND(F83*(G83+H83),2)</f>
        <v>0</v>
      </c>
      <c r="J83" s="180">
        <f>ROUND(F83*(N83),2)</f>
        <v>0</v>
      </c>
      <c r="K83" s="183">
        <f>ROUND(F83*(O83),2)</f>
        <v>0</v>
      </c>
      <c r="L83" s="183">
        <f>ROUND(F83*(G83),2)</f>
        <v>0</v>
      </c>
      <c r="M83" s="183">
        <f>ROUND(F83*(H83),2)</f>
        <v>0</v>
      </c>
      <c r="N83" s="183">
        <v>0</v>
      </c>
      <c r="O83" s="183"/>
      <c r="P83" s="187">
        <v>2.2131099999999999</v>
      </c>
      <c r="Q83" s="187"/>
      <c r="R83" s="187">
        <v>2.2131099999999999</v>
      </c>
      <c r="S83" s="183">
        <f>ROUND(F83*(P83),3)</f>
        <v>35.255000000000003</v>
      </c>
      <c r="T83" s="184"/>
      <c r="U83" s="184"/>
      <c r="V83" s="187"/>
      <c r="Z83">
        <v>0</v>
      </c>
    </row>
    <row r="84" spans="1:26" ht="24.95" customHeight="1">
      <c r="A84" s="185"/>
      <c r="B84" s="180" t="s">
        <v>154</v>
      </c>
      <c r="C84" s="186" t="s">
        <v>788</v>
      </c>
      <c r="D84" s="180" t="s">
        <v>789</v>
      </c>
      <c r="E84" s="180" t="s">
        <v>107</v>
      </c>
      <c r="F84" s="181">
        <v>1.66</v>
      </c>
      <c r="G84" s="182">
        <v>0</v>
      </c>
      <c r="H84" s="182">
        <v>0</v>
      </c>
      <c r="I84" s="182">
        <f>ROUND(F84*(G84+H84),2)</f>
        <v>0</v>
      </c>
      <c r="J84" s="180">
        <f>ROUND(F84*(N84),2)</f>
        <v>0</v>
      </c>
      <c r="K84" s="183">
        <f>ROUND(F84*(O84),2)</f>
        <v>0</v>
      </c>
      <c r="L84" s="183">
        <f>ROUND(F84*(G84),2)</f>
        <v>0</v>
      </c>
      <c r="M84" s="183">
        <f>ROUND(F84*(H84),2)</f>
        <v>0</v>
      </c>
      <c r="N84" s="183">
        <v>0</v>
      </c>
      <c r="O84" s="183"/>
      <c r="P84" s="187"/>
      <c r="Q84" s="187"/>
      <c r="R84" s="187"/>
      <c r="S84" s="183">
        <f>ROUND(F84*(P84),3)</f>
        <v>0</v>
      </c>
      <c r="T84" s="184"/>
      <c r="U84" s="184"/>
      <c r="V84" s="187"/>
      <c r="Z84">
        <v>0</v>
      </c>
    </row>
    <row r="85" spans="1:26" ht="24.95" customHeight="1">
      <c r="A85" s="185"/>
      <c r="B85" s="180" t="s">
        <v>154</v>
      </c>
      <c r="C85" s="186" t="s">
        <v>790</v>
      </c>
      <c r="D85" s="180" t="s">
        <v>791</v>
      </c>
      <c r="E85" s="180" t="s">
        <v>107</v>
      </c>
      <c r="F85" s="181">
        <v>27.28</v>
      </c>
      <c r="G85" s="182">
        <v>0</v>
      </c>
      <c r="H85" s="182">
        <v>0</v>
      </c>
      <c r="I85" s="182">
        <f>ROUND(F85*(G85+H85),2)</f>
        <v>0</v>
      </c>
      <c r="J85" s="180">
        <f>ROUND(F85*(N85),2)</f>
        <v>0</v>
      </c>
      <c r="K85" s="183">
        <f>ROUND(F85*(O85),2)</f>
        <v>0</v>
      </c>
      <c r="L85" s="183">
        <f>ROUND(F85*(G85),2)</f>
        <v>0</v>
      </c>
      <c r="M85" s="183">
        <f>ROUND(F85*(H85),2)</f>
        <v>0</v>
      </c>
      <c r="N85" s="183">
        <v>0</v>
      </c>
      <c r="O85" s="183"/>
      <c r="P85" s="187">
        <v>2.2677700000000001</v>
      </c>
      <c r="Q85" s="187"/>
      <c r="R85" s="187">
        <v>2.2677700000000001</v>
      </c>
      <c r="S85" s="183">
        <f>ROUND(F85*(P85),3)</f>
        <v>61.865000000000002</v>
      </c>
      <c r="T85" s="184"/>
      <c r="U85" s="184"/>
      <c r="V85" s="187"/>
      <c r="Z85">
        <v>0</v>
      </c>
    </row>
    <row r="86" spans="1:26" ht="24.95" customHeight="1">
      <c r="A86" s="185"/>
      <c r="B86" s="180" t="s">
        <v>154</v>
      </c>
      <c r="C86" s="186" t="s">
        <v>305</v>
      </c>
      <c r="D86" s="180" t="s">
        <v>792</v>
      </c>
      <c r="E86" s="180" t="s">
        <v>202</v>
      </c>
      <c r="F86" s="181">
        <v>6.8000000000000005E-2</v>
      </c>
      <c r="G86" s="182">
        <v>0</v>
      </c>
      <c r="H86" s="182">
        <v>0</v>
      </c>
      <c r="I86" s="182">
        <f>ROUND(F86*(G86+H86),2)</f>
        <v>0</v>
      </c>
      <c r="J86" s="180">
        <f>ROUND(F86*(N86),2)</f>
        <v>0</v>
      </c>
      <c r="K86" s="183">
        <f>ROUND(F86*(O86),2)</f>
        <v>0</v>
      </c>
      <c r="L86" s="183">
        <f>ROUND(F86*(G86),2)</f>
        <v>0</v>
      </c>
      <c r="M86" s="183">
        <f>ROUND(F86*(H86),2)</f>
        <v>0</v>
      </c>
      <c r="N86" s="183">
        <v>0</v>
      </c>
      <c r="O86" s="183"/>
      <c r="P86" s="187">
        <v>1.20296</v>
      </c>
      <c r="Q86" s="187"/>
      <c r="R86" s="187">
        <v>1.20296</v>
      </c>
      <c r="S86" s="183">
        <f>ROUND(F86*(P86),3)</f>
        <v>8.2000000000000003E-2</v>
      </c>
      <c r="T86" s="184"/>
      <c r="U86" s="184"/>
      <c r="V86" s="187"/>
      <c r="Z86">
        <v>0</v>
      </c>
    </row>
    <row r="87" spans="1:26" ht="24.95" customHeight="1">
      <c r="A87" s="185"/>
      <c r="B87" s="180" t="s">
        <v>154</v>
      </c>
      <c r="C87" s="186" t="s">
        <v>307</v>
      </c>
      <c r="D87" s="180" t="s">
        <v>793</v>
      </c>
      <c r="E87" s="180" t="s">
        <v>107</v>
      </c>
      <c r="F87" s="181">
        <v>6.09</v>
      </c>
      <c r="G87" s="182">
        <v>0</v>
      </c>
      <c r="H87" s="182">
        <v>0</v>
      </c>
      <c r="I87" s="182">
        <f>ROUND(F87*(G87+H87),2)</f>
        <v>0</v>
      </c>
      <c r="J87" s="180">
        <f>ROUND(F87*(N87),2)</f>
        <v>0</v>
      </c>
      <c r="K87" s="183">
        <f>ROUND(F87*(O87),2)</f>
        <v>0</v>
      </c>
      <c r="L87" s="183">
        <f>ROUND(F87*(G87),2)</f>
        <v>0</v>
      </c>
      <c r="M87" s="183">
        <f>ROUND(F87*(H87),2)</f>
        <v>0</v>
      </c>
      <c r="N87" s="183">
        <v>0</v>
      </c>
      <c r="O87" s="183"/>
      <c r="P87" s="187">
        <v>1.837</v>
      </c>
      <c r="Q87" s="187"/>
      <c r="R87" s="187">
        <v>1.837</v>
      </c>
      <c r="S87" s="183">
        <f>ROUND(F87*(P87),3)</f>
        <v>11.186999999999999</v>
      </c>
      <c r="T87" s="184"/>
      <c r="U87" s="184"/>
      <c r="V87" s="187"/>
      <c r="Z87">
        <v>0</v>
      </c>
    </row>
    <row r="88" spans="1:26" ht="24.95" customHeight="1">
      <c r="A88" s="185"/>
      <c r="B88" s="180" t="s">
        <v>154</v>
      </c>
      <c r="C88" s="186" t="s">
        <v>794</v>
      </c>
      <c r="D88" s="180" t="s">
        <v>795</v>
      </c>
      <c r="E88" s="180" t="s">
        <v>122</v>
      </c>
      <c r="F88" s="181">
        <v>60.08</v>
      </c>
      <c r="G88" s="182">
        <v>0</v>
      </c>
      <c r="H88" s="182">
        <v>0</v>
      </c>
      <c r="I88" s="182">
        <f>ROUND(F88*(G88+H88),2)</f>
        <v>0</v>
      </c>
      <c r="J88" s="180">
        <f>ROUND(F88*(N88),2)</f>
        <v>0</v>
      </c>
      <c r="K88" s="183">
        <f>ROUND(F88*(O88),2)</f>
        <v>0</v>
      </c>
      <c r="L88" s="183">
        <f>ROUND(F88*(G88),2)</f>
        <v>0</v>
      </c>
      <c r="M88" s="183">
        <f>ROUND(F88*(H88),2)</f>
        <v>0</v>
      </c>
      <c r="N88" s="183">
        <v>0</v>
      </c>
      <c r="O88" s="183"/>
      <c r="P88" s="187">
        <v>0.10754</v>
      </c>
      <c r="Q88" s="187"/>
      <c r="R88" s="187">
        <v>0.10754</v>
      </c>
      <c r="S88" s="183">
        <f>ROUND(F88*(P88),3)</f>
        <v>6.4610000000000003</v>
      </c>
      <c r="T88" s="184"/>
      <c r="U88" s="184"/>
      <c r="V88" s="187"/>
      <c r="Z88">
        <v>0</v>
      </c>
    </row>
    <row r="89" spans="1:26" ht="24.95" customHeight="1">
      <c r="A89" s="185"/>
      <c r="B89" s="180" t="s">
        <v>154</v>
      </c>
      <c r="C89" s="186" t="s">
        <v>796</v>
      </c>
      <c r="D89" s="180" t="s">
        <v>797</v>
      </c>
      <c r="E89" s="180" t="s">
        <v>187</v>
      </c>
      <c r="F89" s="181">
        <v>3</v>
      </c>
      <c r="G89" s="182">
        <v>0</v>
      </c>
      <c r="H89" s="182">
        <v>0</v>
      </c>
      <c r="I89" s="182">
        <f>ROUND(F89*(G89+H89),2)</f>
        <v>0</v>
      </c>
      <c r="J89" s="180">
        <f>ROUND(F89*(N89),2)</f>
        <v>0</v>
      </c>
      <c r="K89" s="183">
        <f>ROUND(F89*(O89),2)</f>
        <v>0</v>
      </c>
      <c r="L89" s="183">
        <f>ROUND(F89*(G89),2)</f>
        <v>0</v>
      </c>
      <c r="M89" s="183">
        <f>ROUND(F89*(H89),2)</f>
        <v>0</v>
      </c>
      <c r="N89" s="183">
        <v>0</v>
      </c>
      <c r="O89" s="183"/>
      <c r="P89" s="187">
        <v>4.129E-2</v>
      </c>
      <c r="Q89" s="187"/>
      <c r="R89" s="187">
        <v>4.129E-2</v>
      </c>
      <c r="S89" s="183">
        <f>ROUND(F89*(P89),3)</f>
        <v>0.124</v>
      </c>
      <c r="T89" s="184"/>
      <c r="U89" s="184"/>
      <c r="V89" s="187"/>
      <c r="Z89">
        <v>0</v>
      </c>
    </row>
    <row r="90" spans="1:26" ht="24.95" customHeight="1">
      <c r="A90" s="185"/>
      <c r="B90" s="180" t="s">
        <v>154</v>
      </c>
      <c r="C90" s="186" t="s">
        <v>798</v>
      </c>
      <c r="D90" s="180" t="s">
        <v>799</v>
      </c>
      <c r="E90" s="180" t="s">
        <v>187</v>
      </c>
      <c r="F90" s="181">
        <v>1</v>
      </c>
      <c r="G90" s="182">
        <v>0</v>
      </c>
      <c r="H90" s="182">
        <v>0</v>
      </c>
      <c r="I90" s="182">
        <f>ROUND(F90*(G90+H90),2)</f>
        <v>0</v>
      </c>
      <c r="J90" s="180">
        <f>ROUND(F90*(N90),2)</f>
        <v>0</v>
      </c>
      <c r="K90" s="183">
        <f>ROUND(F90*(O90),2)</f>
        <v>0</v>
      </c>
      <c r="L90" s="183">
        <f>ROUND(F90*(G90),2)</f>
        <v>0</v>
      </c>
      <c r="M90" s="183">
        <f>ROUND(F90*(H90),2)</f>
        <v>0</v>
      </c>
      <c r="N90" s="183">
        <v>0</v>
      </c>
      <c r="O90" s="183"/>
      <c r="P90" s="187">
        <v>5.6650000000000006E-2</v>
      </c>
      <c r="Q90" s="187"/>
      <c r="R90" s="187">
        <v>5.6650000000000006E-2</v>
      </c>
      <c r="S90" s="183">
        <f>ROUND(F90*(P90),3)</f>
        <v>5.7000000000000002E-2</v>
      </c>
      <c r="T90" s="184"/>
      <c r="U90" s="184"/>
      <c r="V90" s="187"/>
      <c r="Z90">
        <v>0</v>
      </c>
    </row>
    <row r="91" spans="1:26" ht="24.95" customHeight="1">
      <c r="A91" s="185"/>
      <c r="B91" s="180" t="s">
        <v>154</v>
      </c>
      <c r="C91" s="186" t="s">
        <v>317</v>
      </c>
      <c r="D91" s="180" t="s">
        <v>318</v>
      </c>
      <c r="E91" s="180" t="s">
        <v>187</v>
      </c>
      <c r="F91" s="181">
        <v>20</v>
      </c>
      <c r="G91" s="182">
        <v>0</v>
      </c>
      <c r="H91" s="182">
        <v>0</v>
      </c>
      <c r="I91" s="182">
        <f>ROUND(F91*(G91+H91),2)</f>
        <v>0</v>
      </c>
      <c r="J91" s="180">
        <f>ROUND(F91*(N91),2)</f>
        <v>0</v>
      </c>
      <c r="K91" s="183">
        <f>ROUND(F91*(O91),2)</f>
        <v>0</v>
      </c>
      <c r="L91" s="183">
        <f>ROUND(F91*(G91),2)</f>
        <v>0</v>
      </c>
      <c r="M91" s="183">
        <f>ROUND(F91*(H91),2)</f>
        <v>0</v>
      </c>
      <c r="N91" s="183">
        <v>0</v>
      </c>
      <c r="O91" s="183"/>
      <c r="P91" s="187">
        <v>3.567E-2</v>
      </c>
      <c r="Q91" s="187"/>
      <c r="R91" s="187">
        <v>3.567E-2</v>
      </c>
      <c r="S91" s="183">
        <f>ROUND(F91*(P91),3)</f>
        <v>0.71299999999999997</v>
      </c>
      <c r="T91" s="184"/>
      <c r="U91" s="184"/>
      <c r="V91" s="187"/>
      <c r="Z91">
        <v>0</v>
      </c>
    </row>
    <row r="92" spans="1:26" ht="24.95" customHeight="1">
      <c r="A92" s="185"/>
      <c r="B92" s="180" t="s">
        <v>154</v>
      </c>
      <c r="C92" s="186" t="s">
        <v>319</v>
      </c>
      <c r="D92" s="180" t="s">
        <v>320</v>
      </c>
      <c r="E92" s="180" t="s">
        <v>187</v>
      </c>
      <c r="F92" s="181">
        <v>8</v>
      </c>
      <c r="G92" s="182">
        <v>0</v>
      </c>
      <c r="H92" s="182">
        <v>0</v>
      </c>
      <c r="I92" s="182">
        <f>ROUND(F92*(G92+H92),2)</f>
        <v>0</v>
      </c>
      <c r="J92" s="180">
        <f>ROUND(F92*(N92),2)</f>
        <v>0</v>
      </c>
      <c r="K92" s="183">
        <f>ROUND(F92*(O92),2)</f>
        <v>0</v>
      </c>
      <c r="L92" s="183">
        <f>ROUND(F92*(G92),2)</f>
        <v>0</v>
      </c>
      <c r="M92" s="183">
        <f>ROUND(F92*(H92),2)</f>
        <v>0</v>
      </c>
      <c r="N92" s="183">
        <v>0</v>
      </c>
      <c r="O92" s="183"/>
      <c r="P92" s="187">
        <v>5.2810000000000003E-2</v>
      </c>
      <c r="Q92" s="187"/>
      <c r="R92" s="187">
        <v>5.2810000000000003E-2</v>
      </c>
      <c r="S92" s="183">
        <f>ROUND(F92*(P92),3)</f>
        <v>0.42199999999999999</v>
      </c>
      <c r="T92" s="184"/>
      <c r="U92" s="184"/>
      <c r="V92" s="187"/>
      <c r="Z92">
        <v>0</v>
      </c>
    </row>
    <row r="93" spans="1:26" ht="24.95" customHeight="1">
      <c r="A93" s="185"/>
      <c r="B93" s="180" t="s">
        <v>154</v>
      </c>
      <c r="C93" s="186" t="s">
        <v>321</v>
      </c>
      <c r="D93" s="180" t="s">
        <v>322</v>
      </c>
      <c r="E93" s="180" t="s">
        <v>187</v>
      </c>
      <c r="F93" s="181">
        <v>9</v>
      </c>
      <c r="G93" s="182">
        <v>0</v>
      </c>
      <c r="H93" s="182">
        <v>0</v>
      </c>
      <c r="I93" s="182">
        <f>ROUND(F93*(G93+H93),2)</f>
        <v>0</v>
      </c>
      <c r="J93" s="180">
        <f>ROUND(F93*(N93),2)</f>
        <v>0</v>
      </c>
      <c r="K93" s="183">
        <f>ROUND(F93*(O93),2)</f>
        <v>0</v>
      </c>
      <c r="L93" s="183">
        <f>ROUND(F93*(G93),2)</f>
        <v>0</v>
      </c>
      <c r="M93" s="183">
        <f>ROUND(F93*(H93),2)</f>
        <v>0</v>
      </c>
      <c r="N93" s="183">
        <v>0</v>
      </c>
      <c r="O93" s="183"/>
      <c r="P93" s="187">
        <v>7.8980000000000009E-2</v>
      </c>
      <c r="Q93" s="187"/>
      <c r="R93" s="187">
        <v>7.8980000000000009E-2</v>
      </c>
      <c r="S93" s="183">
        <f>ROUND(F93*(P93),3)</f>
        <v>0.71099999999999997</v>
      </c>
      <c r="T93" s="184"/>
      <c r="U93" s="184"/>
      <c r="V93" s="187"/>
      <c r="Z93">
        <v>0</v>
      </c>
    </row>
    <row r="94" spans="1:26" ht="24.95" customHeight="1">
      <c r="A94" s="185"/>
      <c r="B94" s="180" t="s">
        <v>154</v>
      </c>
      <c r="C94" s="186" t="s">
        <v>323</v>
      </c>
      <c r="D94" s="180" t="s">
        <v>324</v>
      </c>
      <c r="E94" s="180" t="s">
        <v>187</v>
      </c>
      <c r="F94" s="181">
        <v>10</v>
      </c>
      <c r="G94" s="182">
        <v>0</v>
      </c>
      <c r="H94" s="182">
        <v>0</v>
      </c>
      <c r="I94" s="182">
        <f>ROUND(F94*(G94+H94),2)</f>
        <v>0</v>
      </c>
      <c r="J94" s="180">
        <f>ROUND(F94*(N94),2)</f>
        <v>0</v>
      </c>
      <c r="K94" s="183">
        <f>ROUND(F94*(O94),2)</f>
        <v>0</v>
      </c>
      <c r="L94" s="183">
        <f>ROUND(F94*(G94),2)</f>
        <v>0</v>
      </c>
      <c r="M94" s="183">
        <f>ROUND(F94*(H94),2)</f>
        <v>0</v>
      </c>
      <c r="N94" s="183">
        <v>0</v>
      </c>
      <c r="O94" s="183"/>
      <c r="P94" s="187">
        <v>1.7500000000000002E-2</v>
      </c>
      <c r="Q94" s="187"/>
      <c r="R94" s="187">
        <v>1.7500000000000002E-2</v>
      </c>
      <c r="S94" s="183">
        <f>ROUND(F94*(P94),3)</f>
        <v>0.17499999999999999</v>
      </c>
      <c r="T94" s="184"/>
      <c r="U94" s="184"/>
      <c r="V94" s="187"/>
      <c r="Z94">
        <v>0</v>
      </c>
    </row>
    <row r="95" spans="1:26" ht="24.95" customHeight="1">
      <c r="A95" s="185"/>
      <c r="B95" s="180" t="s">
        <v>154</v>
      </c>
      <c r="C95" s="186" t="s">
        <v>325</v>
      </c>
      <c r="D95" s="180" t="s">
        <v>326</v>
      </c>
      <c r="E95" s="180" t="s">
        <v>187</v>
      </c>
      <c r="F95" s="181">
        <v>3</v>
      </c>
      <c r="G95" s="182">
        <v>0</v>
      </c>
      <c r="H95" s="182">
        <v>0</v>
      </c>
      <c r="I95" s="182">
        <f>ROUND(F95*(G95+H95),2)</f>
        <v>0</v>
      </c>
      <c r="J95" s="180">
        <f>ROUND(F95*(N95),2)</f>
        <v>0</v>
      </c>
      <c r="K95" s="183">
        <f>ROUND(F95*(O95),2)</f>
        <v>0</v>
      </c>
      <c r="L95" s="183">
        <f>ROUND(F95*(G95),2)</f>
        <v>0</v>
      </c>
      <c r="M95" s="183">
        <f>ROUND(F95*(H95),2)</f>
        <v>0</v>
      </c>
      <c r="N95" s="183">
        <v>0</v>
      </c>
      <c r="O95" s="183"/>
      <c r="P95" s="187">
        <v>3.4769999999999995E-2</v>
      </c>
      <c r="Q95" s="187"/>
      <c r="R95" s="187">
        <v>3.4769999999999995E-2</v>
      </c>
      <c r="S95" s="183">
        <f>ROUND(F95*(P95),3)</f>
        <v>0.104</v>
      </c>
      <c r="T95" s="184"/>
      <c r="U95" s="184"/>
      <c r="V95" s="187"/>
      <c r="Z95">
        <v>0</v>
      </c>
    </row>
    <row r="96" spans="1:26" ht="24.95" customHeight="1">
      <c r="A96" s="185"/>
      <c r="B96" s="180" t="s">
        <v>213</v>
      </c>
      <c r="C96" s="186" t="s">
        <v>800</v>
      </c>
      <c r="D96" s="180" t="s">
        <v>801</v>
      </c>
      <c r="E96" s="180" t="s">
        <v>122</v>
      </c>
      <c r="F96" s="181">
        <v>271.25</v>
      </c>
      <c r="G96" s="182">
        <v>0</v>
      </c>
      <c r="H96" s="182">
        <v>0</v>
      </c>
      <c r="I96" s="182">
        <f>ROUND(F96*(G96+H96),2)</f>
        <v>0</v>
      </c>
      <c r="J96" s="180">
        <f>ROUND(F96*(N96),2)</f>
        <v>0</v>
      </c>
      <c r="K96" s="183">
        <f>ROUND(F96*(O96),2)</f>
        <v>0</v>
      </c>
      <c r="L96" s="183">
        <f>ROUND(F96*(G96),2)</f>
        <v>0</v>
      </c>
      <c r="M96" s="183">
        <f>ROUND(F96*(H96),2)</f>
        <v>0</v>
      </c>
      <c r="N96" s="183">
        <v>0</v>
      </c>
      <c r="O96" s="183"/>
      <c r="P96" s="187">
        <v>1.2619999999999999E-2</v>
      </c>
      <c r="Q96" s="187"/>
      <c r="R96" s="187">
        <v>1.2619999999999999E-2</v>
      </c>
      <c r="S96" s="183">
        <f>ROUND(F96*(P96),3)</f>
        <v>3.423</v>
      </c>
      <c r="T96" s="184"/>
      <c r="U96" s="184"/>
      <c r="V96" s="187"/>
      <c r="Z96">
        <v>0</v>
      </c>
    </row>
    <row r="97" spans="1:26" ht="24.95" customHeight="1">
      <c r="A97" s="185"/>
      <c r="B97" s="180" t="s">
        <v>213</v>
      </c>
      <c r="C97" s="186" t="s">
        <v>802</v>
      </c>
      <c r="D97" s="180" t="s">
        <v>803</v>
      </c>
      <c r="E97" s="180" t="s">
        <v>122</v>
      </c>
      <c r="F97" s="181">
        <v>281.75</v>
      </c>
      <c r="G97" s="182">
        <v>0</v>
      </c>
      <c r="H97" s="182">
        <v>0</v>
      </c>
      <c r="I97" s="182">
        <f>ROUND(F97*(G97+H97),2)</f>
        <v>0</v>
      </c>
      <c r="J97" s="180">
        <f>ROUND(F97*(N97),2)</f>
        <v>0</v>
      </c>
      <c r="K97" s="183">
        <f>ROUND(F97*(O97),2)</f>
        <v>0</v>
      </c>
      <c r="L97" s="183">
        <f>ROUND(F97*(G97),2)</f>
        <v>0</v>
      </c>
      <c r="M97" s="183">
        <f>ROUND(F97*(H97),2)</f>
        <v>0</v>
      </c>
      <c r="N97" s="183">
        <v>0</v>
      </c>
      <c r="O97" s="183"/>
      <c r="P97" s="187">
        <v>1.2699999999999998E-2</v>
      </c>
      <c r="Q97" s="187"/>
      <c r="R97" s="187">
        <v>1.2699999999999998E-2</v>
      </c>
      <c r="S97" s="183">
        <f>ROUND(F97*(P97),3)</f>
        <v>3.5779999999999998</v>
      </c>
      <c r="T97" s="184"/>
      <c r="U97" s="184"/>
      <c r="V97" s="187"/>
      <c r="Z97">
        <v>0</v>
      </c>
    </row>
    <row r="98" spans="1:26" ht="24.95" customHeight="1">
      <c r="A98" s="193"/>
      <c r="B98" s="188" t="s">
        <v>145</v>
      </c>
      <c r="C98" s="194" t="s">
        <v>333</v>
      </c>
      <c r="D98" s="188" t="s">
        <v>334</v>
      </c>
      <c r="E98" s="188" t="s">
        <v>335</v>
      </c>
      <c r="F98" s="189">
        <v>2</v>
      </c>
      <c r="G98" s="190">
        <v>0</v>
      </c>
      <c r="H98" s="190">
        <v>0</v>
      </c>
      <c r="I98" s="190">
        <f>ROUND(F98*(G98+H98),2)</f>
        <v>0</v>
      </c>
      <c r="J98" s="188">
        <f>ROUND(F98*(N98),2)</f>
        <v>0</v>
      </c>
      <c r="K98" s="191">
        <f>ROUND(F98*(O98),2)</f>
        <v>0</v>
      </c>
      <c r="L98" s="191">
        <f>ROUND(F98*(G98),2)</f>
        <v>0</v>
      </c>
      <c r="M98" s="191">
        <f>ROUND(F98*(H98),2)</f>
        <v>0</v>
      </c>
      <c r="N98" s="191">
        <v>0</v>
      </c>
      <c r="O98" s="191"/>
      <c r="P98" s="195"/>
      <c r="Q98" s="195"/>
      <c r="R98" s="195"/>
      <c r="S98" s="191">
        <f>ROUND(F98*(P98),3)</f>
        <v>0</v>
      </c>
      <c r="T98" s="192"/>
      <c r="U98" s="192"/>
      <c r="V98" s="195"/>
      <c r="Z98">
        <v>0</v>
      </c>
    </row>
    <row r="99" spans="1:26" ht="24.95" customHeight="1">
      <c r="A99" s="193"/>
      <c r="B99" s="188" t="s">
        <v>145</v>
      </c>
      <c r="C99" s="194" t="s">
        <v>336</v>
      </c>
      <c r="D99" s="188" t="s">
        <v>337</v>
      </c>
      <c r="E99" s="188" t="s">
        <v>335</v>
      </c>
      <c r="F99" s="189">
        <v>3</v>
      </c>
      <c r="G99" s="190">
        <v>0</v>
      </c>
      <c r="H99" s="190">
        <v>0</v>
      </c>
      <c r="I99" s="190">
        <f>ROUND(F99*(G99+H99),2)</f>
        <v>0</v>
      </c>
      <c r="J99" s="188">
        <f>ROUND(F99*(N99),2)</f>
        <v>0</v>
      </c>
      <c r="K99" s="191">
        <f>ROUND(F99*(O99),2)</f>
        <v>0</v>
      </c>
      <c r="L99" s="191">
        <f>ROUND(F99*(G99),2)</f>
        <v>0</v>
      </c>
      <c r="M99" s="191">
        <f>ROUND(F99*(H99),2)</f>
        <v>0</v>
      </c>
      <c r="N99" s="191">
        <v>0</v>
      </c>
      <c r="O99" s="191"/>
      <c r="P99" s="195"/>
      <c r="Q99" s="195"/>
      <c r="R99" s="195"/>
      <c r="S99" s="191">
        <f>ROUND(F99*(P99),3)</f>
        <v>0</v>
      </c>
      <c r="T99" s="192"/>
      <c r="U99" s="192"/>
      <c r="V99" s="195"/>
      <c r="Z99">
        <v>0</v>
      </c>
    </row>
    <row r="100" spans="1:26" ht="24.95" customHeight="1">
      <c r="A100" s="193"/>
      <c r="B100" s="188" t="s">
        <v>145</v>
      </c>
      <c r="C100" s="194" t="s">
        <v>338</v>
      </c>
      <c r="D100" s="188" t="s">
        <v>339</v>
      </c>
      <c r="E100" s="188" t="s">
        <v>335</v>
      </c>
      <c r="F100" s="189">
        <v>1</v>
      </c>
      <c r="G100" s="190">
        <v>0</v>
      </c>
      <c r="H100" s="190">
        <v>0</v>
      </c>
      <c r="I100" s="190">
        <f>ROUND(F100*(G100+H100),2)</f>
        <v>0</v>
      </c>
      <c r="J100" s="188">
        <f>ROUND(F100*(N100),2)</f>
        <v>0</v>
      </c>
      <c r="K100" s="191">
        <f>ROUND(F100*(O100),2)</f>
        <v>0</v>
      </c>
      <c r="L100" s="191">
        <f>ROUND(F100*(G100),2)</f>
        <v>0</v>
      </c>
      <c r="M100" s="191">
        <f>ROUND(F100*(H100),2)</f>
        <v>0</v>
      </c>
      <c r="N100" s="191">
        <v>0</v>
      </c>
      <c r="O100" s="191"/>
      <c r="P100" s="195"/>
      <c r="Q100" s="195"/>
      <c r="R100" s="195"/>
      <c r="S100" s="191">
        <f>ROUND(F100*(P100),3)</f>
        <v>0</v>
      </c>
      <c r="T100" s="192"/>
      <c r="U100" s="192"/>
      <c r="V100" s="195"/>
      <c r="Z100">
        <v>0</v>
      </c>
    </row>
    <row r="101" spans="1:26" ht="24.95" customHeight="1">
      <c r="A101" s="193"/>
      <c r="B101" s="188" t="s">
        <v>145</v>
      </c>
      <c r="C101" s="194" t="s">
        <v>340</v>
      </c>
      <c r="D101" s="188" t="s">
        <v>341</v>
      </c>
      <c r="E101" s="188" t="s">
        <v>335</v>
      </c>
      <c r="F101" s="189">
        <v>2</v>
      </c>
      <c r="G101" s="190">
        <v>0</v>
      </c>
      <c r="H101" s="190">
        <v>0</v>
      </c>
      <c r="I101" s="190">
        <f>ROUND(F101*(G101+H101),2)</f>
        <v>0</v>
      </c>
      <c r="J101" s="188">
        <f>ROUND(F101*(N101),2)</f>
        <v>0</v>
      </c>
      <c r="K101" s="191">
        <f>ROUND(F101*(O101),2)</f>
        <v>0</v>
      </c>
      <c r="L101" s="191">
        <f>ROUND(F101*(G101),2)</f>
        <v>0</v>
      </c>
      <c r="M101" s="191">
        <f>ROUND(F101*(H101),2)</f>
        <v>0</v>
      </c>
      <c r="N101" s="191">
        <v>0</v>
      </c>
      <c r="O101" s="191"/>
      <c r="P101" s="195"/>
      <c r="Q101" s="195"/>
      <c r="R101" s="195"/>
      <c r="S101" s="191">
        <f>ROUND(F101*(P101),3)</f>
        <v>0</v>
      </c>
      <c r="T101" s="192"/>
      <c r="U101" s="192"/>
      <c r="V101" s="195"/>
      <c r="Z101">
        <v>0</v>
      </c>
    </row>
    <row r="102" spans="1:26" ht="24.95" customHeight="1">
      <c r="A102" s="193"/>
      <c r="B102" s="188" t="s">
        <v>145</v>
      </c>
      <c r="C102" s="194" t="s">
        <v>804</v>
      </c>
      <c r="D102" s="188" t="s">
        <v>805</v>
      </c>
      <c r="E102" s="188" t="s">
        <v>335</v>
      </c>
      <c r="F102" s="189">
        <v>2</v>
      </c>
      <c r="G102" s="190">
        <v>0</v>
      </c>
      <c r="H102" s="190">
        <v>0</v>
      </c>
      <c r="I102" s="190">
        <f>ROUND(F102*(G102+H102),2)</f>
        <v>0</v>
      </c>
      <c r="J102" s="188">
        <f>ROUND(F102*(N102),2)</f>
        <v>0</v>
      </c>
      <c r="K102" s="191">
        <f>ROUND(F102*(O102),2)</f>
        <v>0</v>
      </c>
      <c r="L102" s="191">
        <f>ROUND(F102*(G102),2)</f>
        <v>0</v>
      </c>
      <c r="M102" s="191">
        <f>ROUND(F102*(H102),2)</f>
        <v>0</v>
      </c>
      <c r="N102" s="191">
        <v>0</v>
      </c>
      <c r="O102" s="191"/>
      <c r="P102" s="195"/>
      <c r="Q102" s="195"/>
      <c r="R102" s="195"/>
      <c r="S102" s="191">
        <f>ROUND(F102*(P102),3)</f>
        <v>0</v>
      </c>
      <c r="T102" s="192"/>
      <c r="U102" s="192"/>
      <c r="V102" s="195"/>
      <c r="Z102">
        <v>0</v>
      </c>
    </row>
    <row r="103" spans="1:26" ht="24.95" customHeight="1">
      <c r="A103" s="193"/>
      <c r="B103" s="188" t="s">
        <v>145</v>
      </c>
      <c r="C103" s="194" t="s">
        <v>342</v>
      </c>
      <c r="D103" s="188" t="s">
        <v>343</v>
      </c>
      <c r="E103" s="188" t="s">
        <v>335</v>
      </c>
      <c r="F103" s="189">
        <v>3</v>
      </c>
      <c r="G103" s="190">
        <v>0</v>
      </c>
      <c r="H103" s="190">
        <v>0</v>
      </c>
      <c r="I103" s="190">
        <f>ROUND(F103*(G103+H103),2)</f>
        <v>0</v>
      </c>
      <c r="J103" s="188">
        <f>ROUND(F103*(N103),2)</f>
        <v>0</v>
      </c>
      <c r="K103" s="191">
        <f>ROUND(F103*(O103),2)</f>
        <v>0</v>
      </c>
      <c r="L103" s="191">
        <f>ROUND(F103*(G103),2)</f>
        <v>0</v>
      </c>
      <c r="M103" s="191">
        <f>ROUND(F103*(H103),2)</f>
        <v>0</v>
      </c>
      <c r="N103" s="191">
        <v>0</v>
      </c>
      <c r="O103" s="191"/>
      <c r="P103" s="195"/>
      <c r="Q103" s="195"/>
      <c r="R103" s="195"/>
      <c r="S103" s="191">
        <f>ROUND(F103*(P103),3)</f>
        <v>0</v>
      </c>
      <c r="T103" s="192"/>
      <c r="U103" s="192"/>
      <c r="V103" s="195"/>
      <c r="Z103">
        <v>0</v>
      </c>
    </row>
    <row r="104" spans="1:26" ht="24.95" customHeight="1">
      <c r="A104" s="185"/>
      <c r="B104" s="180" t="s">
        <v>138</v>
      </c>
      <c r="C104" s="186" t="s">
        <v>344</v>
      </c>
      <c r="D104" s="180" t="s">
        <v>806</v>
      </c>
      <c r="E104" s="180" t="s">
        <v>122</v>
      </c>
      <c r="F104" s="181">
        <v>910.98</v>
      </c>
      <c r="G104" s="182">
        <v>0</v>
      </c>
      <c r="H104" s="182">
        <v>0</v>
      </c>
      <c r="I104" s="182">
        <f>ROUND(F104*(G104+H104),2)</f>
        <v>0</v>
      </c>
      <c r="J104" s="180">
        <f>ROUND(F104*(N104),2)</f>
        <v>0</v>
      </c>
      <c r="K104" s="183">
        <f>ROUND(F104*(O104),2)</f>
        <v>0</v>
      </c>
      <c r="L104" s="183">
        <f>ROUND(F104*(G104),2)</f>
        <v>0</v>
      </c>
      <c r="M104" s="183">
        <f>ROUND(F104*(H104),2)</f>
        <v>0</v>
      </c>
      <c r="N104" s="183">
        <v>0</v>
      </c>
      <c r="O104" s="183"/>
      <c r="P104" s="187"/>
      <c r="Q104" s="187"/>
      <c r="R104" s="187"/>
      <c r="S104" s="183">
        <f>ROUND(F104*(P104),3)</f>
        <v>0</v>
      </c>
      <c r="T104" s="184"/>
      <c r="U104" s="184"/>
      <c r="V104" s="187"/>
      <c r="Z104">
        <v>0</v>
      </c>
    </row>
    <row r="105" spans="1:26" ht="24.95" customHeight="1">
      <c r="A105" s="185"/>
      <c r="B105" s="180" t="s">
        <v>138</v>
      </c>
      <c r="C105" s="186" t="s">
        <v>346</v>
      </c>
      <c r="D105" s="180" t="s">
        <v>347</v>
      </c>
      <c r="E105" s="180" t="s">
        <v>335</v>
      </c>
      <c r="F105" s="181">
        <v>2</v>
      </c>
      <c r="G105" s="182">
        <v>0</v>
      </c>
      <c r="H105" s="182">
        <v>0</v>
      </c>
      <c r="I105" s="182">
        <f>ROUND(F105*(G105+H105),2)</f>
        <v>0</v>
      </c>
      <c r="J105" s="180">
        <f>ROUND(F105*(N105),2)</f>
        <v>0</v>
      </c>
      <c r="K105" s="183">
        <f>ROUND(F105*(O105),2)</f>
        <v>0</v>
      </c>
      <c r="L105" s="183">
        <f>ROUND(F105*(G105),2)</f>
        <v>0</v>
      </c>
      <c r="M105" s="183">
        <f>ROUND(F105*(H105),2)</f>
        <v>0</v>
      </c>
      <c r="N105" s="183">
        <v>0</v>
      </c>
      <c r="O105" s="183"/>
      <c r="P105" s="187"/>
      <c r="Q105" s="187"/>
      <c r="R105" s="187"/>
      <c r="S105" s="183">
        <f>ROUND(F105*(P105),3)</f>
        <v>0</v>
      </c>
      <c r="T105" s="184"/>
      <c r="U105" s="184"/>
      <c r="V105" s="187"/>
      <c r="Z105">
        <v>0</v>
      </c>
    </row>
    <row r="106" spans="1:26" ht="24.95" customHeight="1">
      <c r="A106" s="185"/>
      <c r="B106" s="180" t="s">
        <v>138</v>
      </c>
      <c r="C106" s="186" t="s">
        <v>348</v>
      </c>
      <c r="D106" s="180" t="s">
        <v>349</v>
      </c>
      <c r="E106" s="180" t="s">
        <v>335</v>
      </c>
      <c r="F106" s="181">
        <v>3</v>
      </c>
      <c r="G106" s="182">
        <v>0</v>
      </c>
      <c r="H106" s="182">
        <v>0</v>
      </c>
      <c r="I106" s="182">
        <f>ROUND(F106*(G106+H106),2)</f>
        <v>0</v>
      </c>
      <c r="J106" s="180">
        <f>ROUND(F106*(N106),2)</f>
        <v>0</v>
      </c>
      <c r="K106" s="183">
        <f>ROUND(F106*(O106),2)</f>
        <v>0</v>
      </c>
      <c r="L106" s="183">
        <f>ROUND(F106*(G106),2)</f>
        <v>0</v>
      </c>
      <c r="M106" s="183">
        <f>ROUND(F106*(H106),2)</f>
        <v>0</v>
      </c>
      <c r="N106" s="183">
        <v>0</v>
      </c>
      <c r="O106" s="183"/>
      <c r="P106" s="187"/>
      <c r="Q106" s="187"/>
      <c r="R106" s="187"/>
      <c r="S106" s="183">
        <f>ROUND(F106*(P106),3)</f>
        <v>0</v>
      </c>
      <c r="T106" s="184"/>
      <c r="U106" s="184"/>
      <c r="V106" s="187"/>
      <c r="Z106">
        <v>0</v>
      </c>
    </row>
    <row r="107" spans="1:26" ht="24.95" customHeight="1">
      <c r="A107" s="185"/>
      <c r="B107" s="180" t="s">
        <v>138</v>
      </c>
      <c r="C107" s="186" t="s">
        <v>350</v>
      </c>
      <c r="D107" s="180" t="s">
        <v>351</v>
      </c>
      <c r="E107" s="180" t="s">
        <v>335</v>
      </c>
      <c r="F107" s="181">
        <v>1</v>
      </c>
      <c r="G107" s="182">
        <v>0</v>
      </c>
      <c r="H107" s="182">
        <v>0</v>
      </c>
      <c r="I107" s="182">
        <f>ROUND(F107*(G107+H107),2)</f>
        <v>0</v>
      </c>
      <c r="J107" s="180">
        <f>ROUND(F107*(N107),2)</f>
        <v>0</v>
      </c>
      <c r="K107" s="183">
        <f>ROUND(F107*(O107),2)</f>
        <v>0</v>
      </c>
      <c r="L107" s="183">
        <f>ROUND(F107*(G107),2)</f>
        <v>0</v>
      </c>
      <c r="M107" s="183">
        <f>ROUND(F107*(H107),2)</f>
        <v>0</v>
      </c>
      <c r="N107" s="183">
        <v>0</v>
      </c>
      <c r="O107" s="183"/>
      <c r="P107" s="187"/>
      <c r="Q107" s="187"/>
      <c r="R107" s="187"/>
      <c r="S107" s="183">
        <f>ROUND(F107*(P107),3)</f>
        <v>0</v>
      </c>
      <c r="T107" s="184"/>
      <c r="U107" s="184"/>
      <c r="V107" s="187"/>
      <c r="Z107">
        <v>0</v>
      </c>
    </row>
    <row r="108" spans="1:26" ht="24.95" customHeight="1">
      <c r="A108" s="185"/>
      <c r="B108" s="180" t="s">
        <v>138</v>
      </c>
      <c r="C108" s="186" t="s">
        <v>807</v>
      </c>
      <c r="D108" s="180" t="s">
        <v>808</v>
      </c>
      <c r="E108" s="180" t="s">
        <v>335</v>
      </c>
      <c r="F108" s="181">
        <v>1</v>
      </c>
      <c r="G108" s="182">
        <v>0</v>
      </c>
      <c r="H108" s="182">
        <v>0</v>
      </c>
      <c r="I108" s="182">
        <f>ROUND(F108*(G108+H108),2)</f>
        <v>0</v>
      </c>
      <c r="J108" s="180">
        <f>ROUND(F108*(N108),2)</f>
        <v>0</v>
      </c>
      <c r="K108" s="183">
        <f>ROUND(F108*(O108),2)</f>
        <v>0</v>
      </c>
      <c r="L108" s="183">
        <f>ROUND(F108*(G108),2)</f>
        <v>0</v>
      </c>
      <c r="M108" s="183">
        <f>ROUND(F108*(H108),2)</f>
        <v>0</v>
      </c>
      <c r="N108" s="183">
        <v>0</v>
      </c>
      <c r="O108" s="183"/>
      <c r="P108" s="187"/>
      <c r="Q108" s="187"/>
      <c r="R108" s="187"/>
      <c r="S108" s="183">
        <f>ROUND(F108*(P108),3)</f>
        <v>0</v>
      </c>
      <c r="T108" s="184"/>
      <c r="U108" s="184"/>
      <c r="V108" s="187"/>
      <c r="Z108">
        <v>0</v>
      </c>
    </row>
    <row r="109" spans="1:26" ht="24.95" customHeight="1">
      <c r="A109" s="185"/>
      <c r="B109" s="180" t="s">
        <v>138</v>
      </c>
      <c r="C109" s="186" t="s">
        <v>809</v>
      </c>
      <c r="D109" s="180" t="s">
        <v>810</v>
      </c>
      <c r="E109" s="180" t="s">
        <v>335</v>
      </c>
      <c r="F109" s="181">
        <v>1</v>
      </c>
      <c r="G109" s="182">
        <v>0</v>
      </c>
      <c r="H109" s="182">
        <v>0</v>
      </c>
      <c r="I109" s="182">
        <f>ROUND(F109*(G109+H109),2)</f>
        <v>0</v>
      </c>
      <c r="J109" s="180">
        <f>ROUND(F109*(N109),2)</f>
        <v>0</v>
      </c>
      <c r="K109" s="183">
        <f>ROUND(F109*(O109),2)</f>
        <v>0</v>
      </c>
      <c r="L109" s="183">
        <f>ROUND(F109*(G109),2)</f>
        <v>0</v>
      </c>
      <c r="M109" s="183">
        <f>ROUND(F109*(H109),2)</f>
        <v>0</v>
      </c>
      <c r="N109" s="183">
        <v>0</v>
      </c>
      <c r="O109" s="183"/>
      <c r="P109" s="187"/>
      <c r="Q109" s="187"/>
      <c r="R109" s="187"/>
      <c r="S109" s="183">
        <f>ROUND(F109*(P109),3)</f>
        <v>0</v>
      </c>
      <c r="T109" s="184"/>
      <c r="U109" s="184"/>
      <c r="V109" s="187"/>
      <c r="Z109">
        <v>0</v>
      </c>
    </row>
    <row r="110" spans="1:26" ht="24.95" customHeight="1">
      <c r="A110" s="185"/>
      <c r="B110" s="180" t="s">
        <v>138</v>
      </c>
      <c r="C110" s="186" t="s">
        <v>811</v>
      </c>
      <c r="D110" s="180" t="s">
        <v>812</v>
      </c>
      <c r="E110" s="180" t="s">
        <v>335</v>
      </c>
      <c r="F110" s="181">
        <v>3</v>
      </c>
      <c r="G110" s="182">
        <v>0</v>
      </c>
      <c r="H110" s="182">
        <v>0</v>
      </c>
      <c r="I110" s="182">
        <f>ROUND(F110*(G110+H110),2)</f>
        <v>0</v>
      </c>
      <c r="J110" s="180">
        <f>ROUND(F110*(N110),2)</f>
        <v>0</v>
      </c>
      <c r="K110" s="183">
        <f>ROUND(F110*(O110),2)</f>
        <v>0</v>
      </c>
      <c r="L110" s="183">
        <f>ROUND(F110*(G110),2)</f>
        <v>0</v>
      </c>
      <c r="M110" s="183">
        <f>ROUND(F110*(H110),2)</f>
        <v>0</v>
      </c>
      <c r="N110" s="183">
        <v>0</v>
      </c>
      <c r="O110" s="183"/>
      <c r="P110" s="187"/>
      <c r="Q110" s="187"/>
      <c r="R110" s="187"/>
      <c r="S110" s="183">
        <f>ROUND(F110*(P110),3)</f>
        <v>0</v>
      </c>
      <c r="T110" s="184"/>
      <c r="U110" s="184"/>
      <c r="V110" s="187"/>
      <c r="Z110">
        <v>0</v>
      </c>
    </row>
    <row r="111" spans="1:26" ht="24.95" customHeight="1">
      <c r="A111" s="193"/>
      <c r="B111" s="188" t="s">
        <v>165</v>
      </c>
      <c r="C111" s="194" t="s">
        <v>354</v>
      </c>
      <c r="D111" s="188" t="s">
        <v>355</v>
      </c>
      <c r="E111" s="188" t="s">
        <v>335</v>
      </c>
      <c r="F111" s="189">
        <v>1</v>
      </c>
      <c r="G111" s="190">
        <v>0</v>
      </c>
      <c r="H111" s="190">
        <v>0</v>
      </c>
      <c r="I111" s="190">
        <f>ROUND(F111*(G111+H111),2)</f>
        <v>0</v>
      </c>
      <c r="J111" s="188">
        <f>ROUND(F111*(N111),2)</f>
        <v>0</v>
      </c>
      <c r="K111" s="191">
        <f>ROUND(F111*(O111),2)</f>
        <v>0</v>
      </c>
      <c r="L111" s="191">
        <f>ROUND(F111*(G111),2)</f>
        <v>0</v>
      </c>
      <c r="M111" s="191">
        <f>ROUND(F111*(H111),2)</f>
        <v>0</v>
      </c>
      <c r="N111" s="191">
        <v>0</v>
      </c>
      <c r="O111" s="191"/>
      <c r="P111" s="195">
        <v>2.1999999999999999E-2</v>
      </c>
      <c r="Q111" s="195"/>
      <c r="R111" s="195">
        <v>2.1999999999999999E-2</v>
      </c>
      <c r="S111" s="191">
        <f>ROUND(F111*(P111),3)</f>
        <v>2.1999999999999999E-2</v>
      </c>
      <c r="T111" s="192"/>
      <c r="U111" s="192"/>
      <c r="V111" s="195"/>
      <c r="Z111">
        <v>0</v>
      </c>
    </row>
    <row r="112" spans="1:26" ht="24.95" customHeight="1">
      <c r="A112" s="185"/>
      <c r="B112" s="180" t="s">
        <v>138</v>
      </c>
      <c r="C112" s="186" t="s">
        <v>813</v>
      </c>
      <c r="D112" s="180" t="s">
        <v>814</v>
      </c>
      <c r="E112" s="180" t="s">
        <v>335</v>
      </c>
      <c r="F112" s="181">
        <v>1</v>
      </c>
      <c r="G112" s="182">
        <v>0</v>
      </c>
      <c r="H112" s="182">
        <v>0</v>
      </c>
      <c r="I112" s="182">
        <f>ROUND(F112*(G112+H112),2)</f>
        <v>0</v>
      </c>
      <c r="J112" s="180">
        <f>ROUND(F112*(N112),2)</f>
        <v>0</v>
      </c>
      <c r="K112" s="183">
        <f>ROUND(F112*(O112),2)</f>
        <v>0</v>
      </c>
      <c r="L112" s="183">
        <f>ROUND(F112*(G112),2)</f>
        <v>0</v>
      </c>
      <c r="M112" s="183">
        <f>ROUND(F112*(H112),2)</f>
        <v>0</v>
      </c>
      <c r="N112" s="183">
        <v>0</v>
      </c>
      <c r="O112" s="183"/>
      <c r="P112" s="187"/>
      <c r="Q112" s="187"/>
      <c r="R112" s="187"/>
      <c r="S112" s="183">
        <f>ROUND(F112*(P112),3)</f>
        <v>0</v>
      </c>
      <c r="T112" s="184"/>
      <c r="U112" s="184"/>
      <c r="V112" s="187"/>
      <c r="Z112">
        <v>0</v>
      </c>
    </row>
    <row r="113" spans="1:26" ht="24.95" customHeight="1">
      <c r="A113" s="185"/>
      <c r="B113" s="180" t="s">
        <v>138</v>
      </c>
      <c r="C113" s="186" t="s">
        <v>815</v>
      </c>
      <c r="D113" s="180" t="s">
        <v>816</v>
      </c>
      <c r="E113" s="180" t="s">
        <v>335</v>
      </c>
      <c r="F113" s="181">
        <v>2</v>
      </c>
      <c r="G113" s="182">
        <v>0</v>
      </c>
      <c r="H113" s="182">
        <v>0</v>
      </c>
      <c r="I113" s="182">
        <f>ROUND(F113*(G113+H113),2)</f>
        <v>0</v>
      </c>
      <c r="J113" s="180">
        <f>ROUND(F113*(N113),2)</f>
        <v>0</v>
      </c>
      <c r="K113" s="183">
        <f>ROUND(F113*(O113),2)</f>
        <v>0</v>
      </c>
      <c r="L113" s="183">
        <f>ROUND(F113*(G113),2)</f>
        <v>0</v>
      </c>
      <c r="M113" s="183">
        <f>ROUND(F113*(H113),2)</f>
        <v>0</v>
      </c>
      <c r="N113" s="183">
        <v>0</v>
      </c>
      <c r="O113" s="183"/>
      <c r="P113" s="187"/>
      <c r="Q113" s="187"/>
      <c r="R113" s="187"/>
      <c r="S113" s="183">
        <f>ROUND(F113*(P113),3)</f>
        <v>0</v>
      </c>
      <c r="T113" s="184"/>
      <c r="U113" s="184"/>
      <c r="V113" s="187"/>
      <c r="Z113">
        <v>0</v>
      </c>
    </row>
    <row r="114" spans="1:26" ht="24.95" customHeight="1">
      <c r="A114" s="185"/>
      <c r="B114" s="180" t="s">
        <v>138</v>
      </c>
      <c r="C114" s="186" t="s">
        <v>817</v>
      </c>
      <c r="D114" s="180" t="s">
        <v>818</v>
      </c>
      <c r="E114" s="180" t="s">
        <v>335</v>
      </c>
      <c r="F114" s="181">
        <v>1</v>
      </c>
      <c r="G114" s="182">
        <v>0</v>
      </c>
      <c r="H114" s="182">
        <v>0</v>
      </c>
      <c r="I114" s="182">
        <f>ROUND(F114*(G114+H114),2)</f>
        <v>0</v>
      </c>
      <c r="J114" s="180">
        <f>ROUND(F114*(N114),2)</f>
        <v>0</v>
      </c>
      <c r="K114" s="183">
        <f>ROUND(F114*(O114),2)</f>
        <v>0</v>
      </c>
      <c r="L114" s="183">
        <f>ROUND(F114*(G114),2)</f>
        <v>0</v>
      </c>
      <c r="M114" s="183">
        <f>ROUND(F114*(H114),2)</f>
        <v>0</v>
      </c>
      <c r="N114" s="183">
        <v>0</v>
      </c>
      <c r="O114" s="183"/>
      <c r="P114" s="187"/>
      <c r="Q114" s="187"/>
      <c r="R114" s="187"/>
      <c r="S114" s="183">
        <f>ROUND(F114*(P114),3)</f>
        <v>0</v>
      </c>
      <c r="T114" s="184"/>
      <c r="U114" s="184"/>
      <c r="V114" s="187"/>
      <c r="Z114">
        <v>0</v>
      </c>
    </row>
    <row r="115" spans="1:26" ht="24.95" customHeight="1">
      <c r="A115" s="193"/>
      <c r="B115" s="188" t="s">
        <v>165</v>
      </c>
      <c r="C115" s="194" t="s">
        <v>819</v>
      </c>
      <c r="D115" s="188" t="s">
        <v>820</v>
      </c>
      <c r="E115" s="188" t="s">
        <v>187</v>
      </c>
      <c r="F115" s="189">
        <v>2</v>
      </c>
      <c r="G115" s="190">
        <v>0</v>
      </c>
      <c r="H115" s="190">
        <v>0</v>
      </c>
      <c r="I115" s="190">
        <f>ROUND(F115*(G115+H115),2)</f>
        <v>0</v>
      </c>
      <c r="J115" s="188">
        <f>ROUND(F115*(N115),2)</f>
        <v>0</v>
      </c>
      <c r="K115" s="191">
        <f>ROUND(F115*(O115),2)</f>
        <v>0</v>
      </c>
      <c r="L115" s="191">
        <f>ROUND(F115*(G115),2)</f>
        <v>0</v>
      </c>
      <c r="M115" s="191">
        <f>ROUND(F115*(H115),2)</f>
        <v>0</v>
      </c>
      <c r="N115" s="191">
        <v>0</v>
      </c>
      <c r="O115" s="191"/>
      <c r="P115" s="195">
        <v>2.0300000000000001E-3</v>
      </c>
      <c r="Q115" s="195"/>
      <c r="R115" s="195">
        <v>2.0300000000000001E-3</v>
      </c>
      <c r="S115" s="191">
        <f>ROUND(F115*(P115),3)</f>
        <v>4.0000000000000001E-3</v>
      </c>
      <c r="T115" s="192"/>
      <c r="U115" s="192"/>
      <c r="V115" s="195"/>
      <c r="Z115">
        <v>0</v>
      </c>
    </row>
    <row r="116" spans="1:26" ht="24.95" customHeight="1">
      <c r="A116" s="193"/>
      <c r="B116" s="188" t="s">
        <v>165</v>
      </c>
      <c r="C116" s="194" t="s">
        <v>821</v>
      </c>
      <c r="D116" s="188" t="s">
        <v>822</v>
      </c>
      <c r="E116" s="188" t="s">
        <v>187</v>
      </c>
      <c r="F116" s="189">
        <v>1</v>
      </c>
      <c r="G116" s="190">
        <v>0</v>
      </c>
      <c r="H116" s="190">
        <v>0</v>
      </c>
      <c r="I116" s="190">
        <f>ROUND(F116*(G116+H116),2)</f>
        <v>0</v>
      </c>
      <c r="J116" s="188">
        <f>ROUND(F116*(N116),2)</f>
        <v>0</v>
      </c>
      <c r="K116" s="191">
        <f>ROUND(F116*(O116),2)</f>
        <v>0</v>
      </c>
      <c r="L116" s="191">
        <f>ROUND(F116*(G116),2)</f>
        <v>0</v>
      </c>
      <c r="M116" s="191">
        <f>ROUND(F116*(H116),2)</f>
        <v>0</v>
      </c>
      <c r="N116" s="191">
        <v>0</v>
      </c>
      <c r="O116" s="191"/>
      <c r="P116" s="195">
        <v>2.81E-3</v>
      </c>
      <c r="Q116" s="195"/>
      <c r="R116" s="195">
        <v>2.81E-3</v>
      </c>
      <c r="S116" s="191">
        <f>ROUND(F116*(P116),3)</f>
        <v>3.0000000000000001E-3</v>
      </c>
      <c r="T116" s="192"/>
      <c r="U116" s="192"/>
      <c r="V116" s="195"/>
      <c r="Z116">
        <v>0</v>
      </c>
    </row>
    <row r="117" spans="1:26" ht="24.95" customHeight="1">
      <c r="A117" s="185"/>
      <c r="B117" s="180" t="s">
        <v>138</v>
      </c>
      <c r="C117" s="186" t="s">
        <v>358</v>
      </c>
      <c r="D117" s="180" t="s">
        <v>823</v>
      </c>
      <c r="E117" s="180" t="s">
        <v>335</v>
      </c>
      <c r="F117" s="181">
        <v>2</v>
      </c>
      <c r="G117" s="182">
        <v>0</v>
      </c>
      <c r="H117" s="182">
        <v>0</v>
      </c>
      <c r="I117" s="182">
        <f>ROUND(F117*(G117+H117),2)</f>
        <v>0</v>
      </c>
      <c r="J117" s="180">
        <f>ROUND(F117*(N117),2)</f>
        <v>0</v>
      </c>
      <c r="K117" s="183">
        <f>ROUND(F117*(O117),2)</f>
        <v>0</v>
      </c>
      <c r="L117" s="183">
        <f>ROUND(F117*(G117),2)</f>
        <v>0</v>
      </c>
      <c r="M117" s="183">
        <f>ROUND(F117*(H117),2)</f>
        <v>0</v>
      </c>
      <c r="N117" s="183">
        <v>0</v>
      </c>
      <c r="O117" s="183"/>
      <c r="P117" s="187"/>
      <c r="Q117" s="187"/>
      <c r="R117" s="187"/>
      <c r="S117" s="183">
        <f>ROUND(F117*(P117),3)</f>
        <v>0</v>
      </c>
      <c r="T117" s="184"/>
      <c r="U117" s="184"/>
      <c r="V117" s="187"/>
      <c r="Z117">
        <v>0</v>
      </c>
    </row>
    <row r="118" spans="1:26" ht="24.95" customHeight="1">
      <c r="A118" s="185"/>
      <c r="B118" s="180" t="s">
        <v>138</v>
      </c>
      <c r="C118" s="186" t="s">
        <v>360</v>
      </c>
      <c r="D118" s="180" t="s">
        <v>824</v>
      </c>
      <c r="E118" s="180" t="s">
        <v>335</v>
      </c>
      <c r="F118" s="181">
        <v>3</v>
      </c>
      <c r="G118" s="182">
        <v>0</v>
      </c>
      <c r="H118" s="182">
        <v>0</v>
      </c>
      <c r="I118" s="182">
        <f>ROUND(F118*(G118+H118),2)</f>
        <v>0</v>
      </c>
      <c r="J118" s="180">
        <f>ROUND(F118*(N118),2)</f>
        <v>0</v>
      </c>
      <c r="K118" s="183">
        <f>ROUND(F118*(O118),2)</f>
        <v>0</v>
      </c>
      <c r="L118" s="183">
        <f>ROUND(F118*(G118),2)</f>
        <v>0</v>
      </c>
      <c r="M118" s="183">
        <f>ROUND(F118*(H118),2)</f>
        <v>0</v>
      </c>
      <c r="N118" s="183">
        <v>0</v>
      </c>
      <c r="O118" s="183"/>
      <c r="P118" s="187"/>
      <c r="Q118" s="187"/>
      <c r="R118" s="187"/>
      <c r="S118" s="183">
        <f>ROUND(F118*(P118),3)</f>
        <v>0</v>
      </c>
      <c r="T118" s="184"/>
      <c r="U118" s="184"/>
      <c r="V118" s="187"/>
      <c r="Z118">
        <v>0</v>
      </c>
    </row>
    <row r="119" spans="1:26" ht="24.95" customHeight="1">
      <c r="A119" s="185"/>
      <c r="B119" s="180" t="s">
        <v>138</v>
      </c>
      <c r="C119" s="186" t="s">
        <v>825</v>
      </c>
      <c r="D119" s="180" t="s">
        <v>826</v>
      </c>
      <c r="E119" s="180" t="s">
        <v>335</v>
      </c>
      <c r="F119" s="181">
        <v>4</v>
      </c>
      <c r="G119" s="182">
        <v>0</v>
      </c>
      <c r="H119" s="182">
        <v>0</v>
      </c>
      <c r="I119" s="182">
        <f>ROUND(F119*(G119+H119),2)</f>
        <v>0</v>
      </c>
      <c r="J119" s="180">
        <f>ROUND(F119*(N119),2)</f>
        <v>0</v>
      </c>
      <c r="K119" s="183">
        <f>ROUND(F119*(O119),2)</f>
        <v>0</v>
      </c>
      <c r="L119" s="183">
        <f>ROUND(F119*(G119),2)</f>
        <v>0</v>
      </c>
      <c r="M119" s="183">
        <f>ROUND(F119*(H119),2)</f>
        <v>0</v>
      </c>
      <c r="N119" s="183">
        <v>0</v>
      </c>
      <c r="O119" s="183"/>
      <c r="P119" s="187"/>
      <c r="Q119" s="187"/>
      <c r="R119" s="187"/>
      <c r="S119" s="183">
        <f>ROUND(F119*(P119),3)</f>
        <v>0</v>
      </c>
      <c r="T119" s="184"/>
      <c r="U119" s="184"/>
      <c r="V119" s="187"/>
      <c r="Z119">
        <v>0</v>
      </c>
    </row>
    <row r="120" spans="1:26" ht="24.95" customHeight="1">
      <c r="A120" s="185"/>
      <c r="B120" s="180" t="s">
        <v>138</v>
      </c>
      <c r="C120" s="186" t="s">
        <v>827</v>
      </c>
      <c r="D120" s="180" t="s">
        <v>828</v>
      </c>
      <c r="E120" s="180" t="s">
        <v>335</v>
      </c>
      <c r="F120" s="181">
        <v>4</v>
      </c>
      <c r="G120" s="182">
        <v>0</v>
      </c>
      <c r="H120" s="182">
        <v>0</v>
      </c>
      <c r="I120" s="182">
        <f>ROUND(F120*(G120+H120),2)</f>
        <v>0</v>
      </c>
      <c r="J120" s="180">
        <f>ROUND(F120*(N120),2)</f>
        <v>0</v>
      </c>
      <c r="K120" s="183">
        <f>ROUND(F120*(O120),2)</f>
        <v>0</v>
      </c>
      <c r="L120" s="183">
        <f>ROUND(F120*(G120),2)</f>
        <v>0</v>
      </c>
      <c r="M120" s="183">
        <f>ROUND(F120*(H120),2)</f>
        <v>0</v>
      </c>
      <c r="N120" s="183">
        <v>0</v>
      </c>
      <c r="O120" s="183"/>
      <c r="P120" s="187"/>
      <c r="Q120" s="187"/>
      <c r="R120" s="187"/>
      <c r="S120" s="183">
        <f>ROUND(F120*(P120),3)</f>
        <v>0</v>
      </c>
      <c r="T120" s="184"/>
      <c r="U120" s="184"/>
      <c r="V120" s="187"/>
      <c r="Z120">
        <v>0</v>
      </c>
    </row>
    <row r="121" spans="1:26" ht="24.95" customHeight="1">
      <c r="A121" s="185"/>
      <c r="B121" s="180" t="s">
        <v>138</v>
      </c>
      <c r="C121" s="186" t="s">
        <v>829</v>
      </c>
      <c r="D121" s="180" t="s">
        <v>830</v>
      </c>
      <c r="E121" s="180" t="s">
        <v>335</v>
      </c>
      <c r="F121" s="181">
        <v>1</v>
      </c>
      <c r="G121" s="182">
        <v>0</v>
      </c>
      <c r="H121" s="182">
        <v>0</v>
      </c>
      <c r="I121" s="182">
        <f>ROUND(F121*(G121+H121),2)</f>
        <v>0</v>
      </c>
      <c r="J121" s="180">
        <f>ROUND(F121*(N121),2)</f>
        <v>0</v>
      </c>
      <c r="K121" s="183">
        <f>ROUND(F121*(O121),2)</f>
        <v>0</v>
      </c>
      <c r="L121" s="183">
        <f>ROUND(F121*(G121),2)</f>
        <v>0</v>
      </c>
      <c r="M121" s="183">
        <f>ROUND(F121*(H121),2)</f>
        <v>0</v>
      </c>
      <c r="N121" s="183">
        <v>0</v>
      </c>
      <c r="O121" s="183"/>
      <c r="P121" s="187"/>
      <c r="Q121" s="187"/>
      <c r="R121" s="187"/>
      <c r="S121" s="183">
        <f>ROUND(F121*(P121),3)</f>
        <v>0</v>
      </c>
      <c r="T121" s="184"/>
      <c r="U121" s="184"/>
      <c r="V121" s="187"/>
      <c r="Z121">
        <v>0</v>
      </c>
    </row>
    <row r="122" spans="1:26" ht="24.95" customHeight="1">
      <c r="A122" s="185"/>
      <c r="B122" s="180" t="s">
        <v>138</v>
      </c>
      <c r="C122" s="186" t="s">
        <v>831</v>
      </c>
      <c r="D122" s="180" t="s">
        <v>832</v>
      </c>
      <c r="E122" s="180" t="s">
        <v>335</v>
      </c>
      <c r="F122" s="181">
        <v>1</v>
      </c>
      <c r="G122" s="182">
        <v>0</v>
      </c>
      <c r="H122" s="182">
        <v>0</v>
      </c>
      <c r="I122" s="182">
        <f>ROUND(F122*(G122+H122),2)</f>
        <v>0</v>
      </c>
      <c r="J122" s="180">
        <f>ROUND(F122*(N122),2)</f>
        <v>0</v>
      </c>
      <c r="K122" s="183">
        <f>ROUND(F122*(O122),2)</f>
        <v>0</v>
      </c>
      <c r="L122" s="183">
        <f>ROUND(F122*(G122),2)</f>
        <v>0</v>
      </c>
      <c r="M122" s="183">
        <f>ROUND(F122*(H122),2)</f>
        <v>0</v>
      </c>
      <c r="N122" s="183">
        <v>0</v>
      </c>
      <c r="O122" s="183"/>
      <c r="P122" s="187"/>
      <c r="Q122" s="187"/>
      <c r="R122" s="187"/>
      <c r="S122" s="183">
        <f>ROUND(F122*(P122),3)</f>
        <v>0</v>
      </c>
      <c r="T122" s="184"/>
      <c r="U122" s="184"/>
      <c r="V122" s="187"/>
      <c r="Z122">
        <v>0</v>
      </c>
    </row>
    <row r="123" spans="1:26" ht="24.95" customHeight="1">
      <c r="A123" s="185"/>
      <c r="B123" s="180" t="s">
        <v>138</v>
      </c>
      <c r="C123" s="186" t="s">
        <v>833</v>
      </c>
      <c r="D123" s="180" t="s">
        <v>834</v>
      </c>
      <c r="E123" s="180" t="s">
        <v>335</v>
      </c>
      <c r="F123" s="181">
        <v>1</v>
      </c>
      <c r="G123" s="182">
        <v>0</v>
      </c>
      <c r="H123" s="182">
        <v>0</v>
      </c>
      <c r="I123" s="182">
        <f>ROUND(F123*(G123+H123),2)</f>
        <v>0</v>
      </c>
      <c r="J123" s="180">
        <f>ROUND(F123*(N123),2)</f>
        <v>0</v>
      </c>
      <c r="K123" s="183">
        <f>ROUND(F123*(O123),2)</f>
        <v>0</v>
      </c>
      <c r="L123" s="183">
        <f>ROUND(F123*(G123),2)</f>
        <v>0</v>
      </c>
      <c r="M123" s="183">
        <f>ROUND(F123*(H123),2)</f>
        <v>0</v>
      </c>
      <c r="N123" s="183">
        <v>0</v>
      </c>
      <c r="O123" s="183"/>
      <c r="P123" s="187"/>
      <c r="Q123" s="187"/>
      <c r="R123" s="187"/>
      <c r="S123" s="183">
        <f>ROUND(F123*(P123),3)</f>
        <v>0</v>
      </c>
      <c r="T123" s="184"/>
      <c r="U123" s="184"/>
      <c r="V123" s="187"/>
      <c r="Z123">
        <v>0</v>
      </c>
    </row>
    <row r="124" spans="1:26" ht="24.95" customHeight="1">
      <c r="A124" s="185"/>
      <c r="B124" s="180" t="s">
        <v>138</v>
      </c>
      <c r="C124" s="186" t="s">
        <v>835</v>
      </c>
      <c r="D124" s="180" t="s">
        <v>836</v>
      </c>
      <c r="E124" s="180" t="s">
        <v>335</v>
      </c>
      <c r="F124" s="181">
        <v>1</v>
      </c>
      <c r="G124" s="182">
        <v>0</v>
      </c>
      <c r="H124" s="182">
        <v>0</v>
      </c>
      <c r="I124" s="182">
        <f>ROUND(F124*(G124+H124),2)</f>
        <v>0</v>
      </c>
      <c r="J124" s="180">
        <f>ROUND(F124*(N124),2)</f>
        <v>0</v>
      </c>
      <c r="K124" s="183">
        <f>ROUND(F124*(O124),2)</f>
        <v>0</v>
      </c>
      <c r="L124" s="183">
        <f>ROUND(F124*(G124),2)</f>
        <v>0</v>
      </c>
      <c r="M124" s="183">
        <f>ROUND(F124*(H124),2)</f>
        <v>0</v>
      </c>
      <c r="N124" s="183">
        <v>0</v>
      </c>
      <c r="O124" s="183"/>
      <c r="P124" s="187"/>
      <c r="Q124" s="187"/>
      <c r="R124" s="187"/>
      <c r="S124" s="183">
        <f>ROUND(F124*(P124),3)</f>
        <v>0</v>
      </c>
      <c r="T124" s="184"/>
      <c r="U124" s="184"/>
      <c r="V124" s="187"/>
      <c r="Z124">
        <v>0</v>
      </c>
    </row>
    <row r="125" spans="1:26" ht="24.95" customHeight="1">
      <c r="A125" s="193"/>
      <c r="B125" s="188" t="s">
        <v>165</v>
      </c>
      <c r="C125" s="194" t="s">
        <v>837</v>
      </c>
      <c r="D125" s="188" t="s">
        <v>838</v>
      </c>
      <c r="E125" s="188" t="s">
        <v>187</v>
      </c>
      <c r="F125" s="189">
        <v>2</v>
      </c>
      <c r="G125" s="190">
        <v>0</v>
      </c>
      <c r="H125" s="190">
        <v>0</v>
      </c>
      <c r="I125" s="190">
        <f>ROUND(F125*(G125+H125),2)</f>
        <v>0</v>
      </c>
      <c r="J125" s="188">
        <f>ROUND(F125*(N125),2)</f>
        <v>0</v>
      </c>
      <c r="K125" s="191">
        <f>ROUND(F125*(O125),2)</f>
        <v>0</v>
      </c>
      <c r="L125" s="191">
        <f>ROUND(F125*(G125),2)</f>
        <v>0</v>
      </c>
      <c r="M125" s="191">
        <f>ROUND(F125*(H125),2)</f>
        <v>0</v>
      </c>
      <c r="N125" s="191">
        <v>0</v>
      </c>
      <c r="O125" s="191"/>
      <c r="P125" s="195">
        <v>2.436E-2</v>
      </c>
      <c r="Q125" s="195"/>
      <c r="R125" s="195">
        <v>2.436E-2</v>
      </c>
      <c r="S125" s="191">
        <f>ROUND(F125*(P125),3)</f>
        <v>4.9000000000000002E-2</v>
      </c>
      <c r="T125" s="192"/>
      <c r="U125" s="192"/>
      <c r="V125" s="195"/>
      <c r="Z125">
        <v>0</v>
      </c>
    </row>
    <row r="126" spans="1:26" ht="24.95" customHeight="1">
      <c r="A126" s="185"/>
      <c r="B126" s="180" t="s">
        <v>138</v>
      </c>
      <c r="C126" s="186" t="s">
        <v>839</v>
      </c>
      <c r="D126" s="180" t="s">
        <v>840</v>
      </c>
      <c r="E126" s="180" t="s">
        <v>335</v>
      </c>
      <c r="F126" s="181">
        <v>2</v>
      </c>
      <c r="G126" s="182">
        <v>0</v>
      </c>
      <c r="H126" s="182">
        <v>0</v>
      </c>
      <c r="I126" s="182">
        <f>ROUND(F126*(G126+H126),2)</f>
        <v>0</v>
      </c>
      <c r="J126" s="180">
        <f>ROUND(F126*(N126),2)</f>
        <v>0</v>
      </c>
      <c r="K126" s="183">
        <f>ROUND(F126*(O126),2)</f>
        <v>0</v>
      </c>
      <c r="L126" s="183">
        <f>ROUND(F126*(G126),2)</f>
        <v>0</v>
      </c>
      <c r="M126" s="183">
        <f>ROUND(F126*(H126),2)</f>
        <v>0</v>
      </c>
      <c r="N126" s="183">
        <v>0</v>
      </c>
      <c r="O126" s="183"/>
      <c r="P126" s="187"/>
      <c r="Q126" s="187"/>
      <c r="R126" s="187"/>
      <c r="S126" s="183">
        <f>ROUND(F126*(P126),3)</f>
        <v>0</v>
      </c>
      <c r="T126" s="184"/>
      <c r="U126" s="184"/>
      <c r="V126" s="187"/>
      <c r="Z126">
        <v>0</v>
      </c>
    </row>
    <row r="127" spans="1:26" ht="24.95" customHeight="1">
      <c r="A127" s="185"/>
      <c r="B127" s="180" t="s">
        <v>138</v>
      </c>
      <c r="C127" s="186" t="s">
        <v>841</v>
      </c>
      <c r="D127" s="180" t="s">
        <v>842</v>
      </c>
      <c r="E127" s="180" t="s">
        <v>335</v>
      </c>
      <c r="F127" s="181">
        <v>2</v>
      </c>
      <c r="G127" s="182">
        <v>0</v>
      </c>
      <c r="H127" s="182">
        <v>0</v>
      </c>
      <c r="I127" s="182">
        <f>ROUND(F127*(G127+H127),2)</f>
        <v>0</v>
      </c>
      <c r="J127" s="180">
        <f>ROUND(F127*(N127),2)</f>
        <v>0</v>
      </c>
      <c r="K127" s="183">
        <f>ROUND(F127*(O127),2)</f>
        <v>0</v>
      </c>
      <c r="L127" s="183">
        <f>ROUND(F127*(G127),2)</f>
        <v>0</v>
      </c>
      <c r="M127" s="183">
        <f>ROUND(F127*(H127),2)</f>
        <v>0</v>
      </c>
      <c r="N127" s="183">
        <v>0</v>
      </c>
      <c r="O127" s="183"/>
      <c r="P127" s="187"/>
      <c r="Q127" s="187"/>
      <c r="R127" s="187"/>
      <c r="S127" s="183">
        <f>ROUND(F127*(P127),3)</f>
        <v>0</v>
      </c>
      <c r="T127" s="184"/>
      <c r="U127" s="184"/>
      <c r="V127" s="187"/>
      <c r="Z127">
        <v>0</v>
      </c>
    </row>
    <row r="128" spans="1:26" ht="24.95" customHeight="1">
      <c r="A128" s="193"/>
      <c r="B128" s="188" t="s">
        <v>165</v>
      </c>
      <c r="C128" s="194" t="s">
        <v>843</v>
      </c>
      <c r="D128" s="188" t="s">
        <v>844</v>
      </c>
      <c r="E128" s="188" t="s">
        <v>187</v>
      </c>
      <c r="F128" s="189">
        <v>3</v>
      </c>
      <c r="G128" s="190">
        <v>0</v>
      </c>
      <c r="H128" s="190">
        <v>0</v>
      </c>
      <c r="I128" s="190">
        <f>ROUND(F128*(G128+H128),2)</f>
        <v>0</v>
      </c>
      <c r="J128" s="188">
        <f>ROUND(F128*(N128),2)</f>
        <v>0</v>
      </c>
      <c r="K128" s="191">
        <f>ROUND(F128*(O128),2)</f>
        <v>0</v>
      </c>
      <c r="L128" s="191">
        <f>ROUND(F128*(G128),2)</f>
        <v>0</v>
      </c>
      <c r="M128" s="191">
        <f>ROUND(F128*(H128),2)</f>
        <v>0</v>
      </c>
      <c r="N128" s="191">
        <v>0</v>
      </c>
      <c r="O128" s="191"/>
      <c r="P128" s="195">
        <v>3.2989999999999998E-2</v>
      </c>
      <c r="Q128" s="195"/>
      <c r="R128" s="195">
        <v>3.2989999999999998E-2</v>
      </c>
      <c r="S128" s="191">
        <f>ROUND(F128*(P128),3)</f>
        <v>9.9000000000000005E-2</v>
      </c>
      <c r="T128" s="192"/>
      <c r="U128" s="192"/>
      <c r="V128" s="195"/>
      <c r="Z128">
        <v>0</v>
      </c>
    </row>
    <row r="129" spans="1:26" ht="24.95" customHeight="1">
      <c r="A129" s="193"/>
      <c r="B129" s="188" t="s">
        <v>165</v>
      </c>
      <c r="C129" s="194" t="s">
        <v>845</v>
      </c>
      <c r="D129" s="188" t="s">
        <v>846</v>
      </c>
      <c r="E129" s="188" t="s">
        <v>187</v>
      </c>
      <c r="F129" s="189">
        <v>2</v>
      </c>
      <c r="G129" s="190">
        <v>0</v>
      </c>
      <c r="H129" s="190">
        <v>0</v>
      </c>
      <c r="I129" s="190">
        <f>ROUND(F129*(G129+H129),2)</f>
        <v>0</v>
      </c>
      <c r="J129" s="188">
        <f>ROUND(F129*(N129),2)</f>
        <v>0</v>
      </c>
      <c r="K129" s="191">
        <f>ROUND(F129*(O129),2)</f>
        <v>0</v>
      </c>
      <c r="L129" s="191">
        <f>ROUND(F129*(G129),2)</f>
        <v>0</v>
      </c>
      <c r="M129" s="191">
        <f>ROUND(F129*(H129),2)</f>
        <v>0</v>
      </c>
      <c r="N129" s="191">
        <v>0</v>
      </c>
      <c r="O129" s="191"/>
      <c r="P129" s="195">
        <v>3.2910000000000002E-2</v>
      </c>
      <c r="Q129" s="195"/>
      <c r="R129" s="195">
        <v>3.2910000000000002E-2</v>
      </c>
      <c r="S129" s="191">
        <f>ROUND(F129*(P129),3)</f>
        <v>6.6000000000000003E-2</v>
      </c>
      <c r="T129" s="192"/>
      <c r="U129" s="192"/>
      <c r="V129" s="195"/>
      <c r="Z129">
        <v>0</v>
      </c>
    </row>
    <row r="130" spans="1:26" ht="24.95" customHeight="1">
      <c r="A130" s="185"/>
      <c r="B130" s="180" t="s">
        <v>138</v>
      </c>
      <c r="C130" s="186" t="s">
        <v>366</v>
      </c>
      <c r="D130" s="180" t="s">
        <v>847</v>
      </c>
      <c r="E130" s="180" t="s">
        <v>335</v>
      </c>
      <c r="F130" s="181">
        <v>1</v>
      </c>
      <c r="G130" s="182">
        <v>0</v>
      </c>
      <c r="H130" s="182">
        <v>0</v>
      </c>
      <c r="I130" s="182">
        <f>ROUND(F130*(G130+H130),2)</f>
        <v>0</v>
      </c>
      <c r="J130" s="180">
        <f>ROUND(F130*(N130),2)</f>
        <v>0</v>
      </c>
      <c r="K130" s="183">
        <f>ROUND(F130*(O130),2)</f>
        <v>0</v>
      </c>
      <c r="L130" s="183">
        <f>ROUND(F130*(G130),2)</f>
        <v>0</v>
      </c>
      <c r="M130" s="183">
        <f>ROUND(F130*(H130),2)</f>
        <v>0</v>
      </c>
      <c r="N130" s="183">
        <v>0</v>
      </c>
      <c r="O130" s="183"/>
      <c r="P130" s="187"/>
      <c r="Q130" s="187"/>
      <c r="R130" s="187"/>
      <c r="S130" s="183">
        <f>ROUND(F130*(P130),3)</f>
        <v>0</v>
      </c>
      <c r="T130" s="184"/>
      <c r="U130" s="184"/>
      <c r="V130" s="187"/>
      <c r="Z130">
        <v>0</v>
      </c>
    </row>
    <row r="131" spans="1:26" ht="24.95" customHeight="1">
      <c r="A131" s="193"/>
      <c r="B131" s="188" t="s">
        <v>165</v>
      </c>
      <c r="C131" s="194" t="s">
        <v>848</v>
      </c>
      <c r="D131" s="188" t="s">
        <v>849</v>
      </c>
      <c r="E131" s="188" t="s">
        <v>187</v>
      </c>
      <c r="F131" s="189">
        <v>2</v>
      </c>
      <c r="G131" s="190">
        <v>0</v>
      </c>
      <c r="H131" s="190">
        <v>0</v>
      </c>
      <c r="I131" s="190">
        <f>ROUND(F131*(G131+H131),2)</f>
        <v>0</v>
      </c>
      <c r="J131" s="188">
        <f>ROUND(F131*(N131),2)</f>
        <v>0</v>
      </c>
      <c r="K131" s="191">
        <f>ROUND(F131*(O131),2)</f>
        <v>0</v>
      </c>
      <c r="L131" s="191">
        <f>ROUND(F131*(G131),2)</f>
        <v>0</v>
      </c>
      <c r="M131" s="191">
        <f>ROUND(F131*(H131),2)</f>
        <v>0</v>
      </c>
      <c r="N131" s="191">
        <v>0</v>
      </c>
      <c r="O131" s="191"/>
      <c r="P131" s="195">
        <v>3.9559999999999998E-2</v>
      </c>
      <c r="Q131" s="195"/>
      <c r="R131" s="195">
        <v>3.9559999999999998E-2</v>
      </c>
      <c r="S131" s="191">
        <f>ROUND(F131*(P131),3)</f>
        <v>7.9000000000000001E-2</v>
      </c>
      <c r="T131" s="192"/>
      <c r="U131" s="192"/>
      <c r="V131" s="195"/>
      <c r="Z131">
        <v>0</v>
      </c>
    </row>
    <row r="132" spans="1:26" ht="24.95" customHeight="1">
      <c r="A132" s="193"/>
      <c r="B132" s="188" t="s">
        <v>165</v>
      </c>
      <c r="C132" s="194" t="s">
        <v>850</v>
      </c>
      <c r="D132" s="188" t="s">
        <v>851</v>
      </c>
      <c r="E132" s="188" t="s">
        <v>187</v>
      </c>
      <c r="F132" s="189">
        <v>2</v>
      </c>
      <c r="G132" s="190">
        <v>0</v>
      </c>
      <c r="H132" s="190">
        <v>0</v>
      </c>
      <c r="I132" s="190">
        <f>ROUND(F132*(G132+H132),2)</f>
        <v>0</v>
      </c>
      <c r="J132" s="188">
        <f>ROUND(F132*(N132),2)</f>
        <v>0</v>
      </c>
      <c r="K132" s="191">
        <f>ROUND(F132*(O132),2)</f>
        <v>0</v>
      </c>
      <c r="L132" s="191">
        <f>ROUND(F132*(G132),2)</f>
        <v>0</v>
      </c>
      <c r="M132" s="191">
        <f>ROUND(F132*(H132),2)</f>
        <v>0</v>
      </c>
      <c r="N132" s="191">
        <v>0</v>
      </c>
      <c r="O132" s="191"/>
      <c r="P132" s="195">
        <v>3.8210000000000001E-2</v>
      </c>
      <c r="Q132" s="195"/>
      <c r="R132" s="195">
        <v>3.8210000000000001E-2</v>
      </c>
      <c r="S132" s="191">
        <f>ROUND(F132*(P132),3)</f>
        <v>7.5999999999999998E-2</v>
      </c>
      <c r="T132" s="192"/>
      <c r="U132" s="192"/>
      <c r="V132" s="195"/>
      <c r="Z132">
        <v>0</v>
      </c>
    </row>
    <row r="133" spans="1:26" ht="24.95" customHeight="1">
      <c r="A133" s="193"/>
      <c r="B133" s="188" t="s">
        <v>165</v>
      </c>
      <c r="C133" s="194" t="s">
        <v>852</v>
      </c>
      <c r="D133" s="188" t="s">
        <v>853</v>
      </c>
      <c r="E133" s="188" t="s">
        <v>187</v>
      </c>
      <c r="F133" s="189">
        <v>4</v>
      </c>
      <c r="G133" s="190">
        <v>0</v>
      </c>
      <c r="H133" s="190">
        <v>0</v>
      </c>
      <c r="I133" s="190">
        <f>ROUND(F133*(G133+H133),2)</f>
        <v>0</v>
      </c>
      <c r="J133" s="188">
        <f>ROUND(F133*(N133),2)</f>
        <v>0</v>
      </c>
      <c r="K133" s="191">
        <f>ROUND(F133*(O133),2)</f>
        <v>0</v>
      </c>
      <c r="L133" s="191">
        <f>ROUND(F133*(G133),2)</f>
        <v>0</v>
      </c>
      <c r="M133" s="191">
        <f>ROUND(F133*(H133),2)</f>
        <v>0</v>
      </c>
      <c r="N133" s="191">
        <v>0</v>
      </c>
      <c r="O133" s="191"/>
      <c r="P133" s="195">
        <v>4.2130000000000001E-2</v>
      </c>
      <c r="Q133" s="195"/>
      <c r="R133" s="195">
        <v>4.2130000000000001E-2</v>
      </c>
      <c r="S133" s="191">
        <f>ROUND(F133*(P133),3)</f>
        <v>0.16900000000000001</v>
      </c>
      <c r="T133" s="192"/>
      <c r="U133" s="192"/>
      <c r="V133" s="195"/>
      <c r="Z133">
        <v>0</v>
      </c>
    </row>
    <row r="134" spans="1:26">
      <c r="A134" s="161"/>
      <c r="B134" s="161"/>
      <c r="C134" s="179">
        <v>6</v>
      </c>
      <c r="D134" s="179" t="s">
        <v>71</v>
      </c>
      <c r="E134" s="161"/>
      <c r="F134" s="178"/>
      <c r="G134" s="164">
        <f>ROUND((SUM(L74:L133))/1,2)</f>
        <v>0</v>
      </c>
      <c r="H134" s="164">
        <f>ROUND((SUM(M74:M133))/1,2)</f>
        <v>0</v>
      </c>
      <c r="I134" s="164">
        <f>ROUND((SUM(I74:I133))/1,2)</f>
        <v>0</v>
      </c>
      <c r="J134" s="161"/>
      <c r="K134" s="161"/>
      <c r="L134" s="161">
        <f>ROUND((SUM(L74:L133))/1,2)</f>
        <v>0</v>
      </c>
      <c r="M134" s="161">
        <f>ROUND((SUM(M74:M133))/1,2)</f>
        <v>0</v>
      </c>
      <c r="N134" s="161"/>
      <c r="O134" s="161"/>
      <c r="P134" s="196"/>
      <c r="Q134" s="161"/>
      <c r="R134" s="161"/>
      <c r="S134" s="196">
        <f>ROUND((SUM(S74:S133))/1,2)</f>
        <v>131.53</v>
      </c>
      <c r="T134" s="158"/>
      <c r="U134" s="158"/>
      <c r="V134" s="2">
        <f>ROUND((SUM(V74:V133))/1,2)</f>
        <v>0</v>
      </c>
      <c r="W134" s="158"/>
      <c r="X134" s="158"/>
      <c r="Y134" s="158"/>
      <c r="Z134" s="158"/>
    </row>
    <row r="135" spans="1:26">
      <c r="A135" s="1"/>
      <c r="B135" s="1"/>
      <c r="C135" s="1"/>
      <c r="D135" s="1"/>
      <c r="E135" s="1"/>
      <c r="F135" s="174"/>
      <c r="G135" s="154"/>
      <c r="H135" s="154"/>
      <c r="I135" s="154"/>
      <c r="J135" s="1"/>
      <c r="K135" s="1"/>
      <c r="L135" s="1"/>
      <c r="M135" s="1"/>
      <c r="N135" s="1"/>
      <c r="O135" s="1"/>
      <c r="P135" s="1"/>
      <c r="Q135" s="1"/>
      <c r="R135" s="1"/>
      <c r="S135" s="1"/>
      <c r="V135" s="1"/>
    </row>
    <row r="136" spans="1:26">
      <c r="A136" s="161"/>
      <c r="B136" s="161"/>
      <c r="C136" s="179">
        <v>8</v>
      </c>
      <c r="D136" s="179" t="s">
        <v>72</v>
      </c>
      <c r="E136" s="161"/>
      <c r="F136" s="178"/>
      <c r="G136" s="162"/>
      <c r="H136" s="162"/>
      <c r="I136" s="162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58"/>
      <c r="U136" s="158"/>
      <c r="V136" s="161"/>
      <c r="W136" s="158"/>
      <c r="X136" s="158"/>
      <c r="Y136" s="158"/>
      <c r="Z136" s="158"/>
    </row>
    <row r="137" spans="1:26" ht="24.95" customHeight="1">
      <c r="A137" s="185"/>
      <c r="B137" s="180" t="s">
        <v>138</v>
      </c>
      <c r="C137" s="186" t="s">
        <v>380</v>
      </c>
      <c r="D137" s="180" t="s">
        <v>381</v>
      </c>
      <c r="E137" s="180" t="s">
        <v>170</v>
      </c>
      <c r="F137" s="181">
        <v>1</v>
      </c>
      <c r="G137" s="182">
        <v>0</v>
      </c>
      <c r="H137" s="182">
        <v>0</v>
      </c>
      <c r="I137" s="182">
        <f>ROUND(F137*(G137+H137),2)</f>
        <v>0</v>
      </c>
      <c r="J137" s="180">
        <f>ROUND(F137*(N137),2)</f>
        <v>0</v>
      </c>
      <c r="K137" s="183">
        <f>ROUND(F137*(O137),2)</f>
        <v>0</v>
      </c>
      <c r="L137" s="183">
        <f>ROUND(F137*(G137),2)</f>
        <v>0</v>
      </c>
      <c r="M137" s="183">
        <f>ROUND(F137*(H137),2)</f>
        <v>0</v>
      </c>
      <c r="N137" s="183">
        <v>0</v>
      </c>
      <c r="O137" s="183"/>
      <c r="P137" s="187"/>
      <c r="Q137" s="187"/>
      <c r="R137" s="187"/>
      <c r="S137" s="183">
        <f>ROUND(F137*(P137),3)</f>
        <v>0</v>
      </c>
      <c r="T137" s="184"/>
      <c r="U137" s="184"/>
      <c r="V137" s="187"/>
      <c r="Z137">
        <v>0</v>
      </c>
    </row>
    <row r="138" spans="1:26">
      <c r="A138" s="161"/>
      <c r="B138" s="161"/>
      <c r="C138" s="179">
        <v>8</v>
      </c>
      <c r="D138" s="179" t="s">
        <v>72</v>
      </c>
      <c r="E138" s="161"/>
      <c r="F138" s="178"/>
      <c r="G138" s="164">
        <f>ROUND((SUM(L136:L137))/1,2)</f>
        <v>0</v>
      </c>
      <c r="H138" s="164">
        <f>ROUND((SUM(M136:M137))/1,2)</f>
        <v>0</v>
      </c>
      <c r="I138" s="164">
        <f>ROUND((SUM(I136:I137))/1,2)</f>
        <v>0</v>
      </c>
      <c r="J138" s="161"/>
      <c r="K138" s="161"/>
      <c r="L138" s="161">
        <f>ROUND((SUM(L136:L137))/1,2)</f>
        <v>0</v>
      </c>
      <c r="M138" s="161">
        <f>ROUND((SUM(M136:M137))/1,2)</f>
        <v>0</v>
      </c>
      <c r="N138" s="161"/>
      <c r="O138" s="161"/>
      <c r="P138" s="196"/>
      <c r="Q138" s="161"/>
      <c r="R138" s="161"/>
      <c r="S138" s="196">
        <f>ROUND((SUM(S136:S137))/1,2)</f>
        <v>0</v>
      </c>
      <c r="T138" s="158"/>
      <c r="U138" s="158"/>
      <c r="V138" s="2">
        <f>ROUND((SUM(V136:V137))/1,2)</f>
        <v>0</v>
      </c>
      <c r="W138" s="158"/>
      <c r="X138" s="158"/>
      <c r="Y138" s="158"/>
      <c r="Z138" s="158"/>
    </row>
    <row r="139" spans="1:26">
      <c r="A139" s="1"/>
      <c r="B139" s="1"/>
      <c r="C139" s="1"/>
      <c r="D139" s="1"/>
      <c r="E139" s="1"/>
      <c r="F139" s="174"/>
      <c r="G139" s="154"/>
      <c r="H139" s="154"/>
      <c r="I139" s="154"/>
      <c r="J139" s="1"/>
      <c r="K139" s="1"/>
      <c r="L139" s="1"/>
      <c r="M139" s="1"/>
      <c r="N139" s="1"/>
      <c r="O139" s="1"/>
      <c r="P139" s="1"/>
      <c r="Q139" s="1"/>
      <c r="R139" s="1"/>
      <c r="S139" s="1"/>
      <c r="V139" s="1"/>
    </row>
    <row r="140" spans="1:26">
      <c r="A140" s="161"/>
      <c r="B140" s="161"/>
      <c r="C140" s="179">
        <v>9</v>
      </c>
      <c r="D140" s="179" t="s">
        <v>73</v>
      </c>
      <c r="E140" s="161"/>
      <c r="F140" s="178"/>
      <c r="G140" s="162"/>
      <c r="H140" s="162"/>
      <c r="I140" s="162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58"/>
      <c r="U140" s="158"/>
      <c r="V140" s="161"/>
      <c r="W140" s="158"/>
      <c r="X140" s="158"/>
      <c r="Y140" s="158"/>
      <c r="Z140" s="158"/>
    </row>
    <row r="141" spans="1:26" ht="24.95" customHeight="1">
      <c r="A141" s="185"/>
      <c r="B141" s="180" t="s">
        <v>382</v>
      </c>
      <c r="C141" s="186" t="s">
        <v>383</v>
      </c>
      <c r="D141" s="180" t="s">
        <v>384</v>
      </c>
      <c r="E141" s="180" t="s">
        <v>122</v>
      </c>
      <c r="F141" s="181">
        <v>310</v>
      </c>
      <c r="G141" s="182">
        <v>0</v>
      </c>
      <c r="H141" s="182">
        <v>0</v>
      </c>
      <c r="I141" s="182">
        <f>ROUND(F141*(G141+H141),2)</f>
        <v>0</v>
      </c>
      <c r="J141" s="180">
        <f>ROUND(F141*(N141),2)</f>
        <v>0</v>
      </c>
      <c r="K141" s="183">
        <f>ROUND(F141*(O141),2)</f>
        <v>0</v>
      </c>
      <c r="L141" s="183">
        <f>ROUND(F141*(G141),2)</f>
        <v>0</v>
      </c>
      <c r="M141" s="183">
        <f>ROUND(F141*(H141),2)</f>
        <v>0</v>
      </c>
      <c r="N141" s="183">
        <v>0</v>
      </c>
      <c r="O141" s="183"/>
      <c r="P141" s="187">
        <v>2.572E-2</v>
      </c>
      <c r="Q141" s="187"/>
      <c r="R141" s="187">
        <v>2.572E-2</v>
      </c>
      <c r="S141" s="183">
        <f>ROUND(F141*(P141),3)</f>
        <v>7.9729999999999999</v>
      </c>
      <c r="T141" s="184"/>
      <c r="U141" s="184"/>
      <c r="V141" s="187"/>
      <c r="Z141">
        <v>0</v>
      </c>
    </row>
    <row r="142" spans="1:26" ht="24.95" customHeight="1">
      <c r="A142" s="185"/>
      <c r="B142" s="180" t="s">
        <v>382</v>
      </c>
      <c r="C142" s="186" t="s">
        <v>385</v>
      </c>
      <c r="D142" s="180" t="s">
        <v>386</v>
      </c>
      <c r="E142" s="180" t="s">
        <v>122</v>
      </c>
      <c r="F142" s="181">
        <v>310</v>
      </c>
      <c r="G142" s="182">
        <v>0</v>
      </c>
      <c r="H142" s="182">
        <v>0</v>
      </c>
      <c r="I142" s="182">
        <f>ROUND(F142*(G142+H142),2)</f>
        <v>0</v>
      </c>
      <c r="J142" s="180">
        <f>ROUND(F142*(N142),2)</f>
        <v>0</v>
      </c>
      <c r="K142" s="183">
        <f>ROUND(F142*(O142),2)</f>
        <v>0</v>
      </c>
      <c r="L142" s="183">
        <f>ROUND(F142*(G142),2)</f>
        <v>0</v>
      </c>
      <c r="M142" s="183">
        <f>ROUND(F142*(H142),2)</f>
        <v>0</v>
      </c>
      <c r="N142" s="183">
        <v>0</v>
      </c>
      <c r="O142" s="183"/>
      <c r="P142" s="187"/>
      <c r="Q142" s="187"/>
      <c r="R142" s="187"/>
      <c r="S142" s="183">
        <f>ROUND(F142*(P142),3)</f>
        <v>0</v>
      </c>
      <c r="T142" s="184"/>
      <c r="U142" s="184"/>
      <c r="V142" s="187"/>
      <c r="Z142">
        <v>0</v>
      </c>
    </row>
    <row r="143" spans="1:26" ht="24.95" customHeight="1">
      <c r="A143" s="185"/>
      <c r="B143" s="180" t="s">
        <v>382</v>
      </c>
      <c r="C143" s="186" t="s">
        <v>389</v>
      </c>
      <c r="D143" s="180" t="s">
        <v>390</v>
      </c>
      <c r="E143" s="180" t="s">
        <v>122</v>
      </c>
      <c r="F143" s="181">
        <v>310</v>
      </c>
      <c r="G143" s="182">
        <v>0</v>
      </c>
      <c r="H143" s="182">
        <v>0</v>
      </c>
      <c r="I143" s="182">
        <f>ROUND(F143*(G143+H143),2)</f>
        <v>0</v>
      </c>
      <c r="J143" s="180">
        <f>ROUND(F143*(N143),2)</f>
        <v>0</v>
      </c>
      <c r="K143" s="183">
        <f>ROUND(F143*(O143),2)</f>
        <v>0</v>
      </c>
      <c r="L143" s="183">
        <f>ROUND(F143*(G143),2)</f>
        <v>0</v>
      </c>
      <c r="M143" s="183">
        <f>ROUND(F143*(H143),2)</f>
        <v>0</v>
      </c>
      <c r="N143" s="183">
        <v>0</v>
      </c>
      <c r="O143" s="183"/>
      <c r="P143" s="187">
        <v>5.0000000000000002E-5</v>
      </c>
      <c r="Q143" s="187"/>
      <c r="R143" s="187">
        <v>5.0000000000000002E-5</v>
      </c>
      <c r="S143" s="183">
        <f>ROUND(F143*(P143),3)</f>
        <v>1.6E-2</v>
      </c>
      <c r="T143" s="184"/>
      <c r="U143" s="184"/>
      <c r="V143" s="187"/>
      <c r="Z143">
        <v>0</v>
      </c>
    </row>
    <row r="144" spans="1:26" ht="24.95" customHeight="1">
      <c r="A144" s="185"/>
      <c r="B144" s="180" t="s">
        <v>391</v>
      </c>
      <c r="C144" s="186" t="s">
        <v>392</v>
      </c>
      <c r="D144" s="180" t="s">
        <v>393</v>
      </c>
      <c r="E144" s="180" t="s">
        <v>122</v>
      </c>
      <c r="F144" s="181">
        <v>310</v>
      </c>
      <c r="G144" s="182">
        <v>0</v>
      </c>
      <c r="H144" s="182">
        <v>0</v>
      </c>
      <c r="I144" s="182">
        <f>ROUND(F144*(G144+H144),2)</f>
        <v>0</v>
      </c>
      <c r="J144" s="180">
        <f>ROUND(F144*(N144),2)</f>
        <v>0</v>
      </c>
      <c r="K144" s="183">
        <f>ROUND(F144*(O144),2)</f>
        <v>0</v>
      </c>
      <c r="L144" s="183">
        <f>ROUND(F144*(G144),2)</f>
        <v>0</v>
      </c>
      <c r="M144" s="183">
        <f>ROUND(F144*(H144),2)</f>
        <v>0</v>
      </c>
      <c r="N144" s="183">
        <v>0</v>
      </c>
      <c r="O144" s="183"/>
      <c r="P144" s="187">
        <v>2.572E-2</v>
      </c>
      <c r="Q144" s="187"/>
      <c r="R144" s="187">
        <v>2.572E-2</v>
      </c>
      <c r="S144" s="183">
        <f>ROUND(F144*(P144),3)</f>
        <v>7.9729999999999999</v>
      </c>
      <c r="T144" s="184"/>
      <c r="U144" s="184"/>
      <c r="V144" s="187"/>
      <c r="Z144">
        <v>0</v>
      </c>
    </row>
    <row r="145" spans="1:26" ht="24.95" customHeight="1">
      <c r="A145" s="185"/>
      <c r="B145" s="180" t="s">
        <v>391</v>
      </c>
      <c r="C145" s="186" t="s">
        <v>394</v>
      </c>
      <c r="D145" s="180" t="s">
        <v>395</v>
      </c>
      <c r="E145" s="180" t="s">
        <v>122</v>
      </c>
      <c r="F145" s="181">
        <v>310</v>
      </c>
      <c r="G145" s="182">
        <v>0</v>
      </c>
      <c r="H145" s="182">
        <v>0</v>
      </c>
      <c r="I145" s="182">
        <f>ROUND(F145*(G145+H145),2)</f>
        <v>0</v>
      </c>
      <c r="J145" s="180">
        <f>ROUND(F145*(N145),2)</f>
        <v>0</v>
      </c>
      <c r="K145" s="183">
        <f>ROUND(F145*(O145),2)</f>
        <v>0</v>
      </c>
      <c r="L145" s="183">
        <f>ROUND(F145*(G145),2)</f>
        <v>0</v>
      </c>
      <c r="M145" s="183">
        <f>ROUND(F145*(H145),2)</f>
        <v>0</v>
      </c>
      <c r="N145" s="183">
        <v>0</v>
      </c>
      <c r="O145" s="183"/>
      <c r="P145" s="187"/>
      <c r="Q145" s="187"/>
      <c r="R145" s="187"/>
      <c r="S145" s="183">
        <f>ROUND(F145*(P145),3)</f>
        <v>0</v>
      </c>
      <c r="T145" s="184"/>
      <c r="U145" s="184"/>
      <c r="V145" s="187"/>
      <c r="Z145">
        <v>0</v>
      </c>
    </row>
    <row r="146" spans="1:26" ht="24.95" customHeight="1">
      <c r="A146" s="185"/>
      <c r="B146" s="180" t="s">
        <v>154</v>
      </c>
      <c r="C146" s="186" t="s">
        <v>854</v>
      </c>
      <c r="D146" s="180" t="s">
        <v>855</v>
      </c>
      <c r="E146" s="180" t="s">
        <v>296</v>
      </c>
      <c r="F146" s="181">
        <v>144.16</v>
      </c>
      <c r="G146" s="182">
        <v>0</v>
      </c>
      <c r="H146" s="182">
        <v>0</v>
      </c>
      <c r="I146" s="182">
        <f>ROUND(F146*(G146+H146),2)</f>
        <v>0</v>
      </c>
      <c r="J146" s="180">
        <f>ROUND(F146*(N146),2)</f>
        <v>0</v>
      </c>
      <c r="K146" s="183">
        <f>ROUND(F146*(O146),2)</f>
        <v>0</v>
      </c>
      <c r="L146" s="183">
        <f>ROUND(F146*(G146),2)</f>
        <v>0</v>
      </c>
      <c r="M146" s="183">
        <f>ROUND(F146*(H146),2)</f>
        <v>0</v>
      </c>
      <c r="N146" s="183">
        <v>0</v>
      </c>
      <c r="O146" s="183"/>
      <c r="P146" s="187">
        <v>1.1100000000000001E-3</v>
      </c>
      <c r="Q146" s="187"/>
      <c r="R146" s="187">
        <v>1.1100000000000001E-3</v>
      </c>
      <c r="S146" s="183">
        <f>ROUND(F146*(P146),3)</f>
        <v>0.16</v>
      </c>
      <c r="T146" s="184"/>
      <c r="U146" s="184"/>
      <c r="V146" s="187"/>
      <c r="Z146">
        <v>0</v>
      </c>
    </row>
    <row r="147" spans="1:26" ht="24.95" customHeight="1">
      <c r="A147" s="185"/>
      <c r="B147" s="180" t="s">
        <v>154</v>
      </c>
      <c r="C147" s="186" t="s">
        <v>856</v>
      </c>
      <c r="D147" s="180" t="s">
        <v>857</v>
      </c>
      <c r="E147" s="180" t="s">
        <v>858</v>
      </c>
      <c r="F147" s="181">
        <v>98.2</v>
      </c>
      <c r="G147" s="182">
        <v>0</v>
      </c>
      <c r="H147" s="182">
        <v>0</v>
      </c>
      <c r="I147" s="182">
        <f>ROUND(F147*(G147+H147),2)</f>
        <v>0</v>
      </c>
      <c r="J147" s="180">
        <f>ROUND(F147*(N147),2)</f>
        <v>0</v>
      </c>
      <c r="K147" s="183">
        <f>ROUND(F147*(O147),2)</f>
        <v>0</v>
      </c>
      <c r="L147" s="183">
        <f>ROUND(F147*(G147),2)</f>
        <v>0</v>
      </c>
      <c r="M147" s="183">
        <f>ROUND(F147*(H147),2)</f>
        <v>0</v>
      </c>
      <c r="N147" s="183">
        <v>0</v>
      </c>
      <c r="O147" s="183"/>
      <c r="P147" s="187">
        <v>5.3300000000000005E-3</v>
      </c>
      <c r="Q147" s="187"/>
      <c r="R147" s="187">
        <v>5.3300000000000005E-3</v>
      </c>
      <c r="S147" s="183">
        <f>ROUND(F147*(P147),3)</f>
        <v>0.52300000000000002</v>
      </c>
      <c r="T147" s="184"/>
      <c r="U147" s="184"/>
      <c r="V147" s="187"/>
      <c r="Z147">
        <v>0</v>
      </c>
    </row>
    <row r="148" spans="1:26" ht="24.95" customHeight="1">
      <c r="A148" s="185"/>
      <c r="B148" s="180" t="s">
        <v>400</v>
      </c>
      <c r="C148" s="186" t="s">
        <v>859</v>
      </c>
      <c r="D148" s="180" t="s">
        <v>860</v>
      </c>
      <c r="E148" s="180" t="s">
        <v>107</v>
      </c>
      <c r="F148" s="181">
        <v>0.61</v>
      </c>
      <c r="G148" s="182">
        <v>0</v>
      </c>
      <c r="H148" s="182">
        <v>0</v>
      </c>
      <c r="I148" s="182">
        <f>ROUND(F148*(G148+H148),2)</f>
        <v>0</v>
      </c>
      <c r="J148" s="180">
        <f>ROUND(F148*(N148),2)</f>
        <v>0</v>
      </c>
      <c r="K148" s="183">
        <f>ROUND(F148*(O148),2)</f>
        <v>0</v>
      </c>
      <c r="L148" s="183">
        <f>ROUND(F148*(G148),2)</f>
        <v>0</v>
      </c>
      <c r="M148" s="183">
        <f>ROUND(F148*(H148),2)</f>
        <v>0</v>
      </c>
      <c r="N148" s="183">
        <v>0</v>
      </c>
      <c r="O148" s="183"/>
      <c r="P148" s="187"/>
      <c r="Q148" s="187"/>
      <c r="R148" s="187"/>
      <c r="S148" s="183">
        <f>ROUND(F148*(P148),3)</f>
        <v>0</v>
      </c>
      <c r="T148" s="184"/>
      <c r="U148" s="184"/>
      <c r="V148" s="187"/>
      <c r="Z148">
        <v>0</v>
      </c>
    </row>
    <row r="149" spans="1:26" ht="24.95" customHeight="1">
      <c r="A149" s="185"/>
      <c r="B149" s="180" t="s">
        <v>400</v>
      </c>
      <c r="C149" s="186" t="s">
        <v>861</v>
      </c>
      <c r="D149" s="180" t="s">
        <v>862</v>
      </c>
      <c r="E149" s="180" t="s">
        <v>122</v>
      </c>
      <c r="F149" s="181">
        <v>41.66</v>
      </c>
      <c r="G149" s="182">
        <v>0</v>
      </c>
      <c r="H149" s="182">
        <v>0</v>
      </c>
      <c r="I149" s="182">
        <f>ROUND(F149*(G149+H149),2)</f>
        <v>0</v>
      </c>
      <c r="J149" s="180">
        <f>ROUND(F149*(N149),2)</f>
        <v>0</v>
      </c>
      <c r="K149" s="183">
        <f>ROUND(F149*(O149),2)</f>
        <v>0</v>
      </c>
      <c r="L149" s="183">
        <f>ROUND(F149*(G149),2)</f>
        <v>0</v>
      </c>
      <c r="M149" s="183">
        <f>ROUND(F149*(H149),2)</f>
        <v>0</v>
      </c>
      <c r="N149" s="183">
        <v>0</v>
      </c>
      <c r="O149" s="183"/>
      <c r="P149" s="187"/>
      <c r="Q149" s="187"/>
      <c r="R149" s="187"/>
      <c r="S149" s="183">
        <f>ROUND(F149*(P149),3)</f>
        <v>0</v>
      </c>
      <c r="T149" s="184"/>
      <c r="U149" s="184"/>
      <c r="V149" s="187"/>
      <c r="Z149">
        <v>0</v>
      </c>
    </row>
    <row r="150" spans="1:26" ht="24.95" customHeight="1">
      <c r="A150" s="185"/>
      <c r="B150" s="180" t="s">
        <v>400</v>
      </c>
      <c r="C150" s="186" t="s">
        <v>863</v>
      </c>
      <c r="D150" s="180" t="s">
        <v>864</v>
      </c>
      <c r="E150" s="180" t="s">
        <v>107</v>
      </c>
      <c r="F150" s="181">
        <v>21.2</v>
      </c>
      <c r="G150" s="182">
        <v>0</v>
      </c>
      <c r="H150" s="182">
        <v>0</v>
      </c>
      <c r="I150" s="182">
        <f>ROUND(F150*(G150+H150),2)</f>
        <v>0</v>
      </c>
      <c r="J150" s="180">
        <f>ROUND(F150*(N150),2)</f>
        <v>0</v>
      </c>
      <c r="K150" s="183">
        <f>ROUND(F150*(O150),2)</f>
        <v>0</v>
      </c>
      <c r="L150" s="183">
        <f>ROUND(F150*(G150),2)</f>
        <v>0</v>
      </c>
      <c r="M150" s="183">
        <f>ROUND(F150*(H150),2)</f>
        <v>0</v>
      </c>
      <c r="N150" s="183">
        <v>0</v>
      </c>
      <c r="O150" s="183"/>
      <c r="P150" s="187"/>
      <c r="Q150" s="187"/>
      <c r="R150" s="187"/>
      <c r="S150" s="183">
        <f>ROUND(F150*(P150),3)</f>
        <v>0</v>
      </c>
      <c r="T150" s="184"/>
      <c r="U150" s="184"/>
      <c r="V150" s="187"/>
      <c r="Z150">
        <v>0</v>
      </c>
    </row>
    <row r="151" spans="1:26" ht="24.95" customHeight="1">
      <c r="A151" s="185"/>
      <c r="B151" s="180" t="s">
        <v>400</v>
      </c>
      <c r="C151" s="186" t="s">
        <v>865</v>
      </c>
      <c r="D151" s="180" t="s">
        <v>866</v>
      </c>
      <c r="E151" s="180" t="s">
        <v>107</v>
      </c>
      <c r="F151" s="181">
        <v>0.33</v>
      </c>
      <c r="G151" s="182">
        <v>0</v>
      </c>
      <c r="H151" s="182">
        <v>0</v>
      </c>
      <c r="I151" s="182">
        <f>ROUND(F151*(G151+H151),2)</f>
        <v>0</v>
      </c>
      <c r="J151" s="180">
        <f>ROUND(F151*(N151),2)</f>
        <v>0</v>
      </c>
      <c r="K151" s="183">
        <f>ROUND(F151*(O151),2)</f>
        <v>0</v>
      </c>
      <c r="L151" s="183">
        <f>ROUND(F151*(G151),2)</f>
        <v>0</v>
      </c>
      <c r="M151" s="183">
        <f>ROUND(F151*(H151),2)</f>
        <v>0</v>
      </c>
      <c r="N151" s="183">
        <v>0</v>
      </c>
      <c r="O151" s="183"/>
      <c r="P151" s="187"/>
      <c r="Q151" s="187"/>
      <c r="R151" s="187"/>
      <c r="S151" s="183">
        <f>ROUND(F151*(P151),3)</f>
        <v>0</v>
      </c>
      <c r="T151" s="184"/>
      <c r="U151" s="184"/>
      <c r="V151" s="187"/>
      <c r="Z151">
        <v>0</v>
      </c>
    </row>
    <row r="152" spans="1:26" ht="35.1" customHeight="1">
      <c r="A152" s="185"/>
      <c r="B152" s="180" t="s">
        <v>400</v>
      </c>
      <c r="C152" s="186" t="s">
        <v>405</v>
      </c>
      <c r="D152" s="180" t="s">
        <v>867</v>
      </c>
      <c r="E152" s="180" t="s">
        <v>107</v>
      </c>
      <c r="F152" s="181">
        <v>10.199999999999999</v>
      </c>
      <c r="G152" s="182">
        <v>0</v>
      </c>
      <c r="H152" s="182">
        <v>0</v>
      </c>
      <c r="I152" s="182">
        <f>ROUND(F152*(G152+H152),2)</f>
        <v>0</v>
      </c>
      <c r="J152" s="180">
        <f>ROUND(F152*(N152),2)</f>
        <v>0</v>
      </c>
      <c r="K152" s="183">
        <f>ROUND(F152*(O152),2)</f>
        <v>0</v>
      </c>
      <c r="L152" s="183">
        <f>ROUND(F152*(G152),2)</f>
        <v>0</v>
      </c>
      <c r="M152" s="183">
        <f>ROUND(F152*(H152),2)</f>
        <v>0</v>
      </c>
      <c r="N152" s="183">
        <v>0</v>
      </c>
      <c r="O152" s="183"/>
      <c r="P152" s="187"/>
      <c r="Q152" s="187"/>
      <c r="R152" s="187"/>
      <c r="S152" s="183">
        <f>ROUND(F152*(P152),3)</f>
        <v>0</v>
      </c>
      <c r="T152" s="184"/>
      <c r="U152" s="184"/>
      <c r="V152" s="187"/>
      <c r="Z152">
        <v>0</v>
      </c>
    </row>
    <row r="153" spans="1:26" ht="24.95" customHeight="1">
      <c r="A153" s="185"/>
      <c r="B153" s="180" t="s">
        <v>400</v>
      </c>
      <c r="C153" s="186" t="s">
        <v>868</v>
      </c>
      <c r="D153" s="180" t="s">
        <v>869</v>
      </c>
      <c r="E153" s="180" t="s">
        <v>131</v>
      </c>
      <c r="F153" s="181">
        <v>3.15</v>
      </c>
      <c r="G153" s="182">
        <v>0</v>
      </c>
      <c r="H153" s="182">
        <v>0</v>
      </c>
      <c r="I153" s="182">
        <f>ROUND(F153*(G153+H153),2)</f>
        <v>0</v>
      </c>
      <c r="J153" s="180">
        <f>ROUND(F153*(N153),2)</f>
        <v>0</v>
      </c>
      <c r="K153" s="183">
        <f>ROUND(F153*(O153),2)</f>
        <v>0</v>
      </c>
      <c r="L153" s="183">
        <f>ROUND(F153*(G153),2)</f>
        <v>0</v>
      </c>
      <c r="M153" s="183">
        <f>ROUND(F153*(H153),2)</f>
        <v>0</v>
      </c>
      <c r="N153" s="183">
        <v>0</v>
      </c>
      <c r="O153" s="183"/>
      <c r="P153" s="187"/>
      <c r="Q153" s="187"/>
      <c r="R153" s="187"/>
      <c r="S153" s="183">
        <f>ROUND(F153*(P153),3)</f>
        <v>0</v>
      </c>
      <c r="T153" s="184"/>
      <c r="U153" s="184"/>
      <c r="V153" s="187"/>
      <c r="Z153">
        <v>0</v>
      </c>
    </row>
    <row r="154" spans="1:26" ht="24.95" customHeight="1">
      <c r="A154" s="185"/>
      <c r="B154" s="180" t="s">
        <v>400</v>
      </c>
      <c r="C154" s="186" t="s">
        <v>413</v>
      </c>
      <c r="D154" s="180" t="s">
        <v>414</v>
      </c>
      <c r="E154" s="180" t="s">
        <v>122</v>
      </c>
      <c r="F154" s="181">
        <v>11.23</v>
      </c>
      <c r="G154" s="182">
        <v>0</v>
      </c>
      <c r="H154" s="182">
        <v>0</v>
      </c>
      <c r="I154" s="182">
        <f>ROUND(F154*(G154+H154),2)</f>
        <v>0</v>
      </c>
      <c r="J154" s="180">
        <f>ROUND(F154*(N154),2)</f>
        <v>0</v>
      </c>
      <c r="K154" s="183">
        <f>ROUND(F154*(O154),2)</f>
        <v>0</v>
      </c>
      <c r="L154" s="183">
        <f>ROUND(F154*(G154),2)</f>
        <v>0</v>
      </c>
      <c r="M154" s="183">
        <f>ROUND(F154*(H154),2)</f>
        <v>0</v>
      </c>
      <c r="N154" s="183">
        <v>0</v>
      </c>
      <c r="O154" s="183"/>
      <c r="P154" s="187"/>
      <c r="Q154" s="187"/>
      <c r="R154" s="187"/>
      <c r="S154" s="183">
        <f>ROUND(F154*(P154),3)</f>
        <v>0</v>
      </c>
      <c r="T154" s="184"/>
      <c r="U154" s="184"/>
      <c r="V154" s="187"/>
      <c r="Z154">
        <v>0</v>
      </c>
    </row>
    <row r="155" spans="1:26" ht="24.95" customHeight="1">
      <c r="A155" s="185"/>
      <c r="B155" s="180" t="s">
        <v>400</v>
      </c>
      <c r="C155" s="186" t="s">
        <v>415</v>
      </c>
      <c r="D155" s="180" t="s">
        <v>416</v>
      </c>
      <c r="E155" s="180" t="s">
        <v>187</v>
      </c>
      <c r="F155" s="181">
        <v>11</v>
      </c>
      <c r="G155" s="182">
        <v>0</v>
      </c>
      <c r="H155" s="182">
        <v>0</v>
      </c>
      <c r="I155" s="182">
        <f>ROUND(F155*(G155+H155),2)</f>
        <v>0</v>
      </c>
      <c r="J155" s="180">
        <f>ROUND(F155*(N155),2)</f>
        <v>0</v>
      </c>
      <c r="K155" s="183">
        <f>ROUND(F155*(O155),2)</f>
        <v>0</v>
      </c>
      <c r="L155" s="183">
        <f>ROUND(F155*(G155),2)</f>
        <v>0</v>
      </c>
      <c r="M155" s="183">
        <f>ROUND(F155*(H155),2)</f>
        <v>0</v>
      </c>
      <c r="N155" s="183">
        <v>0</v>
      </c>
      <c r="O155" s="183"/>
      <c r="P155" s="187"/>
      <c r="Q155" s="187"/>
      <c r="R155" s="187"/>
      <c r="S155" s="183">
        <f>ROUND(F155*(P155),3)</f>
        <v>0</v>
      </c>
      <c r="T155" s="184"/>
      <c r="U155" s="184"/>
      <c r="V155" s="187"/>
      <c r="Z155">
        <v>0</v>
      </c>
    </row>
    <row r="156" spans="1:26" ht="24.95" customHeight="1">
      <c r="A156" s="185"/>
      <c r="B156" s="180" t="s">
        <v>400</v>
      </c>
      <c r="C156" s="186" t="s">
        <v>870</v>
      </c>
      <c r="D156" s="180" t="s">
        <v>871</v>
      </c>
      <c r="E156" s="180" t="s">
        <v>122</v>
      </c>
      <c r="F156" s="181">
        <v>1.66</v>
      </c>
      <c r="G156" s="182">
        <v>0</v>
      </c>
      <c r="H156" s="182">
        <v>0</v>
      </c>
      <c r="I156" s="182">
        <f>ROUND(F156*(G156+H156),2)</f>
        <v>0</v>
      </c>
      <c r="J156" s="180">
        <f>ROUND(F156*(N156),2)</f>
        <v>0</v>
      </c>
      <c r="K156" s="183">
        <f>ROUND(F156*(O156),2)</f>
        <v>0</v>
      </c>
      <c r="L156" s="183">
        <f>ROUND(F156*(G156),2)</f>
        <v>0</v>
      </c>
      <c r="M156" s="183">
        <f>ROUND(F156*(H156),2)</f>
        <v>0</v>
      </c>
      <c r="N156" s="183">
        <v>0</v>
      </c>
      <c r="O156" s="183"/>
      <c r="P156" s="187"/>
      <c r="Q156" s="187"/>
      <c r="R156" s="187"/>
      <c r="S156" s="183">
        <f>ROUND(F156*(P156),3)</f>
        <v>0</v>
      </c>
      <c r="T156" s="184"/>
      <c r="U156" s="184"/>
      <c r="V156" s="187"/>
      <c r="Z156">
        <v>0</v>
      </c>
    </row>
    <row r="157" spans="1:26" ht="24.95" customHeight="1">
      <c r="A157" s="185"/>
      <c r="B157" s="180" t="s">
        <v>400</v>
      </c>
      <c r="C157" s="186" t="s">
        <v>872</v>
      </c>
      <c r="D157" s="180" t="s">
        <v>873</v>
      </c>
      <c r="E157" s="180" t="s">
        <v>148</v>
      </c>
      <c r="F157" s="181">
        <v>111.11</v>
      </c>
      <c r="G157" s="182">
        <v>0</v>
      </c>
      <c r="H157" s="182">
        <v>0</v>
      </c>
      <c r="I157" s="182">
        <f>ROUND(F157*(G157+H157),2)</f>
        <v>0</v>
      </c>
      <c r="J157" s="180">
        <f>ROUND(F157*(N157),2)</f>
        <v>0</v>
      </c>
      <c r="K157" s="183">
        <f>ROUND(F157*(O157),2)</f>
        <v>0</v>
      </c>
      <c r="L157" s="183">
        <f>ROUND(F157*(G157),2)</f>
        <v>0</v>
      </c>
      <c r="M157" s="183">
        <f>ROUND(F157*(H157),2)</f>
        <v>0</v>
      </c>
      <c r="N157" s="183">
        <v>0</v>
      </c>
      <c r="O157" s="183"/>
      <c r="P157" s="187"/>
      <c r="Q157" s="187"/>
      <c r="R157" s="187"/>
      <c r="S157" s="183">
        <f>ROUND(F157*(P157),3)</f>
        <v>0</v>
      </c>
      <c r="T157" s="184"/>
      <c r="U157" s="184"/>
      <c r="V157" s="187"/>
      <c r="Z157">
        <v>0</v>
      </c>
    </row>
    <row r="158" spans="1:26" ht="24.95" customHeight="1">
      <c r="A158" s="185"/>
      <c r="B158" s="180" t="s">
        <v>400</v>
      </c>
      <c r="C158" s="186" t="s">
        <v>421</v>
      </c>
      <c r="D158" s="180" t="s">
        <v>422</v>
      </c>
      <c r="E158" s="180" t="s">
        <v>148</v>
      </c>
      <c r="F158" s="181">
        <v>10.4</v>
      </c>
      <c r="G158" s="182">
        <v>0</v>
      </c>
      <c r="H158" s="182">
        <v>0</v>
      </c>
      <c r="I158" s="182">
        <f>ROUND(F158*(G158+H158),2)</f>
        <v>0</v>
      </c>
      <c r="J158" s="180">
        <f>ROUND(F158*(N158),2)</f>
        <v>0</v>
      </c>
      <c r="K158" s="183">
        <f>ROUND(F158*(O158),2)</f>
        <v>0</v>
      </c>
      <c r="L158" s="183">
        <f>ROUND(F158*(G158),2)</f>
        <v>0</v>
      </c>
      <c r="M158" s="183">
        <f>ROUND(F158*(H158),2)</f>
        <v>0</v>
      </c>
      <c r="N158" s="183">
        <v>0</v>
      </c>
      <c r="O158" s="183"/>
      <c r="P158" s="187"/>
      <c r="Q158" s="187"/>
      <c r="R158" s="187"/>
      <c r="S158" s="183">
        <f>ROUND(F158*(P158),3)</f>
        <v>0</v>
      </c>
      <c r="T158" s="184"/>
      <c r="U158" s="184"/>
      <c r="V158" s="187"/>
      <c r="Z158">
        <v>0</v>
      </c>
    </row>
    <row r="159" spans="1:26" ht="24.95" customHeight="1">
      <c r="A159" s="185"/>
      <c r="B159" s="180" t="s">
        <v>400</v>
      </c>
      <c r="C159" s="186" t="s">
        <v>423</v>
      </c>
      <c r="D159" s="180" t="s">
        <v>424</v>
      </c>
      <c r="E159" s="180" t="s">
        <v>148</v>
      </c>
      <c r="F159" s="181">
        <v>5.56</v>
      </c>
      <c r="G159" s="182">
        <v>0</v>
      </c>
      <c r="H159" s="182">
        <v>0</v>
      </c>
      <c r="I159" s="182">
        <f>ROUND(F159*(G159+H159),2)</f>
        <v>0</v>
      </c>
      <c r="J159" s="180">
        <f>ROUND(F159*(N159),2)</f>
        <v>0</v>
      </c>
      <c r="K159" s="183">
        <f>ROUND(F159*(O159),2)</f>
        <v>0</v>
      </c>
      <c r="L159" s="183">
        <f>ROUND(F159*(G159),2)</f>
        <v>0</v>
      </c>
      <c r="M159" s="183">
        <f>ROUND(F159*(H159),2)</f>
        <v>0</v>
      </c>
      <c r="N159" s="183">
        <v>0</v>
      </c>
      <c r="O159" s="183"/>
      <c r="P159" s="187"/>
      <c r="Q159" s="187"/>
      <c r="R159" s="187"/>
      <c r="S159" s="183">
        <f>ROUND(F159*(P159),3)</f>
        <v>0</v>
      </c>
      <c r="T159" s="184"/>
      <c r="U159" s="184"/>
      <c r="V159" s="187"/>
      <c r="Z159">
        <v>0</v>
      </c>
    </row>
    <row r="160" spans="1:26" ht="24.95" customHeight="1">
      <c r="A160" s="185"/>
      <c r="B160" s="180" t="s">
        <v>400</v>
      </c>
      <c r="C160" s="186" t="s">
        <v>429</v>
      </c>
      <c r="D160" s="180" t="s">
        <v>430</v>
      </c>
      <c r="E160" s="180" t="s">
        <v>107</v>
      </c>
      <c r="F160" s="181">
        <v>4.13</v>
      </c>
      <c r="G160" s="182">
        <v>0</v>
      </c>
      <c r="H160" s="182">
        <v>0</v>
      </c>
      <c r="I160" s="182">
        <f>ROUND(F160*(G160+H160),2)</f>
        <v>0</v>
      </c>
      <c r="J160" s="180">
        <f>ROUND(F160*(N160),2)</f>
        <v>0</v>
      </c>
      <c r="K160" s="183">
        <f>ROUND(F160*(O160),2)</f>
        <v>0</v>
      </c>
      <c r="L160" s="183">
        <f>ROUND(F160*(G160),2)</f>
        <v>0</v>
      </c>
      <c r="M160" s="183">
        <f>ROUND(F160*(H160),2)</f>
        <v>0</v>
      </c>
      <c r="N160" s="183">
        <v>0</v>
      </c>
      <c r="O160" s="183"/>
      <c r="P160" s="187"/>
      <c r="Q160" s="187"/>
      <c r="R160" s="187"/>
      <c r="S160" s="183">
        <f>ROUND(F160*(P160),3)</f>
        <v>0</v>
      </c>
      <c r="T160" s="184"/>
      <c r="U160" s="184"/>
      <c r="V160" s="187"/>
      <c r="Z160">
        <v>0</v>
      </c>
    </row>
    <row r="161" spans="1:26" ht="24.95" customHeight="1">
      <c r="A161" s="185"/>
      <c r="B161" s="180" t="s">
        <v>400</v>
      </c>
      <c r="C161" s="186" t="s">
        <v>439</v>
      </c>
      <c r="D161" s="180" t="s">
        <v>440</v>
      </c>
      <c r="E161" s="180" t="s">
        <v>296</v>
      </c>
      <c r="F161" s="181">
        <v>10.75</v>
      </c>
      <c r="G161" s="182">
        <v>0</v>
      </c>
      <c r="H161" s="182">
        <v>0</v>
      </c>
      <c r="I161" s="182">
        <f>ROUND(F161*(G161+H161),2)</f>
        <v>0</v>
      </c>
      <c r="J161" s="180">
        <f>ROUND(F161*(N161),2)</f>
        <v>0</v>
      </c>
      <c r="K161" s="183">
        <f>ROUND(F161*(O161),2)</f>
        <v>0</v>
      </c>
      <c r="L161" s="183">
        <f>ROUND(F161*(G161),2)</f>
        <v>0</v>
      </c>
      <c r="M161" s="183">
        <f>ROUND(F161*(H161),2)</f>
        <v>0</v>
      </c>
      <c r="N161" s="183">
        <v>0</v>
      </c>
      <c r="O161" s="183"/>
      <c r="P161" s="187"/>
      <c r="Q161" s="187"/>
      <c r="R161" s="187"/>
      <c r="S161" s="183">
        <f>ROUND(F161*(P161),3)</f>
        <v>0</v>
      </c>
      <c r="T161" s="184"/>
      <c r="U161" s="184"/>
      <c r="V161" s="187"/>
      <c r="Z161">
        <v>0</v>
      </c>
    </row>
    <row r="162" spans="1:26" ht="24.95" customHeight="1">
      <c r="A162" s="185"/>
      <c r="B162" s="180" t="s">
        <v>400</v>
      </c>
      <c r="C162" s="186" t="s">
        <v>874</v>
      </c>
      <c r="D162" s="180" t="s">
        <v>875</v>
      </c>
      <c r="E162" s="180" t="s">
        <v>122</v>
      </c>
      <c r="F162" s="181">
        <v>18.04</v>
      </c>
      <c r="G162" s="182">
        <v>0</v>
      </c>
      <c r="H162" s="182">
        <v>0</v>
      </c>
      <c r="I162" s="182">
        <f>ROUND(F162*(G162+H162),2)</f>
        <v>0</v>
      </c>
      <c r="J162" s="180">
        <f>ROUND(F162*(N162),2)</f>
        <v>0</v>
      </c>
      <c r="K162" s="183">
        <f>ROUND(F162*(O162),2)</f>
        <v>0</v>
      </c>
      <c r="L162" s="183">
        <f>ROUND(F162*(G162),2)</f>
        <v>0</v>
      </c>
      <c r="M162" s="183">
        <f>ROUND(F162*(H162),2)</f>
        <v>0</v>
      </c>
      <c r="N162" s="183">
        <v>0</v>
      </c>
      <c r="O162" s="183"/>
      <c r="P162" s="187"/>
      <c r="Q162" s="187"/>
      <c r="R162" s="187"/>
      <c r="S162" s="183">
        <f>ROUND(F162*(P162),3)</f>
        <v>0</v>
      </c>
      <c r="T162" s="184"/>
      <c r="U162" s="184"/>
      <c r="V162" s="187"/>
      <c r="Z162">
        <v>0</v>
      </c>
    </row>
    <row r="163" spans="1:26" ht="24.95" customHeight="1">
      <c r="A163" s="185"/>
      <c r="B163" s="180" t="s">
        <v>400</v>
      </c>
      <c r="C163" s="186" t="s">
        <v>443</v>
      </c>
      <c r="D163" s="180" t="s">
        <v>444</v>
      </c>
      <c r="E163" s="180" t="s">
        <v>202</v>
      </c>
      <c r="F163" s="181">
        <v>109.258</v>
      </c>
      <c r="G163" s="182">
        <v>0</v>
      </c>
      <c r="H163" s="182">
        <v>0</v>
      </c>
      <c r="I163" s="182">
        <f>ROUND(F163*(G163+H163),2)</f>
        <v>0</v>
      </c>
      <c r="J163" s="180">
        <f>ROUND(F163*(N163),2)</f>
        <v>0</v>
      </c>
      <c r="K163" s="183">
        <f>ROUND(F163*(O163),2)</f>
        <v>0</v>
      </c>
      <c r="L163" s="183">
        <f>ROUND(F163*(G163),2)</f>
        <v>0</v>
      </c>
      <c r="M163" s="183">
        <f>ROUND(F163*(H163),2)</f>
        <v>0</v>
      </c>
      <c r="N163" s="183">
        <v>0</v>
      </c>
      <c r="O163" s="183"/>
      <c r="P163" s="187"/>
      <c r="Q163" s="187"/>
      <c r="R163" s="187"/>
      <c r="S163" s="183">
        <f>ROUND(F163*(P163),3)</f>
        <v>0</v>
      </c>
      <c r="T163" s="184"/>
      <c r="U163" s="184"/>
      <c r="V163" s="187"/>
      <c r="Z163">
        <v>0</v>
      </c>
    </row>
    <row r="164" spans="1:26" ht="24.95" customHeight="1">
      <c r="A164" s="185"/>
      <c r="B164" s="180" t="s">
        <v>400</v>
      </c>
      <c r="C164" s="186" t="s">
        <v>445</v>
      </c>
      <c r="D164" s="180" t="s">
        <v>446</v>
      </c>
      <c r="E164" s="180" t="s">
        <v>202</v>
      </c>
      <c r="F164" s="181">
        <v>2075.902</v>
      </c>
      <c r="G164" s="182">
        <v>0</v>
      </c>
      <c r="H164" s="182">
        <v>0</v>
      </c>
      <c r="I164" s="182">
        <f>ROUND(F164*(G164+H164),2)</f>
        <v>0</v>
      </c>
      <c r="J164" s="180">
        <f>ROUND(F164*(N164),2)</f>
        <v>0</v>
      </c>
      <c r="K164" s="183">
        <f>ROUND(F164*(O164),2)</f>
        <v>0</v>
      </c>
      <c r="L164" s="183">
        <f>ROUND(F164*(G164),2)</f>
        <v>0</v>
      </c>
      <c r="M164" s="183">
        <f>ROUND(F164*(H164),2)</f>
        <v>0</v>
      </c>
      <c r="N164" s="183">
        <v>0</v>
      </c>
      <c r="O164" s="183"/>
      <c r="P164" s="187"/>
      <c r="Q164" s="187"/>
      <c r="R164" s="187"/>
      <c r="S164" s="183">
        <f>ROUND(F164*(P164),3)</f>
        <v>0</v>
      </c>
      <c r="T164" s="184"/>
      <c r="U164" s="184"/>
      <c r="V164" s="187"/>
      <c r="Z164">
        <v>0</v>
      </c>
    </row>
    <row r="165" spans="1:26" ht="24.95" customHeight="1">
      <c r="A165" s="185"/>
      <c r="B165" s="180" t="s">
        <v>400</v>
      </c>
      <c r="C165" s="186" t="s">
        <v>447</v>
      </c>
      <c r="D165" s="180" t="s">
        <v>448</v>
      </c>
      <c r="E165" s="180" t="s">
        <v>202</v>
      </c>
      <c r="F165" s="181">
        <v>109.258</v>
      </c>
      <c r="G165" s="182">
        <v>0</v>
      </c>
      <c r="H165" s="182">
        <v>0</v>
      </c>
      <c r="I165" s="182">
        <f>ROUND(F165*(G165+H165),2)</f>
        <v>0</v>
      </c>
      <c r="J165" s="180">
        <f>ROUND(F165*(N165),2)</f>
        <v>0</v>
      </c>
      <c r="K165" s="183">
        <f>ROUND(F165*(O165),2)</f>
        <v>0</v>
      </c>
      <c r="L165" s="183">
        <f>ROUND(F165*(G165),2)</f>
        <v>0</v>
      </c>
      <c r="M165" s="183">
        <f>ROUND(F165*(H165),2)</f>
        <v>0</v>
      </c>
      <c r="N165" s="183">
        <v>0</v>
      </c>
      <c r="O165" s="183"/>
      <c r="P165" s="187"/>
      <c r="Q165" s="187"/>
      <c r="R165" s="187"/>
      <c r="S165" s="183">
        <f>ROUND(F165*(P165),3)</f>
        <v>0</v>
      </c>
      <c r="T165" s="184"/>
      <c r="U165" s="184"/>
      <c r="V165" s="187"/>
      <c r="Z165">
        <v>0</v>
      </c>
    </row>
    <row r="166" spans="1:26" ht="24.95" customHeight="1">
      <c r="A166" s="185"/>
      <c r="B166" s="180" t="s">
        <v>400</v>
      </c>
      <c r="C166" s="186" t="s">
        <v>449</v>
      </c>
      <c r="D166" s="180" t="s">
        <v>450</v>
      </c>
      <c r="E166" s="180" t="s">
        <v>451</v>
      </c>
      <c r="F166" s="181">
        <v>109.258</v>
      </c>
      <c r="G166" s="182">
        <v>0</v>
      </c>
      <c r="H166" s="182">
        <v>0</v>
      </c>
      <c r="I166" s="182">
        <f>ROUND(F166*(G166+H166),2)</f>
        <v>0</v>
      </c>
      <c r="J166" s="180">
        <f>ROUND(F166*(N166),2)</f>
        <v>0</v>
      </c>
      <c r="K166" s="183">
        <f>ROUND(F166*(O166),2)</f>
        <v>0</v>
      </c>
      <c r="L166" s="183">
        <f>ROUND(F166*(G166),2)</f>
        <v>0</v>
      </c>
      <c r="M166" s="183">
        <f>ROUND(F166*(H166),2)</f>
        <v>0</v>
      </c>
      <c r="N166" s="183">
        <v>0</v>
      </c>
      <c r="O166" s="183"/>
      <c r="P166" s="187"/>
      <c r="Q166" s="187"/>
      <c r="R166" s="187"/>
      <c r="S166" s="183">
        <f>ROUND(F166*(P166),3)</f>
        <v>0</v>
      </c>
      <c r="T166" s="184"/>
      <c r="U166" s="184"/>
      <c r="V166" s="187"/>
      <c r="Z166">
        <v>0</v>
      </c>
    </row>
    <row r="167" spans="1:26" ht="24.95" customHeight="1">
      <c r="A167" s="185"/>
      <c r="B167" s="180" t="s">
        <v>213</v>
      </c>
      <c r="C167" s="186" t="s">
        <v>452</v>
      </c>
      <c r="D167" s="180" t="s">
        <v>876</v>
      </c>
      <c r="E167" s="180" t="s">
        <v>122</v>
      </c>
      <c r="F167" s="181">
        <v>394.35</v>
      </c>
      <c r="G167" s="182">
        <v>0</v>
      </c>
      <c r="H167" s="182">
        <v>0</v>
      </c>
      <c r="I167" s="182">
        <f>ROUND(F167*(G167+H167),2)</f>
        <v>0</v>
      </c>
      <c r="J167" s="180">
        <f>ROUND(F167*(N167),2)</f>
        <v>0</v>
      </c>
      <c r="K167" s="183">
        <f>ROUND(F167*(O167),2)</f>
        <v>0</v>
      </c>
      <c r="L167" s="183">
        <f>ROUND(F167*(G167),2)</f>
        <v>0</v>
      </c>
      <c r="M167" s="183">
        <f>ROUND(F167*(H167),2)</f>
        <v>0</v>
      </c>
      <c r="N167" s="183">
        <v>0</v>
      </c>
      <c r="O167" s="183"/>
      <c r="P167" s="187">
        <v>2.0000000000000002E-5</v>
      </c>
      <c r="Q167" s="187"/>
      <c r="R167" s="187">
        <v>2.0000000000000002E-5</v>
      </c>
      <c r="S167" s="183">
        <f>ROUND(F167*(P167),3)</f>
        <v>8.0000000000000002E-3</v>
      </c>
      <c r="T167" s="184"/>
      <c r="U167" s="184"/>
      <c r="V167" s="187"/>
      <c r="Z167">
        <v>0</v>
      </c>
    </row>
    <row r="168" spans="1:26">
      <c r="A168" s="161"/>
      <c r="B168" s="161"/>
      <c r="C168" s="179">
        <v>9</v>
      </c>
      <c r="D168" s="179" t="s">
        <v>73</v>
      </c>
      <c r="E168" s="161"/>
      <c r="F168" s="178"/>
      <c r="G168" s="164">
        <f>ROUND((SUM(L140:L167))/1,2)</f>
        <v>0</v>
      </c>
      <c r="H168" s="164">
        <f>ROUND((SUM(M140:M167))/1,2)</f>
        <v>0</v>
      </c>
      <c r="I168" s="164">
        <f>ROUND((SUM(I140:I167))/1,2)</f>
        <v>0</v>
      </c>
      <c r="J168" s="161"/>
      <c r="K168" s="161"/>
      <c r="L168" s="161">
        <f>ROUND((SUM(L140:L167))/1,2)</f>
        <v>0</v>
      </c>
      <c r="M168" s="161">
        <f>ROUND((SUM(M140:M167))/1,2)</f>
        <v>0</v>
      </c>
      <c r="N168" s="161"/>
      <c r="O168" s="161"/>
      <c r="P168" s="196"/>
      <c r="Q168" s="161"/>
      <c r="R168" s="161"/>
      <c r="S168" s="196">
        <f>ROUND((SUM(S140:S167))/1,2)</f>
        <v>16.649999999999999</v>
      </c>
      <c r="T168" s="158"/>
      <c r="U168" s="158"/>
      <c r="V168" s="2">
        <f>ROUND((SUM(V140:V167))/1,2)</f>
        <v>0</v>
      </c>
      <c r="W168" s="158"/>
      <c r="X168" s="158"/>
      <c r="Y168" s="158"/>
      <c r="Z168" s="158"/>
    </row>
    <row r="169" spans="1:26">
      <c r="A169" s="1"/>
      <c r="B169" s="1"/>
      <c r="C169" s="1"/>
      <c r="D169" s="1"/>
      <c r="E169" s="1"/>
      <c r="F169" s="174"/>
      <c r="G169" s="154"/>
      <c r="H169" s="154"/>
      <c r="I169" s="154"/>
      <c r="J169" s="1"/>
      <c r="K169" s="1"/>
      <c r="L169" s="1"/>
      <c r="M169" s="1"/>
      <c r="N169" s="1"/>
      <c r="O169" s="1"/>
      <c r="P169" s="1"/>
      <c r="Q169" s="1"/>
      <c r="R169" s="1"/>
      <c r="S169" s="1"/>
      <c r="V169" s="1"/>
    </row>
    <row r="170" spans="1:26">
      <c r="A170" s="161"/>
      <c r="B170" s="161"/>
      <c r="C170" s="179">
        <v>99</v>
      </c>
      <c r="D170" s="179" t="s">
        <v>74</v>
      </c>
      <c r="E170" s="161"/>
      <c r="F170" s="178"/>
      <c r="G170" s="162"/>
      <c r="H170" s="162"/>
      <c r="I170" s="162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58"/>
      <c r="U170" s="158"/>
      <c r="V170" s="161"/>
      <c r="W170" s="158"/>
      <c r="X170" s="158"/>
      <c r="Y170" s="158"/>
      <c r="Z170" s="158"/>
    </row>
    <row r="171" spans="1:26" ht="24.95" customHeight="1">
      <c r="A171" s="185"/>
      <c r="B171" s="180" t="s">
        <v>213</v>
      </c>
      <c r="C171" s="186" t="s">
        <v>454</v>
      </c>
      <c r="D171" s="180" t="s">
        <v>455</v>
      </c>
      <c r="E171" s="180" t="s">
        <v>451</v>
      </c>
      <c r="F171" s="181">
        <v>278.32</v>
      </c>
      <c r="G171" s="182">
        <v>0</v>
      </c>
      <c r="H171" s="182">
        <v>0</v>
      </c>
      <c r="I171" s="182">
        <f>ROUND(F171*(G171+H171),2)</f>
        <v>0</v>
      </c>
      <c r="J171" s="180">
        <f>ROUND(F171*(N171),2)</f>
        <v>0</v>
      </c>
      <c r="K171" s="183">
        <f>ROUND(F171*(O171),2)</f>
        <v>0</v>
      </c>
      <c r="L171" s="183">
        <f>ROUND(F171*(G171),2)</f>
        <v>0</v>
      </c>
      <c r="M171" s="183">
        <f>ROUND(F171*(H171),2)</f>
        <v>0</v>
      </c>
      <c r="N171" s="183">
        <v>0</v>
      </c>
      <c r="O171" s="183"/>
      <c r="P171" s="187"/>
      <c r="Q171" s="187"/>
      <c r="R171" s="187"/>
      <c r="S171" s="183">
        <f>ROUND(F171*(P171),3)</f>
        <v>0</v>
      </c>
      <c r="T171" s="184"/>
      <c r="U171" s="184"/>
      <c r="V171" s="187"/>
      <c r="Z171">
        <v>0</v>
      </c>
    </row>
    <row r="172" spans="1:26">
      <c r="A172" s="161"/>
      <c r="B172" s="161"/>
      <c r="C172" s="179">
        <v>99</v>
      </c>
      <c r="D172" s="179" t="s">
        <v>74</v>
      </c>
      <c r="E172" s="161"/>
      <c r="F172" s="178"/>
      <c r="G172" s="164">
        <f>ROUND((SUM(L170:L171))/1,2)</f>
        <v>0</v>
      </c>
      <c r="H172" s="164">
        <f>ROUND((SUM(M170:M171))/1,2)</f>
        <v>0</v>
      </c>
      <c r="I172" s="164">
        <f>ROUND((SUM(I170:I171))/1,2)</f>
        <v>0</v>
      </c>
      <c r="J172" s="161"/>
      <c r="K172" s="161"/>
      <c r="L172" s="161">
        <f>ROUND((SUM(L170:L171))/1,2)</f>
        <v>0</v>
      </c>
      <c r="M172" s="161">
        <f>ROUND((SUM(M170:M171))/1,2)</f>
        <v>0</v>
      </c>
      <c r="N172" s="161"/>
      <c r="O172" s="161"/>
      <c r="P172" s="196"/>
      <c r="Q172" s="161"/>
      <c r="R172" s="161"/>
      <c r="S172" s="196">
        <f>ROUND((SUM(S170:S171))/1,2)</f>
        <v>0</v>
      </c>
      <c r="T172" s="158"/>
      <c r="U172" s="158"/>
      <c r="V172" s="2">
        <f>ROUND((SUM(V170:V171))/1,2)</f>
        <v>0</v>
      </c>
      <c r="W172" s="158"/>
      <c r="X172" s="158"/>
      <c r="Y172" s="158"/>
      <c r="Z172" s="158"/>
    </row>
    <row r="173" spans="1:26">
      <c r="A173" s="1"/>
      <c r="B173" s="1"/>
      <c r="C173" s="1"/>
      <c r="D173" s="1"/>
      <c r="E173" s="1"/>
      <c r="F173" s="174"/>
      <c r="G173" s="154"/>
      <c r="H173" s="154"/>
      <c r="I173" s="154"/>
      <c r="J173" s="1"/>
      <c r="K173" s="1"/>
      <c r="L173" s="1"/>
      <c r="M173" s="1"/>
      <c r="N173" s="1"/>
      <c r="O173" s="1"/>
      <c r="P173" s="1"/>
      <c r="Q173" s="1"/>
      <c r="R173" s="1"/>
      <c r="S173" s="1"/>
      <c r="V173" s="1"/>
    </row>
    <row r="174" spans="1:26">
      <c r="A174" s="161"/>
      <c r="B174" s="161"/>
      <c r="C174" s="161"/>
      <c r="D174" s="2" t="s">
        <v>65</v>
      </c>
      <c r="E174" s="161"/>
      <c r="F174" s="178"/>
      <c r="G174" s="164">
        <f>ROUND((SUM(L9:L173))/2,2)</f>
        <v>0</v>
      </c>
      <c r="H174" s="164">
        <f>ROUND((SUM(M9:M173))/2,2)</f>
        <v>0</v>
      </c>
      <c r="I174" s="164">
        <f>ROUND((SUM(I9:I173))/2,2)</f>
        <v>0</v>
      </c>
      <c r="J174" s="162"/>
      <c r="K174" s="161"/>
      <c r="L174" s="162">
        <f>ROUND((SUM(L9:L173))/2,2)</f>
        <v>0</v>
      </c>
      <c r="M174" s="162">
        <f>ROUND((SUM(M9:M173))/2,2)</f>
        <v>0</v>
      </c>
      <c r="N174" s="161"/>
      <c r="O174" s="161"/>
      <c r="P174" s="196"/>
      <c r="Q174" s="161"/>
      <c r="R174" s="161"/>
      <c r="S174" s="196">
        <f>ROUND((SUM(S9:S173))/2,2)</f>
        <v>218.8</v>
      </c>
      <c r="T174" s="158"/>
      <c r="U174" s="158"/>
      <c r="V174" s="2">
        <f>ROUND((SUM(V9:V173))/2,2)</f>
        <v>0</v>
      </c>
    </row>
    <row r="175" spans="1:26">
      <c r="A175" s="1"/>
      <c r="B175" s="1"/>
      <c r="C175" s="1"/>
      <c r="D175" s="1"/>
      <c r="E175" s="1"/>
      <c r="F175" s="174"/>
      <c r="G175" s="154"/>
      <c r="H175" s="154"/>
      <c r="I175" s="154"/>
      <c r="J175" s="1"/>
      <c r="K175" s="1"/>
      <c r="L175" s="1"/>
      <c r="M175" s="1"/>
      <c r="N175" s="1"/>
      <c r="O175" s="1"/>
      <c r="P175" s="1"/>
      <c r="Q175" s="1"/>
      <c r="R175" s="1"/>
      <c r="S175" s="1"/>
      <c r="V175" s="1"/>
    </row>
    <row r="176" spans="1:26">
      <c r="A176" s="161"/>
      <c r="B176" s="161"/>
      <c r="C176" s="161"/>
      <c r="D176" s="2" t="s">
        <v>75</v>
      </c>
      <c r="E176" s="161"/>
      <c r="F176" s="178"/>
      <c r="G176" s="162"/>
      <c r="H176" s="162"/>
      <c r="I176" s="162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58"/>
      <c r="U176" s="158"/>
      <c r="V176" s="161"/>
      <c r="W176" s="158"/>
      <c r="X176" s="158"/>
      <c r="Y176" s="158"/>
      <c r="Z176" s="158"/>
    </row>
    <row r="177" spans="1:26">
      <c r="A177" s="161"/>
      <c r="B177" s="161"/>
      <c r="C177" s="179">
        <v>711</v>
      </c>
      <c r="D177" s="179" t="s">
        <v>76</v>
      </c>
      <c r="E177" s="161"/>
      <c r="F177" s="178"/>
      <c r="G177" s="162"/>
      <c r="H177" s="162"/>
      <c r="I177" s="162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58"/>
      <c r="U177" s="158"/>
      <c r="V177" s="161"/>
      <c r="W177" s="158"/>
      <c r="X177" s="158"/>
      <c r="Y177" s="158"/>
      <c r="Z177" s="158"/>
    </row>
    <row r="178" spans="1:26" ht="24.95" customHeight="1">
      <c r="A178" s="185"/>
      <c r="B178" s="180" t="s">
        <v>456</v>
      </c>
      <c r="C178" s="186" t="s">
        <v>877</v>
      </c>
      <c r="D178" s="180" t="s">
        <v>878</v>
      </c>
      <c r="E178" s="180" t="s">
        <v>122</v>
      </c>
      <c r="F178" s="181">
        <v>272.8</v>
      </c>
      <c r="G178" s="182">
        <v>0</v>
      </c>
      <c r="H178" s="182">
        <v>0</v>
      </c>
      <c r="I178" s="182">
        <f>ROUND(F178*(G178+H178),2)</f>
        <v>0</v>
      </c>
      <c r="J178" s="180">
        <f>ROUND(F178*(N178),2)</f>
        <v>0</v>
      </c>
      <c r="K178" s="183">
        <f>ROUND(F178*(O178),2)</f>
        <v>0</v>
      </c>
      <c r="L178" s="183">
        <f>ROUND(F178*(G178),2)</f>
        <v>0</v>
      </c>
      <c r="M178" s="183">
        <f>ROUND(F178*(H178),2)</f>
        <v>0</v>
      </c>
      <c r="N178" s="183">
        <v>0</v>
      </c>
      <c r="O178" s="183"/>
      <c r="P178" s="187">
        <v>5.4000000000000001E-4</v>
      </c>
      <c r="Q178" s="187"/>
      <c r="R178" s="187">
        <v>5.4000000000000001E-4</v>
      </c>
      <c r="S178" s="183">
        <f>ROUND(F178*(P178),3)</f>
        <v>0.14699999999999999</v>
      </c>
      <c r="T178" s="184"/>
      <c r="U178" s="184"/>
      <c r="V178" s="187"/>
      <c r="Z178">
        <v>0</v>
      </c>
    </row>
    <row r="179" spans="1:26" ht="24.95" customHeight="1">
      <c r="A179" s="185"/>
      <c r="B179" s="180" t="s">
        <v>456</v>
      </c>
      <c r="C179" s="186" t="s">
        <v>879</v>
      </c>
      <c r="D179" s="180" t="s">
        <v>880</v>
      </c>
      <c r="E179" s="180" t="s">
        <v>473</v>
      </c>
      <c r="F179" s="181">
        <v>2.9</v>
      </c>
      <c r="G179" s="182">
        <v>0</v>
      </c>
      <c r="H179" s="182">
        <v>0</v>
      </c>
      <c r="I179" s="182">
        <f>ROUND(F179*(G179+H179),2)</f>
        <v>0</v>
      </c>
      <c r="J179" s="180">
        <f>ROUND(F179*(N179),2)</f>
        <v>0</v>
      </c>
      <c r="K179" s="183">
        <f>ROUND(F179*(O179),2)</f>
        <v>0</v>
      </c>
      <c r="L179" s="183">
        <f>ROUND(F179*(G179),2)</f>
        <v>0</v>
      </c>
      <c r="M179" s="183">
        <f>ROUND(F179*(H179),2)</f>
        <v>0</v>
      </c>
      <c r="N179" s="183">
        <v>0</v>
      </c>
      <c r="O179" s="183"/>
      <c r="P179" s="187"/>
      <c r="Q179" s="187"/>
      <c r="R179" s="187"/>
      <c r="S179" s="183">
        <f>ROUND(F179*(P179),3)</f>
        <v>0</v>
      </c>
      <c r="T179" s="184"/>
      <c r="U179" s="184"/>
      <c r="V179" s="187"/>
      <c r="Z179">
        <v>0</v>
      </c>
    </row>
    <row r="180" spans="1:26" ht="24.95" customHeight="1">
      <c r="A180" s="193"/>
      <c r="B180" s="188" t="s">
        <v>165</v>
      </c>
      <c r="C180" s="194" t="s">
        <v>881</v>
      </c>
      <c r="D180" s="188" t="s">
        <v>882</v>
      </c>
      <c r="E180" s="188" t="s">
        <v>122</v>
      </c>
      <c r="F180" s="189">
        <v>313.72000000000003</v>
      </c>
      <c r="G180" s="190">
        <v>0</v>
      </c>
      <c r="H180" s="190">
        <v>0</v>
      </c>
      <c r="I180" s="190">
        <f>ROUND(F180*(G180+H180),2)</f>
        <v>0</v>
      </c>
      <c r="J180" s="188">
        <f>ROUND(F180*(N180),2)</f>
        <v>0</v>
      </c>
      <c r="K180" s="191">
        <f>ROUND(F180*(O180),2)</f>
        <v>0</v>
      </c>
      <c r="L180" s="191">
        <f>ROUND(F180*(G180),2)</f>
        <v>0</v>
      </c>
      <c r="M180" s="191">
        <f>ROUND(F180*(H180),2)</f>
        <v>0</v>
      </c>
      <c r="N180" s="191">
        <v>0</v>
      </c>
      <c r="O180" s="191"/>
      <c r="P180" s="195"/>
      <c r="Q180" s="195"/>
      <c r="R180" s="195"/>
      <c r="S180" s="191">
        <f>ROUND(F180*(P180),3)</f>
        <v>0</v>
      </c>
      <c r="T180" s="192"/>
      <c r="U180" s="192"/>
      <c r="V180" s="195"/>
      <c r="Z180">
        <v>0</v>
      </c>
    </row>
    <row r="181" spans="1:26">
      <c r="A181" s="161"/>
      <c r="B181" s="161"/>
      <c r="C181" s="179">
        <v>711</v>
      </c>
      <c r="D181" s="179" t="s">
        <v>76</v>
      </c>
      <c r="E181" s="161"/>
      <c r="F181" s="178"/>
      <c r="G181" s="164">
        <f>ROUND((SUM(L177:L180))/1,2)</f>
        <v>0</v>
      </c>
      <c r="H181" s="164">
        <f>ROUND((SUM(M177:M180))/1,2)</f>
        <v>0</v>
      </c>
      <c r="I181" s="164">
        <f>ROUND((SUM(I177:I180))/1,2)</f>
        <v>0</v>
      </c>
      <c r="J181" s="161"/>
      <c r="K181" s="161"/>
      <c r="L181" s="161">
        <f>ROUND((SUM(L177:L180))/1,2)</f>
        <v>0</v>
      </c>
      <c r="M181" s="161">
        <f>ROUND((SUM(M177:M180))/1,2)</f>
        <v>0</v>
      </c>
      <c r="N181" s="161"/>
      <c r="O181" s="161"/>
      <c r="P181" s="196"/>
      <c r="Q181" s="161"/>
      <c r="R181" s="161"/>
      <c r="S181" s="196">
        <f>ROUND((SUM(S177:S180))/1,2)</f>
        <v>0.15</v>
      </c>
      <c r="T181" s="158"/>
      <c r="U181" s="158"/>
      <c r="V181" s="2">
        <f>ROUND((SUM(V177:V180))/1,2)</f>
        <v>0</v>
      </c>
      <c r="W181" s="158"/>
      <c r="X181" s="158"/>
      <c r="Y181" s="158"/>
      <c r="Z181" s="158"/>
    </row>
    <row r="182" spans="1:26">
      <c r="A182" s="1"/>
      <c r="B182" s="1"/>
      <c r="C182" s="1"/>
      <c r="D182" s="1"/>
      <c r="E182" s="1"/>
      <c r="F182" s="174"/>
      <c r="G182" s="154"/>
      <c r="H182" s="154"/>
      <c r="I182" s="154"/>
      <c r="J182" s="1"/>
      <c r="K182" s="1"/>
      <c r="L182" s="1"/>
      <c r="M182" s="1"/>
      <c r="N182" s="1"/>
      <c r="O182" s="1"/>
      <c r="P182" s="1"/>
      <c r="Q182" s="1"/>
      <c r="R182" s="1"/>
      <c r="S182" s="1"/>
      <c r="V182" s="1"/>
    </row>
    <row r="183" spans="1:26">
      <c r="A183" s="161"/>
      <c r="B183" s="161"/>
      <c r="C183" s="179">
        <v>712</v>
      </c>
      <c r="D183" s="179" t="s">
        <v>77</v>
      </c>
      <c r="E183" s="161"/>
      <c r="F183" s="178"/>
      <c r="G183" s="162"/>
      <c r="H183" s="162"/>
      <c r="I183" s="162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  <c r="T183" s="158"/>
      <c r="U183" s="158"/>
      <c r="V183" s="161"/>
      <c r="W183" s="158"/>
      <c r="X183" s="158"/>
      <c r="Y183" s="158"/>
      <c r="Z183" s="158"/>
    </row>
    <row r="184" spans="1:26" ht="24.95" customHeight="1">
      <c r="A184" s="185"/>
      <c r="B184" s="180" t="s">
        <v>883</v>
      </c>
      <c r="C184" s="186" t="s">
        <v>884</v>
      </c>
      <c r="D184" s="180" t="s">
        <v>885</v>
      </c>
      <c r="E184" s="180" t="s">
        <v>122</v>
      </c>
      <c r="F184" s="181">
        <v>72.180000000000007</v>
      </c>
      <c r="G184" s="182">
        <v>0</v>
      </c>
      <c r="H184" s="182">
        <v>0</v>
      </c>
      <c r="I184" s="182">
        <f>ROUND(F184*(G184+H184),2)</f>
        <v>0</v>
      </c>
      <c r="J184" s="180">
        <f>ROUND(F184*(N184),2)</f>
        <v>0</v>
      </c>
      <c r="K184" s="183">
        <f>ROUND(F184*(O184),2)</f>
        <v>0</v>
      </c>
      <c r="L184" s="183">
        <f>ROUND(F184*(G184),2)</f>
        <v>0</v>
      </c>
      <c r="M184" s="183">
        <f>ROUND(F184*(H184),2)</f>
        <v>0</v>
      </c>
      <c r="N184" s="183">
        <v>0</v>
      </c>
      <c r="O184" s="183"/>
      <c r="P184" s="187"/>
      <c r="Q184" s="187"/>
      <c r="R184" s="187"/>
      <c r="S184" s="183">
        <f>ROUND(F184*(P184),3)</f>
        <v>0</v>
      </c>
      <c r="T184" s="184"/>
      <c r="U184" s="184"/>
      <c r="V184" s="187"/>
      <c r="Z184">
        <v>0</v>
      </c>
    </row>
    <row r="185" spans="1:26" ht="24.95" customHeight="1">
      <c r="A185" s="185"/>
      <c r="B185" s="180" t="s">
        <v>474</v>
      </c>
      <c r="C185" s="186" t="s">
        <v>475</v>
      </c>
      <c r="D185" s="180" t="s">
        <v>886</v>
      </c>
      <c r="E185" s="180" t="s">
        <v>122</v>
      </c>
      <c r="F185" s="181">
        <v>792.16</v>
      </c>
      <c r="G185" s="182">
        <v>0</v>
      </c>
      <c r="H185" s="182">
        <v>0</v>
      </c>
      <c r="I185" s="182">
        <f>ROUND(F185*(G185+H185),2)</f>
        <v>0</v>
      </c>
      <c r="J185" s="180">
        <f>ROUND(F185*(N185),2)</f>
        <v>0</v>
      </c>
      <c r="K185" s="183">
        <f>ROUND(F185*(O185),2)</f>
        <v>0</v>
      </c>
      <c r="L185" s="183">
        <f>ROUND(F185*(G185),2)</f>
        <v>0</v>
      </c>
      <c r="M185" s="183">
        <f>ROUND(F185*(H185),2)</f>
        <v>0</v>
      </c>
      <c r="N185" s="183">
        <v>0</v>
      </c>
      <c r="O185" s="183"/>
      <c r="P185" s="187">
        <v>8.7000000000000001E-4</v>
      </c>
      <c r="Q185" s="187"/>
      <c r="R185" s="187">
        <v>8.7000000000000001E-4</v>
      </c>
      <c r="S185" s="183">
        <f>ROUND(F185*(P185),3)</f>
        <v>0.68899999999999995</v>
      </c>
      <c r="T185" s="184"/>
      <c r="U185" s="184"/>
      <c r="V185" s="187"/>
      <c r="Z185">
        <v>0</v>
      </c>
    </row>
    <row r="186" spans="1:26" ht="24.95" customHeight="1">
      <c r="A186" s="185"/>
      <c r="B186" s="180" t="s">
        <v>474</v>
      </c>
      <c r="C186" s="186" t="s">
        <v>887</v>
      </c>
      <c r="D186" s="180" t="s">
        <v>888</v>
      </c>
      <c r="E186" s="180" t="s">
        <v>473</v>
      </c>
      <c r="F186" s="181">
        <v>2.7</v>
      </c>
      <c r="G186" s="182">
        <v>0</v>
      </c>
      <c r="H186" s="182">
        <v>0</v>
      </c>
      <c r="I186" s="182">
        <f>ROUND(F186*(G186+H186),2)</f>
        <v>0</v>
      </c>
      <c r="J186" s="180">
        <f>ROUND(F186*(N186),2)</f>
        <v>0</v>
      </c>
      <c r="K186" s="183">
        <f>ROUND(F186*(O186),2)</f>
        <v>0</v>
      </c>
      <c r="L186" s="183">
        <f>ROUND(F186*(G186),2)</f>
        <v>0</v>
      </c>
      <c r="M186" s="183">
        <f>ROUND(F186*(H186),2)</f>
        <v>0</v>
      </c>
      <c r="N186" s="183">
        <v>0</v>
      </c>
      <c r="O186" s="183"/>
      <c r="P186" s="187"/>
      <c r="Q186" s="187"/>
      <c r="R186" s="187"/>
      <c r="S186" s="183">
        <f>ROUND(F186*(P186),3)</f>
        <v>0</v>
      </c>
      <c r="T186" s="184"/>
      <c r="U186" s="184"/>
      <c r="V186" s="187"/>
      <c r="Z186">
        <v>0</v>
      </c>
    </row>
    <row r="187" spans="1:26">
      <c r="A187" s="161"/>
      <c r="B187" s="161"/>
      <c r="C187" s="179">
        <v>712</v>
      </c>
      <c r="D187" s="179" t="s">
        <v>77</v>
      </c>
      <c r="E187" s="161"/>
      <c r="F187" s="178"/>
      <c r="G187" s="164">
        <f>ROUND((SUM(L183:L186))/1,2)</f>
        <v>0</v>
      </c>
      <c r="H187" s="164">
        <f>ROUND((SUM(M183:M186))/1,2)</f>
        <v>0</v>
      </c>
      <c r="I187" s="164">
        <f>ROUND((SUM(I183:I186))/1,2)</f>
        <v>0</v>
      </c>
      <c r="J187" s="161"/>
      <c r="K187" s="161"/>
      <c r="L187" s="161">
        <f>ROUND((SUM(L183:L186))/1,2)</f>
        <v>0</v>
      </c>
      <c r="M187" s="161">
        <f>ROUND((SUM(M183:M186))/1,2)</f>
        <v>0</v>
      </c>
      <c r="N187" s="161"/>
      <c r="O187" s="161"/>
      <c r="P187" s="196"/>
      <c r="Q187" s="161"/>
      <c r="R187" s="161"/>
      <c r="S187" s="196">
        <f>ROUND((SUM(S183:S186))/1,2)</f>
        <v>0.69</v>
      </c>
      <c r="T187" s="158"/>
      <c r="U187" s="158"/>
      <c r="V187" s="2">
        <f>ROUND((SUM(V183:V186))/1,2)</f>
        <v>0</v>
      </c>
      <c r="W187" s="158"/>
      <c r="X187" s="158"/>
      <c r="Y187" s="158"/>
      <c r="Z187" s="158"/>
    </row>
    <row r="188" spans="1:26">
      <c r="A188" s="1"/>
      <c r="B188" s="1"/>
      <c r="C188" s="1"/>
      <c r="D188" s="1"/>
      <c r="E188" s="1"/>
      <c r="F188" s="174"/>
      <c r="G188" s="154"/>
      <c r="H188" s="154"/>
      <c r="I188" s="154"/>
      <c r="J188" s="1"/>
      <c r="K188" s="1"/>
      <c r="L188" s="1"/>
      <c r="M188" s="1"/>
      <c r="N188" s="1"/>
      <c r="O188" s="1"/>
      <c r="P188" s="1"/>
      <c r="Q188" s="1"/>
      <c r="R188" s="1"/>
      <c r="S188" s="1"/>
      <c r="V188" s="1"/>
    </row>
    <row r="189" spans="1:26">
      <c r="A189" s="161"/>
      <c r="B189" s="161"/>
      <c r="C189" s="179">
        <v>713</v>
      </c>
      <c r="D189" s="179" t="s">
        <v>78</v>
      </c>
      <c r="E189" s="161"/>
      <c r="F189" s="178"/>
      <c r="G189" s="162"/>
      <c r="H189" s="162"/>
      <c r="I189" s="162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58"/>
      <c r="U189" s="158"/>
      <c r="V189" s="161"/>
      <c r="W189" s="158"/>
      <c r="X189" s="158"/>
      <c r="Y189" s="158"/>
      <c r="Z189" s="158"/>
    </row>
    <row r="190" spans="1:26" ht="24.95" customHeight="1">
      <c r="A190" s="185"/>
      <c r="B190" s="180" t="s">
        <v>889</v>
      </c>
      <c r="C190" s="186" t="s">
        <v>890</v>
      </c>
      <c r="D190" s="180" t="s">
        <v>891</v>
      </c>
      <c r="E190" s="180" t="s">
        <v>122</v>
      </c>
      <c r="F190" s="181">
        <v>25.28</v>
      </c>
      <c r="G190" s="182">
        <v>0</v>
      </c>
      <c r="H190" s="182">
        <v>0</v>
      </c>
      <c r="I190" s="182">
        <f>ROUND(F190*(G190+H190),2)</f>
        <v>0</v>
      </c>
      <c r="J190" s="180">
        <f>ROUND(F190*(N190),2)</f>
        <v>0</v>
      </c>
      <c r="K190" s="183">
        <f>ROUND(F190*(O190),2)</f>
        <v>0</v>
      </c>
      <c r="L190" s="183">
        <f>ROUND(F190*(G190),2)</f>
        <v>0</v>
      </c>
      <c r="M190" s="183">
        <f>ROUND(F190*(H190),2)</f>
        <v>0</v>
      </c>
      <c r="N190" s="183">
        <v>0</v>
      </c>
      <c r="O190" s="183"/>
      <c r="P190" s="187"/>
      <c r="Q190" s="187"/>
      <c r="R190" s="187"/>
      <c r="S190" s="183">
        <f>ROUND(F190*(P190),3)</f>
        <v>0</v>
      </c>
      <c r="T190" s="184"/>
      <c r="U190" s="184"/>
      <c r="V190" s="187"/>
      <c r="Z190">
        <v>0</v>
      </c>
    </row>
    <row r="191" spans="1:26" ht="24.95" customHeight="1">
      <c r="A191" s="185"/>
      <c r="B191" s="180" t="s">
        <v>497</v>
      </c>
      <c r="C191" s="186" t="s">
        <v>498</v>
      </c>
      <c r="D191" s="180" t="s">
        <v>892</v>
      </c>
      <c r="E191" s="180" t="s">
        <v>122</v>
      </c>
      <c r="F191" s="181">
        <v>213.13</v>
      </c>
      <c r="G191" s="182">
        <v>0</v>
      </c>
      <c r="H191" s="182">
        <v>0</v>
      </c>
      <c r="I191" s="182">
        <f>ROUND(F191*(G191+H191),2)</f>
        <v>0</v>
      </c>
      <c r="J191" s="180">
        <f>ROUND(F191*(N191),2)</f>
        <v>0</v>
      </c>
      <c r="K191" s="183">
        <f>ROUND(F191*(O191),2)</f>
        <v>0</v>
      </c>
      <c r="L191" s="183">
        <f>ROUND(F191*(G191),2)</f>
        <v>0</v>
      </c>
      <c r="M191" s="183">
        <f>ROUND(F191*(H191),2)</f>
        <v>0</v>
      </c>
      <c r="N191" s="183">
        <v>0</v>
      </c>
      <c r="O191" s="183"/>
      <c r="P191" s="187"/>
      <c r="Q191" s="187"/>
      <c r="R191" s="187"/>
      <c r="S191" s="183">
        <f>ROUND(F191*(P191),3)</f>
        <v>0</v>
      </c>
      <c r="T191" s="184"/>
      <c r="U191" s="184"/>
      <c r="V191" s="187"/>
      <c r="Z191">
        <v>0</v>
      </c>
    </row>
    <row r="192" spans="1:26" ht="24.95" customHeight="1">
      <c r="A192" s="185"/>
      <c r="B192" s="180" t="s">
        <v>497</v>
      </c>
      <c r="C192" s="186" t="s">
        <v>500</v>
      </c>
      <c r="D192" s="180" t="s">
        <v>893</v>
      </c>
      <c r="E192" s="180" t="s">
        <v>148</v>
      </c>
      <c r="F192" s="181">
        <v>38.5</v>
      </c>
      <c r="G192" s="182">
        <v>0</v>
      </c>
      <c r="H192" s="182">
        <v>0</v>
      </c>
      <c r="I192" s="182">
        <f>ROUND(F192*(G192+H192),2)</f>
        <v>0</v>
      </c>
      <c r="J192" s="180">
        <f>ROUND(F192*(N192),2)</f>
        <v>0</v>
      </c>
      <c r="K192" s="183">
        <f>ROUND(F192*(O192),2)</f>
        <v>0</v>
      </c>
      <c r="L192" s="183">
        <f>ROUND(F192*(G192),2)</f>
        <v>0</v>
      </c>
      <c r="M192" s="183">
        <f>ROUND(F192*(H192),2)</f>
        <v>0</v>
      </c>
      <c r="N192" s="183">
        <v>0</v>
      </c>
      <c r="O192" s="183"/>
      <c r="P192" s="187"/>
      <c r="Q192" s="187"/>
      <c r="R192" s="187"/>
      <c r="S192" s="183">
        <f>ROUND(F192*(P192),3)</f>
        <v>0</v>
      </c>
      <c r="T192" s="184"/>
      <c r="U192" s="184"/>
      <c r="V192" s="187"/>
      <c r="Z192">
        <v>0</v>
      </c>
    </row>
    <row r="193" spans="1:26" ht="24.95" customHeight="1">
      <c r="A193" s="185"/>
      <c r="B193" s="180" t="s">
        <v>497</v>
      </c>
      <c r="C193" s="186" t="s">
        <v>502</v>
      </c>
      <c r="D193" s="180" t="s">
        <v>894</v>
      </c>
      <c r="E193" s="180" t="s">
        <v>122</v>
      </c>
      <c r="F193" s="181">
        <v>290.16000000000003</v>
      </c>
      <c r="G193" s="182">
        <v>0</v>
      </c>
      <c r="H193" s="182">
        <v>0</v>
      </c>
      <c r="I193" s="182">
        <f>ROUND(F193*(G193+H193),2)</f>
        <v>0</v>
      </c>
      <c r="J193" s="180">
        <f>ROUND(F193*(N193),2)</f>
        <v>0</v>
      </c>
      <c r="K193" s="183">
        <f>ROUND(F193*(O193),2)</f>
        <v>0</v>
      </c>
      <c r="L193" s="183">
        <f>ROUND(F193*(G193),2)</f>
        <v>0</v>
      </c>
      <c r="M193" s="183">
        <f>ROUND(F193*(H193),2)</f>
        <v>0</v>
      </c>
      <c r="N193" s="183">
        <v>0</v>
      </c>
      <c r="O193" s="183"/>
      <c r="P193" s="187">
        <v>1.15E-3</v>
      </c>
      <c r="Q193" s="187"/>
      <c r="R193" s="187">
        <v>1.15E-3</v>
      </c>
      <c r="S193" s="183">
        <f>ROUND(F193*(P193),3)</f>
        <v>0.33400000000000002</v>
      </c>
      <c r="T193" s="184"/>
      <c r="U193" s="184"/>
      <c r="V193" s="187"/>
      <c r="Z193">
        <v>0</v>
      </c>
    </row>
    <row r="194" spans="1:26" ht="24.95" customHeight="1">
      <c r="A194" s="185"/>
      <c r="B194" s="180" t="s">
        <v>504</v>
      </c>
      <c r="C194" s="186" t="s">
        <v>895</v>
      </c>
      <c r="D194" s="180" t="s">
        <v>896</v>
      </c>
      <c r="E194" s="180" t="s">
        <v>473</v>
      </c>
      <c r="F194" s="181">
        <v>1.5</v>
      </c>
      <c r="G194" s="182">
        <v>0</v>
      </c>
      <c r="H194" s="182">
        <v>0</v>
      </c>
      <c r="I194" s="182">
        <f>ROUND(F194*(G194+H194),2)</f>
        <v>0</v>
      </c>
      <c r="J194" s="180">
        <f>ROUND(F194*(N194),2)</f>
        <v>0</v>
      </c>
      <c r="K194" s="183">
        <f>ROUND(F194*(O194),2)</f>
        <v>0</v>
      </c>
      <c r="L194" s="183">
        <f>ROUND(F194*(G194),2)</f>
        <v>0</v>
      </c>
      <c r="M194" s="183">
        <f>ROUND(F194*(H194),2)</f>
        <v>0</v>
      </c>
      <c r="N194" s="183">
        <v>0</v>
      </c>
      <c r="O194" s="183"/>
      <c r="P194" s="187"/>
      <c r="Q194" s="187"/>
      <c r="R194" s="187"/>
      <c r="S194" s="183">
        <f>ROUND(F194*(P194),3)</f>
        <v>0</v>
      </c>
      <c r="T194" s="184"/>
      <c r="U194" s="184"/>
      <c r="V194" s="187"/>
      <c r="Z194">
        <v>0</v>
      </c>
    </row>
    <row r="195" spans="1:26" ht="24.95" customHeight="1">
      <c r="A195" s="193"/>
      <c r="B195" s="188" t="s">
        <v>145</v>
      </c>
      <c r="C195" s="194" t="s">
        <v>897</v>
      </c>
      <c r="D195" s="188" t="s">
        <v>898</v>
      </c>
      <c r="E195" s="188" t="s">
        <v>148</v>
      </c>
      <c r="F195" s="189">
        <v>223.79</v>
      </c>
      <c r="G195" s="190">
        <v>0</v>
      </c>
      <c r="H195" s="190">
        <v>0</v>
      </c>
      <c r="I195" s="190">
        <f>ROUND(F195*(G195+H195),2)</f>
        <v>0</v>
      </c>
      <c r="J195" s="188">
        <f>ROUND(F195*(N195),2)</f>
        <v>0</v>
      </c>
      <c r="K195" s="191">
        <f>ROUND(F195*(O195),2)</f>
        <v>0</v>
      </c>
      <c r="L195" s="191">
        <f>ROUND(F195*(G195),2)</f>
        <v>0</v>
      </c>
      <c r="M195" s="191">
        <f>ROUND(F195*(H195),2)</f>
        <v>0</v>
      </c>
      <c r="N195" s="191">
        <v>0</v>
      </c>
      <c r="O195" s="191"/>
      <c r="P195" s="195"/>
      <c r="Q195" s="195"/>
      <c r="R195" s="195"/>
      <c r="S195" s="191">
        <f>ROUND(F195*(P195),3)</f>
        <v>0</v>
      </c>
      <c r="T195" s="192"/>
      <c r="U195" s="192"/>
      <c r="V195" s="195"/>
      <c r="Z195">
        <v>0</v>
      </c>
    </row>
    <row r="196" spans="1:26" ht="24.95" customHeight="1">
      <c r="A196" s="193"/>
      <c r="B196" s="188" t="s">
        <v>145</v>
      </c>
      <c r="C196" s="194" t="s">
        <v>899</v>
      </c>
      <c r="D196" s="188" t="s">
        <v>900</v>
      </c>
      <c r="E196" s="188" t="s">
        <v>148</v>
      </c>
      <c r="F196" s="189">
        <v>40.43</v>
      </c>
      <c r="G196" s="190">
        <v>0</v>
      </c>
      <c r="H196" s="190">
        <v>0</v>
      </c>
      <c r="I196" s="190">
        <f>ROUND(F196*(G196+H196),2)</f>
        <v>0</v>
      </c>
      <c r="J196" s="188">
        <f>ROUND(F196*(N196),2)</f>
        <v>0</v>
      </c>
      <c r="K196" s="191">
        <f>ROUND(F196*(O196),2)</f>
        <v>0</v>
      </c>
      <c r="L196" s="191">
        <f>ROUND(F196*(G196),2)</f>
        <v>0</v>
      </c>
      <c r="M196" s="191">
        <f>ROUND(F196*(H196),2)</f>
        <v>0</v>
      </c>
      <c r="N196" s="191">
        <v>0</v>
      </c>
      <c r="O196" s="191"/>
      <c r="P196" s="195"/>
      <c r="Q196" s="195"/>
      <c r="R196" s="195"/>
      <c r="S196" s="191">
        <f>ROUND(F196*(P196),3)</f>
        <v>0</v>
      </c>
      <c r="T196" s="192"/>
      <c r="U196" s="192"/>
      <c r="V196" s="195"/>
      <c r="Z196">
        <v>0</v>
      </c>
    </row>
    <row r="197" spans="1:26" ht="24.95" customHeight="1">
      <c r="A197" s="193"/>
      <c r="B197" s="188" t="s">
        <v>145</v>
      </c>
      <c r="C197" s="194" t="s">
        <v>515</v>
      </c>
      <c r="D197" s="188" t="s">
        <v>901</v>
      </c>
      <c r="E197" s="188" t="s">
        <v>148</v>
      </c>
      <c r="F197" s="189">
        <v>304.67</v>
      </c>
      <c r="G197" s="190">
        <v>0</v>
      </c>
      <c r="H197" s="190">
        <v>0</v>
      </c>
      <c r="I197" s="190">
        <f>ROUND(F197*(G197+H197),2)</f>
        <v>0</v>
      </c>
      <c r="J197" s="188">
        <f>ROUND(F197*(N197),2)</f>
        <v>0</v>
      </c>
      <c r="K197" s="191">
        <f>ROUND(F197*(O197),2)</f>
        <v>0</v>
      </c>
      <c r="L197" s="191">
        <f>ROUND(F197*(G197),2)</f>
        <v>0</v>
      </c>
      <c r="M197" s="191">
        <f>ROUND(F197*(H197),2)</f>
        <v>0</v>
      </c>
      <c r="N197" s="191">
        <v>0</v>
      </c>
      <c r="O197" s="191"/>
      <c r="P197" s="195"/>
      <c r="Q197" s="195"/>
      <c r="R197" s="195"/>
      <c r="S197" s="191">
        <f>ROUND(F197*(P197),3)</f>
        <v>0</v>
      </c>
      <c r="T197" s="192"/>
      <c r="U197" s="192"/>
      <c r="V197" s="195"/>
      <c r="Z197">
        <v>0</v>
      </c>
    </row>
    <row r="198" spans="1:26">
      <c r="A198" s="161"/>
      <c r="B198" s="161"/>
      <c r="C198" s="179">
        <v>713</v>
      </c>
      <c r="D198" s="179" t="s">
        <v>78</v>
      </c>
      <c r="E198" s="161"/>
      <c r="F198" s="178"/>
      <c r="G198" s="164">
        <f>ROUND((SUM(L189:L197))/1,2)</f>
        <v>0</v>
      </c>
      <c r="H198" s="164">
        <f>ROUND((SUM(M189:M197))/1,2)</f>
        <v>0</v>
      </c>
      <c r="I198" s="164">
        <f>ROUND((SUM(I189:I197))/1,2)</f>
        <v>0</v>
      </c>
      <c r="J198" s="161"/>
      <c r="K198" s="161"/>
      <c r="L198" s="161">
        <f>ROUND((SUM(L189:L197))/1,2)</f>
        <v>0</v>
      </c>
      <c r="M198" s="161">
        <f>ROUND((SUM(M189:M197))/1,2)</f>
        <v>0</v>
      </c>
      <c r="N198" s="161"/>
      <c r="O198" s="161"/>
      <c r="P198" s="196"/>
      <c r="Q198" s="161"/>
      <c r="R198" s="161"/>
      <c r="S198" s="196">
        <f>ROUND((SUM(S189:S197))/1,2)</f>
        <v>0.33</v>
      </c>
      <c r="T198" s="158"/>
      <c r="U198" s="158"/>
      <c r="V198" s="2">
        <f>ROUND((SUM(V189:V197))/1,2)</f>
        <v>0</v>
      </c>
      <c r="W198" s="158"/>
      <c r="X198" s="158"/>
      <c r="Y198" s="158"/>
      <c r="Z198" s="158"/>
    </row>
    <row r="199" spans="1:26">
      <c r="A199" s="1"/>
      <c r="B199" s="1"/>
      <c r="C199" s="1"/>
      <c r="D199" s="1"/>
      <c r="E199" s="1"/>
      <c r="F199" s="174"/>
      <c r="G199" s="154"/>
      <c r="H199" s="154"/>
      <c r="I199" s="154"/>
      <c r="J199" s="1"/>
      <c r="K199" s="1"/>
      <c r="L199" s="1"/>
      <c r="M199" s="1"/>
      <c r="N199" s="1"/>
      <c r="O199" s="1"/>
      <c r="P199" s="1"/>
      <c r="Q199" s="1"/>
      <c r="R199" s="1"/>
      <c r="S199" s="1"/>
      <c r="V199" s="1"/>
    </row>
    <row r="200" spans="1:26">
      <c r="A200" s="161"/>
      <c r="B200" s="161"/>
      <c r="C200" s="179">
        <v>721</v>
      </c>
      <c r="D200" s="179" t="s">
        <v>721</v>
      </c>
      <c r="E200" s="161"/>
      <c r="F200" s="178"/>
      <c r="G200" s="162"/>
      <c r="H200" s="162"/>
      <c r="I200" s="162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58"/>
      <c r="U200" s="158"/>
      <c r="V200" s="161"/>
      <c r="W200" s="158"/>
      <c r="X200" s="158"/>
      <c r="Y200" s="158"/>
      <c r="Z200" s="158"/>
    </row>
    <row r="201" spans="1:26" ht="24.95" customHeight="1">
      <c r="A201" s="185"/>
      <c r="B201" s="180" t="s">
        <v>902</v>
      </c>
      <c r="C201" s="186" t="s">
        <v>903</v>
      </c>
      <c r="D201" s="180" t="s">
        <v>904</v>
      </c>
      <c r="E201" s="180" t="s">
        <v>187</v>
      </c>
      <c r="F201" s="181">
        <v>2</v>
      </c>
      <c r="G201" s="182">
        <v>0</v>
      </c>
      <c r="H201" s="182">
        <v>0</v>
      </c>
      <c r="I201" s="182">
        <f>ROUND(F201*(G201+H201),2)</f>
        <v>0</v>
      </c>
      <c r="J201" s="180">
        <f>ROUND(F201*(N201),2)</f>
        <v>0</v>
      </c>
      <c r="K201" s="183">
        <f>ROUND(F201*(O201),2)</f>
        <v>0</v>
      </c>
      <c r="L201" s="183">
        <f>ROUND(F201*(G201),2)</f>
        <v>0</v>
      </c>
      <c r="M201" s="183">
        <f>ROUND(F201*(H201),2)</f>
        <v>0</v>
      </c>
      <c r="N201" s="183">
        <v>0</v>
      </c>
      <c r="O201" s="183"/>
      <c r="P201" s="187">
        <v>3.79E-3</v>
      </c>
      <c r="Q201" s="187"/>
      <c r="R201" s="187">
        <v>3.79E-3</v>
      </c>
      <c r="S201" s="183">
        <f>ROUND(F201*(P201),3)</f>
        <v>8.0000000000000002E-3</v>
      </c>
      <c r="T201" s="184"/>
      <c r="U201" s="184"/>
      <c r="V201" s="187"/>
      <c r="Z201">
        <v>0</v>
      </c>
    </row>
    <row r="202" spans="1:26" ht="24.95" customHeight="1">
      <c r="A202" s="185"/>
      <c r="B202" s="180" t="s">
        <v>902</v>
      </c>
      <c r="C202" s="186" t="s">
        <v>905</v>
      </c>
      <c r="D202" s="180" t="s">
        <v>906</v>
      </c>
      <c r="E202" s="180" t="s">
        <v>473</v>
      </c>
      <c r="F202" s="181">
        <v>0.99</v>
      </c>
      <c r="G202" s="182">
        <v>0</v>
      </c>
      <c r="H202" s="182">
        <v>0</v>
      </c>
      <c r="I202" s="182">
        <f>ROUND(F202*(G202+H202),2)</f>
        <v>0</v>
      </c>
      <c r="J202" s="180">
        <f>ROUND(F202*(N202),2)</f>
        <v>0</v>
      </c>
      <c r="K202" s="183">
        <f>ROUND(F202*(O202),2)</f>
        <v>0</v>
      </c>
      <c r="L202" s="183">
        <f>ROUND(F202*(G202),2)</f>
        <v>0</v>
      </c>
      <c r="M202" s="183">
        <f>ROUND(F202*(H202),2)</f>
        <v>0</v>
      </c>
      <c r="N202" s="183">
        <v>0</v>
      </c>
      <c r="O202" s="183"/>
      <c r="P202" s="187"/>
      <c r="Q202" s="187"/>
      <c r="R202" s="187"/>
      <c r="S202" s="183">
        <f>ROUND(F202*(P202),3)</f>
        <v>0</v>
      </c>
      <c r="T202" s="184"/>
      <c r="U202" s="184"/>
      <c r="V202" s="187"/>
      <c r="Z202">
        <v>0</v>
      </c>
    </row>
    <row r="203" spans="1:26">
      <c r="A203" s="161"/>
      <c r="B203" s="161"/>
      <c r="C203" s="179">
        <v>721</v>
      </c>
      <c r="D203" s="179" t="s">
        <v>721</v>
      </c>
      <c r="E203" s="161"/>
      <c r="F203" s="178"/>
      <c r="G203" s="164">
        <f>ROUND((SUM(L200:L202))/1,2)</f>
        <v>0</v>
      </c>
      <c r="H203" s="164">
        <f>ROUND((SUM(M200:M202))/1,2)</f>
        <v>0</v>
      </c>
      <c r="I203" s="164">
        <f>ROUND((SUM(I200:I202))/1,2)</f>
        <v>0</v>
      </c>
      <c r="J203" s="161"/>
      <c r="K203" s="161"/>
      <c r="L203" s="161">
        <f>ROUND((SUM(L200:L202))/1,2)</f>
        <v>0</v>
      </c>
      <c r="M203" s="161">
        <f>ROUND((SUM(M200:M202))/1,2)</f>
        <v>0</v>
      </c>
      <c r="N203" s="161"/>
      <c r="O203" s="161"/>
      <c r="P203" s="196"/>
      <c r="Q203" s="161"/>
      <c r="R203" s="161"/>
      <c r="S203" s="196">
        <f>ROUND((SUM(S200:S202))/1,2)</f>
        <v>0.01</v>
      </c>
      <c r="T203" s="158"/>
      <c r="U203" s="158"/>
      <c r="V203" s="2">
        <f>ROUND((SUM(V200:V202))/1,2)</f>
        <v>0</v>
      </c>
      <c r="W203" s="158"/>
      <c r="X203" s="158"/>
      <c r="Y203" s="158"/>
      <c r="Z203" s="158"/>
    </row>
    <row r="204" spans="1:26">
      <c r="A204" s="1"/>
      <c r="B204" s="1"/>
      <c r="C204" s="1"/>
      <c r="D204" s="1"/>
      <c r="E204" s="1"/>
      <c r="F204" s="174"/>
      <c r="G204" s="154"/>
      <c r="H204" s="154"/>
      <c r="I204" s="154"/>
      <c r="J204" s="1"/>
      <c r="K204" s="1"/>
      <c r="L204" s="1"/>
      <c r="M204" s="1"/>
      <c r="N204" s="1"/>
      <c r="O204" s="1"/>
      <c r="P204" s="1"/>
      <c r="Q204" s="1"/>
      <c r="R204" s="1"/>
      <c r="S204" s="1"/>
      <c r="V204" s="1"/>
    </row>
    <row r="205" spans="1:26">
      <c r="A205" s="161"/>
      <c r="B205" s="161"/>
      <c r="C205" s="179">
        <v>733</v>
      </c>
      <c r="D205" s="179" t="s">
        <v>722</v>
      </c>
      <c r="E205" s="161"/>
      <c r="F205" s="178"/>
      <c r="G205" s="162"/>
      <c r="H205" s="162"/>
      <c r="I205" s="162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58"/>
      <c r="U205" s="158"/>
      <c r="V205" s="161"/>
      <c r="W205" s="158"/>
      <c r="X205" s="158"/>
      <c r="Y205" s="158"/>
      <c r="Z205" s="158"/>
    </row>
    <row r="206" spans="1:26" ht="24.95" customHeight="1">
      <c r="A206" s="185"/>
      <c r="B206" s="180" t="s">
        <v>907</v>
      </c>
      <c r="C206" s="186" t="s">
        <v>908</v>
      </c>
      <c r="D206" s="180" t="s">
        <v>909</v>
      </c>
      <c r="E206" s="180" t="s">
        <v>164</v>
      </c>
      <c r="F206" s="181">
        <v>4</v>
      </c>
      <c r="G206" s="182">
        <v>0</v>
      </c>
      <c r="H206" s="182">
        <v>0</v>
      </c>
      <c r="I206" s="182">
        <f>ROUND(F206*(G206+H206),2)</f>
        <v>0</v>
      </c>
      <c r="J206" s="180">
        <f>ROUND(F206*(N206),2)</f>
        <v>0</v>
      </c>
      <c r="K206" s="183">
        <f>ROUND(F206*(O206),2)</f>
        <v>0</v>
      </c>
      <c r="L206" s="183">
        <f>ROUND(F206*(G206),2)</f>
        <v>0</v>
      </c>
      <c r="M206" s="183">
        <f>ROUND(F206*(H206),2)</f>
        <v>0</v>
      </c>
      <c r="N206" s="183">
        <v>0</v>
      </c>
      <c r="O206" s="183"/>
      <c r="P206" s="187">
        <v>6.0000000000000008E-5</v>
      </c>
      <c r="Q206" s="187"/>
      <c r="R206" s="187">
        <v>6.0000000000000008E-5</v>
      </c>
      <c r="S206" s="183">
        <f>ROUND(F206*(P206),3)</f>
        <v>0</v>
      </c>
      <c r="T206" s="184"/>
      <c r="U206" s="184"/>
      <c r="V206" s="187"/>
      <c r="Z206">
        <v>0</v>
      </c>
    </row>
    <row r="207" spans="1:26">
      <c r="A207" s="161"/>
      <c r="B207" s="161"/>
      <c r="C207" s="179">
        <v>733</v>
      </c>
      <c r="D207" s="179" t="s">
        <v>722</v>
      </c>
      <c r="E207" s="161"/>
      <c r="F207" s="178"/>
      <c r="G207" s="164">
        <f>ROUND((SUM(L205:L206))/1,2)</f>
        <v>0</v>
      </c>
      <c r="H207" s="164">
        <f>ROUND((SUM(M205:M206))/1,2)</f>
        <v>0</v>
      </c>
      <c r="I207" s="164">
        <f>ROUND((SUM(I205:I206))/1,2)</f>
        <v>0</v>
      </c>
      <c r="J207" s="161"/>
      <c r="K207" s="161"/>
      <c r="L207" s="161">
        <f>ROUND((SUM(L205:L206))/1,2)</f>
        <v>0</v>
      </c>
      <c r="M207" s="161">
        <f>ROUND((SUM(M205:M206))/1,2)</f>
        <v>0</v>
      </c>
      <c r="N207" s="161"/>
      <c r="O207" s="161"/>
      <c r="P207" s="196"/>
      <c r="Q207" s="161"/>
      <c r="R207" s="161"/>
      <c r="S207" s="196">
        <f>ROUND((SUM(S205:S206))/1,2)</f>
        <v>0</v>
      </c>
      <c r="T207" s="158"/>
      <c r="U207" s="158"/>
      <c r="V207" s="2">
        <f>ROUND((SUM(V205:V206))/1,2)</f>
        <v>0</v>
      </c>
      <c r="W207" s="158"/>
      <c r="X207" s="158"/>
      <c r="Y207" s="158"/>
      <c r="Z207" s="158"/>
    </row>
    <row r="208" spans="1:26">
      <c r="A208" s="1"/>
      <c r="B208" s="1"/>
      <c r="C208" s="1"/>
      <c r="D208" s="1"/>
      <c r="E208" s="1"/>
      <c r="F208" s="174"/>
      <c r="G208" s="154"/>
      <c r="H208" s="154"/>
      <c r="I208" s="154"/>
      <c r="J208" s="1"/>
      <c r="K208" s="1"/>
      <c r="L208" s="1"/>
      <c r="M208" s="1"/>
      <c r="N208" s="1"/>
      <c r="O208" s="1"/>
      <c r="P208" s="1"/>
      <c r="Q208" s="1"/>
      <c r="R208" s="1"/>
      <c r="S208" s="1"/>
      <c r="V208" s="1"/>
    </row>
    <row r="209" spans="1:26">
      <c r="A209" s="161"/>
      <c r="B209" s="161"/>
      <c r="C209" s="179">
        <v>762</v>
      </c>
      <c r="D209" s="179" t="s">
        <v>79</v>
      </c>
      <c r="E209" s="161"/>
      <c r="F209" s="178"/>
      <c r="G209" s="162"/>
      <c r="H209" s="162"/>
      <c r="I209" s="162"/>
      <c r="J209" s="161"/>
      <c r="K209" s="161"/>
      <c r="L209" s="161"/>
      <c r="M209" s="161"/>
      <c r="N209" s="161"/>
      <c r="O209" s="161"/>
      <c r="P209" s="161"/>
      <c r="Q209" s="161"/>
      <c r="R209" s="161"/>
      <c r="S209" s="161"/>
      <c r="T209" s="158"/>
      <c r="U209" s="158"/>
      <c r="V209" s="161"/>
      <c r="W209" s="158"/>
      <c r="X209" s="158"/>
      <c r="Y209" s="158"/>
      <c r="Z209" s="158"/>
    </row>
    <row r="210" spans="1:26" ht="24.95" customHeight="1">
      <c r="A210" s="185"/>
      <c r="B210" s="180" t="s">
        <v>910</v>
      </c>
      <c r="C210" s="186" t="s">
        <v>911</v>
      </c>
      <c r="D210" s="180" t="s">
        <v>912</v>
      </c>
      <c r="E210" s="180" t="s">
        <v>164</v>
      </c>
      <c r="F210" s="181">
        <v>54</v>
      </c>
      <c r="G210" s="182">
        <v>0</v>
      </c>
      <c r="H210" s="182">
        <v>0</v>
      </c>
      <c r="I210" s="182">
        <f>ROUND(F210*(G210+H210),2)</f>
        <v>0</v>
      </c>
      <c r="J210" s="180">
        <f>ROUND(F210*(N210),2)</f>
        <v>0</v>
      </c>
      <c r="K210" s="183">
        <f>ROUND(F210*(O210),2)</f>
        <v>0</v>
      </c>
      <c r="L210" s="183">
        <f>ROUND(F210*(G210),2)</f>
        <v>0</v>
      </c>
      <c r="M210" s="183">
        <f>ROUND(F210*(H210),2)</f>
        <v>0</v>
      </c>
      <c r="N210" s="183">
        <v>0</v>
      </c>
      <c r="O210" s="183"/>
      <c r="P210" s="187"/>
      <c r="Q210" s="187"/>
      <c r="R210" s="187"/>
      <c r="S210" s="183">
        <f>ROUND(F210*(P210),3)</f>
        <v>0</v>
      </c>
      <c r="T210" s="184"/>
      <c r="U210" s="184"/>
      <c r="V210" s="187"/>
      <c r="Z210">
        <v>0</v>
      </c>
    </row>
    <row r="211" spans="1:26" ht="24.95" customHeight="1">
      <c r="A211" s="185"/>
      <c r="B211" s="180" t="s">
        <v>910</v>
      </c>
      <c r="C211" s="186" t="s">
        <v>913</v>
      </c>
      <c r="D211" s="180" t="s">
        <v>914</v>
      </c>
      <c r="E211" s="180" t="s">
        <v>122</v>
      </c>
      <c r="F211" s="181">
        <v>33.94</v>
      </c>
      <c r="G211" s="182">
        <v>0</v>
      </c>
      <c r="H211" s="182">
        <v>0</v>
      </c>
      <c r="I211" s="182">
        <f>ROUND(F211*(G211+H211),2)</f>
        <v>0</v>
      </c>
      <c r="J211" s="180">
        <f>ROUND(F211*(N211),2)</f>
        <v>0</v>
      </c>
      <c r="K211" s="183">
        <f>ROUND(F211*(O211),2)</f>
        <v>0</v>
      </c>
      <c r="L211" s="183">
        <f>ROUND(F211*(G211),2)</f>
        <v>0</v>
      </c>
      <c r="M211" s="183">
        <f>ROUND(F211*(H211),2)</f>
        <v>0</v>
      </c>
      <c r="N211" s="183">
        <v>0</v>
      </c>
      <c r="O211" s="183"/>
      <c r="P211" s="187"/>
      <c r="Q211" s="187"/>
      <c r="R211" s="187"/>
      <c r="S211" s="183">
        <f>ROUND(F211*(P211),3)</f>
        <v>0</v>
      </c>
      <c r="T211" s="184"/>
      <c r="U211" s="184"/>
      <c r="V211" s="187"/>
      <c r="Z211">
        <v>0</v>
      </c>
    </row>
    <row r="212" spans="1:26" ht="24.95" customHeight="1">
      <c r="A212" s="185"/>
      <c r="B212" s="180" t="s">
        <v>521</v>
      </c>
      <c r="C212" s="186" t="s">
        <v>522</v>
      </c>
      <c r="D212" s="180" t="s">
        <v>523</v>
      </c>
      <c r="E212" s="180" t="s">
        <v>122</v>
      </c>
      <c r="F212" s="181">
        <v>28.35</v>
      </c>
      <c r="G212" s="182">
        <v>0</v>
      </c>
      <c r="H212" s="182">
        <v>0</v>
      </c>
      <c r="I212" s="182">
        <f>ROUND(F212*(G212+H212),2)</f>
        <v>0</v>
      </c>
      <c r="J212" s="180">
        <f>ROUND(F212*(N212),2)</f>
        <v>0</v>
      </c>
      <c r="K212" s="183">
        <f>ROUND(F212*(O212),2)</f>
        <v>0</v>
      </c>
      <c r="L212" s="183">
        <f>ROUND(F212*(G212),2)</f>
        <v>0</v>
      </c>
      <c r="M212" s="183">
        <f>ROUND(F212*(H212),2)</f>
        <v>0</v>
      </c>
      <c r="N212" s="183">
        <v>0</v>
      </c>
      <c r="O212" s="183"/>
      <c r="P212" s="187">
        <v>1.3610000000000001E-2</v>
      </c>
      <c r="Q212" s="187"/>
      <c r="R212" s="187">
        <v>1.3610000000000001E-2</v>
      </c>
      <c r="S212" s="183">
        <f>ROUND(F212*(P212),3)</f>
        <v>0.38600000000000001</v>
      </c>
      <c r="T212" s="184"/>
      <c r="U212" s="184"/>
      <c r="V212" s="187"/>
      <c r="Z212">
        <v>0</v>
      </c>
    </row>
    <row r="213" spans="1:26" ht="24.95" customHeight="1">
      <c r="A213" s="185"/>
      <c r="B213" s="180" t="s">
        <v>521</v>
      </c>
      <c r="C213" s="186" t="s">
        <v>524</v>
      </c>
      <c r="D213" s="180" t="s">
        <v>525</v>
      </c>
      <c r="E213" s="180" t="s">
        <v>122</v>
      </c>
      <c r="F213" s="181">
        <v>28.35</v>
      </c>
      <c r="G213" s="182">
        <v>0</v>
      </c>
      <c r="H213" s="182">
        <v>0</v>
      </c>
      <c r="I213" s="182">
        <f>ROUND(F213*(G213+H213),2)</f>
        <v>0</v>
      </c>
      <c r="J213" s="180">
        <f>ROUND(F213*(N213),2)</f>
        <v>0</v>
      </c>
      <c r="K213" s="183">
        <f>ROUND(F213*(O213),2)</f>
        <v>0</v>
      </c>
      <c r="L213" s="183">
        <f>ROUND(F213*(G213),2)</f>
        <v>0</v>
      </c>
      <c r="M213" s="183">
        <f>ROUND(F213*(H213),2)</f>
        <v>0</v>
      </c>
      <c r="N213" s="183">
        <v>0</v>
      </c>
      <c r="O213" s="183"/>
      <c r="P213" s="187">
        <v>2.4000000000000001E-4</v>
      </c>
      <c r="Q213" s="187"/>
      <c r="R213" s="187">
        <v>2.4000000000000001E-4</v>
      </c>
      <c r="S213" s="183">
        <f>ROUND(F213*(P213),3)</f>
        <v>7.0000000000000001E-3</v>
      </c>
      <c r="T213" s="184"/>
      <c r="U213" s="184"/>
      <c r="V213" s="187"/>
      <c r="Z213">
        <v>0</v>
      </c>
    </row>
    <row r="214" spans="1:26" ht="24.95" customHeight="1">
      <c r="A214" s="185"/>
      <c r="B214" s="180" t="s">
        <v>521</v>
      </c>
      <c r="C214" s="186" t="s">
        <v>526</v>
      </c>
      <c r="D214" s="180" t="s">
        <v>527</v>
      </c>
      <c r="E214" s="180" t="s">
        <v>473</v>
      </c>
      <c r="F214" s="181">
        <v>5.2</v>
      </c>
      <c r="G214" s="182">
        <v>0</v>
      </c>
      <c r="H214" s="182">
        <v>0</v>
      </c>
      <c r="I214" s="182">
        <f>ROUND(F214*(G214+H214),2)</f>
        <v>0</v>
      </c>
      <c r="J214" s="180">
        <f>ROUND(F214*(N214),2)</f>
        <v>0</v>
      </c>
      <c r="K214" s="183">
        <f>ROUND(F214*(O214),2)</f>
        <v>0</v>
      </c>
      <c r="L214" s="183">
        <f>ROUND(F214*(G214),2)</f>
        <v>0</v>
      </c>
      <c r="M214" s="183">
        <f>ROUND(F214*(H214),2)</f>
        <v>0</v>
      </c>
      <c r="N214" s="183">
        <v>0</v>
      </c>
      <c r="O214" s="183"/>
      <c r="P214" s="187"/>
      <c r="Q214" s="187"/>
      <c r="R214" s="187"/>
      <c r="S214" s="183">
        <f>ROUND(F214*(P214),3)</f>
        <v>0</v>
      </c>
      <c r="T214" s="184"/>
      <c r="U214" s="184"/>
      <c r="V214" s="187"/>
      <c r="Z214">
        <v>0</v>
      </c>
    </row>
    <row r="215" spans="1:26">
      <c r="A215" s="161"/>
      <c r="B215" s="161"/>
      <c r="C215" s="179">
        <v>762</v>
      </c>
      <c r="D215" s="179" t="s">
        <v>79</v>
      </c>
      <c r="E215" s="161"/>
      <c r="F215" s="178"/>
      <c r="G215" s="164">
        <f>ROUND((SUM(L209:L214))/1,2)</f>
        <v>0</v>
      </c>
      <c r="H215" s="164">
        <f>ROUND((SUM(M209:M214))/1,2)</f>
        <v>0</v>
      </c>
      <c r="I215" s="164">
        <f>ROUND((SUM(I209:I214))/1,2)</f>
        <v>0</v>
      </c>
      <c r="J215" s="161"/>
      <c r="K215" s="161"/>
      <c r="L215" s="161">
        <f>ROUND((SUM(L209:L214))/1,2)</f>
        <v>0</v>
      </c>
      <c r="M215" s="161">
        <f>ROUND((SUM(M209:M214))/1,2)</f>
        <v>0</v>
      </c>
      <c r="N215" s="161"/>
      <c r="O215" s="161"/>
      <c r="P215" s="196"/>
      <c r="Q215" s="161"/>
      <c r="R215" s="161"/>
      <c r="S215" s="196">
        <f>ROUND((SUM(S209:S214))/1,2)</f>
        <v>0.39</v>
      </c>
      <c r="T215" s="158"/>
      <c r="U215" s="158"/>
      <c r="V215" s="2">
        <f>ROUND((SUM(V209:V214))/1,2)</f>
        <v>0</v>
      </c>
      <c r="W215" s="158"/>
      <c r="X215" s="158"/>
      <c r="Y215" s="158"/>
      <c r="Z215" s="158"/>
    </row>
    <row r="216" spans="1:26">
      <c r="A216" s="1"/>
      <c r="B216" s="1"/>
      <c r="C216" s="1"/>
      <c r="D216" s="1"/>
      <c r="E216" s="1"/>
      <c r="F216" s="174"/>
      <c r="G216" s="154"/>
      <c r="H216" s="154"/>
      <c r="I216" s="154"/>
      <c r="J216" s="1"/>
      <c r="K216" s="1"/>
      <c r="L216" s="1"/>
      <c r="M216" s="1"/>
      <c r="N216" s="1"/>
      <c r="O216" s="1"/>
      <c r="P216" s="1"/>
      <c r="Q216" s="1"/>
      <c r="R216" s="1"/>
      <c r="S216" s="1"/>
      <c r="V216" s="1"/>
    </row>
    <row r="217" spans="1:26">
      <c r="A217" s="161"/>
      <c r="B217" s="161"/>
      <c r="C217" s="179">
        <v>763</v>
      </c>
      <c r="D217" s="179" t="s">
        <v>80</v>
      </c>
      <c r="E217" s="161"/>
      <c r="F217" s="178"/>
      <c r="G217" s="162"/>
      <c r="H217" s="162"/>
      <c r="I217" s="162"/>
      <c r="J217" s="161"/>
      <c r="K217" s="161"/>
      <c r="L217" s="161"/>
      <c r="M217" s="161"/>
      <c r="N217" s="161"/>
      <c r="O217" s="161"/>
      <c r="P217" s="161"/>
      <c r="Q217" s="161"/>
      <c r="R217" s="161"/>
      <c r="S217" s="161"/>
      <c r="T217" s="158"/>
      <c r="U217" s="158"/>
      <c r="V217" s="161"/>
      <c r="W217" s="158"/>
      <c r="X217" s="158"/>
      <c r="Y217" s="158"/>
      <c r="Z217" s="158"/>
    </row>
    <row r="218" spans="1:26" ht="24.95" customHeight="1">
      <c r="A218" s="185"/>
      <c r="B218" s="180" t="s">
        <v>528</v>
      </c>
      <c r="C218" s="186" t="s">
        <v>915</v>
      </c>
      <c r="D218" s="180" t="s">
        <v>916</v>
      </c>
      <c r="E218" s="180" t="s">
        <v>122</v>
      </c>
      <c r="F218" s="181">
        <v>41.47</v>
      </c>
      <c r="G218" s="182">
        <v>0</v>
      </c>
      <c r="H218" s="182">
        <v>0</v>
      </c>
      <c r="I218" s="182">
        <f>ROUND(F218*(G218+H218),2)</f>
        <v>0</v>
      </c>
      <c r="J218" s="180">
        <f>ROUND(F218*(N218),2)</f>
        <v>0</v>
      </c>
      <c r="K218" s="183">
        <f>ROUND(F218*(O218),2)</f>
        <v>0</v>
      </c>
      <c r="L218" s="183">
        <f>ROUND(F218*(G218),2)</f>
        <v>0</v>
      </c>
      <c r="M218" s="183">
        <f>ROUND(F218*(H218),2)</f>
        <v>0</v>
      </c>
      <c r="N218" s="183">
        <v>0</v>
      </c>
      <c r="O218" s="183"/>
      <c r="P218" s="187">
        <v>4.5490000000000003E-2</v>
      </c>
      <c r="Q218" s="187"/>
      <c r="R218" s="187">
        <v>4.5490000000000003E-2</v>
      </c>
      <c r="S218" s="183">
        <f>ROUND(F218*(P218),3)</f>
        <v>1.8859999999999999</v>
      </c>
      <c r="T218" s="184"/>
      <c r="U218" s="184"/>
      <c r="V218" s="187"/>
      <c r="Z218">
        <v>0</v>
      </c>
    </row>
    <row r="219" spans="1:26" ht="24.95" customHeight="1">
      <c r="A219" s="185"/>
      <c r="B219" s="180" t="s">
        <v>528</v>
      </c>
      <c r="C219" s="186" t="s">
        <v>529</v>
      </c>
      <c r="D219" s="180" t="s">
        <v>917</v>
      </c>
      <c r="E219" s="180" t="s">
        <v>122</v>
      </c>
      <c r="F219" s="181">
        <v>5.82</v>
      </c>
      <c r="G219" s="182">
        <v>0</v>
      </c>
      <c r="H219" s="182">
        <v>0</v>
      </c>
      <c r="I219" s="182">
        <f>ROUND(F219*(G219+H219),2)</f>
        <v>0</v>
      </c>
      <c r="J219" s="180">
        <f>ROUND(F219*(N219),2)</f>
        <v>0</v>
      </c>
      <c r="K219" s="183">
        <f>ROUND(F219*(O219),2)</f>
        <v>0</v>
      </c>
      <c r="L219" s="183">
        <f>ROUND(F219*(G219),2)</f>
        <v>0</v>
      </c>
      <c r="M219" s="183">
        <f>ROUND(F219*(H219),2)</f>
        <v>0</v>
      </c>
      <c r="N219" s="183">
        <v>0</v>
      </c>
      <c r="O219" s="183"/>
      <c r="P219" s="187">
        <v>1.3180000000000001E-2</v>
      </c>
      <c r="Q219" s="187"/>
      <c r="R219" s="187">
        <v>1.3180000000000001E-2</v>
      </c>
      <c r="S219" s="183">
        <f>ROUND(F219*(P219),3)</f>
        <v>7.6999999999999999E-2</v>
      </c>
      <c r="T219" s="184"/>
      <c r="U219" s="184"/>
      <c r="V219" s="187"/>
      <c r="Z219">
        <v>0</v>
      </c>
    </row>
    <row r="220" spans="1:26" ht="24.95" customHeight="1">
      <c r="A220" s="185"/>
      <c r="B220" s="180" t="s">
        <v>528</v>
      </c>
      <c r="C220" s="186" t="s">
        <v>531</v>
      </c>
      <c r="D220" s="180" t="s">
        <v>918</v>
      </c>
      <c r="E220" s="180" t="s">
        <v>122</v>
      </c>
      <c r="F220" s="181">
        <v>19.5</v>
      </c>
      <c r="G220" s="182">
        <v>0</v>
      </c>
      <c r="H220" s="182">
        <v>0</v>
      </c>
      <c r="I220" s="182">
        <f>ROUND(F220*(G220+H220),2)</f>
        <v>0</v>
      </c>
      <c r="J220" s="180">
        <f>ROUND(F220*(N220),2)</f>
        <v>0</v>
      </c>
      <c r="K220" s="183">
        <f>ROUND(F220*(O220),2)</f>
        <v>0</v>
      </c>
      <c r="L220" s="183">
        <f>ROUND(F220*(G220),2)</f>
        <v>0</v>
      </c>
      <c r="M220" s="183">
        <f>ROUND(F220*(H220),2)</f>
        <v>0</v>
      </c>
      <c r="N220" s="183">
        <v>0</v>
      </c>
      <c r="O220" s="183"/>
      <c r="P220" s="187">
        <v>1.418E-2</v>
      </c>
      <c r="Q220" s="187"/>
      <c r="R220" s="187">
        <v>1.418E-2</v>
      </c>
      <c r="S220" s="183">
        <f>ROUND(F220*(P220),3)</f>
        <v>0.27700000000000002</v>
      </c>
      <c r="T220" s="184"/>
      <c r="U220" s="184"/>
      <c r="V220" s="187"/>
      <c r="Z220">
        <v>0</v>
      </c>
    </row>
    <row r="221" spans="1:26" ht="24.95" customHeight="1">
      <c r="A221" s="185"/>
      <c r="B221" s="180" t="s">
        <v>528</v>
      </c>
      <c r="C221" s="186" t="s">
        <v>533</v>
      </c>
      <c r="D221" s="180" t="s">
        <v>534</v>
      </c>
      <c r="E221" s="180" t="s">
        <v>473</v>
      </c>
      <c r="F221" s="181">
        <v>0.7</v>
      </c>
      <c r="G221" s="182">
        <v>0</v>
      </c>
      <c r="H221" s="182">
        <v>0</v>
      </c>
      <c r="I221" s="182">
        <f>ROUND(F221*(G221+H221),2)</f>
        <v>0</v>
      </c>
      <c r="J221" s="180">
        <f>ROUND(F221*(N221),2)</f>
        <v>0</v>
      </c>
      <c r="K221" s="183">
        <f>ROUND(F221*(O221),2)</f>
        <v>0</v>
      </c>
      <c r="L221" s="183">
        <f>ROUND(F221*(G221),2)</f>
        <v>0</v>
      </c>
      <c r="M221" s="183">
        <f>ROUND(F221*(H221),2)</f>
        <v>0</v>
      </c>
      <c r="N221" s="183">
        <v>0</v>
      </c>
      <c r="O221" s="183"/>
      <c r="P221" s="187"/>
      <c r="Q221" s="187"/>
      <c r="R221" s="187"/>
      <c r="S221" s="183">
        <f>ROUND(F221*(P221),3)</f>
        <v>0</v>
      </c>
      <c r="T221" s="184"/>
      <c r="U221" s="184"/>
      <c r="V221" s="187"/>
      <c r="Z221">
        <v>0</v>
      </c>
    </row>
    <row r="222" spans="1:26">
      <c r="A222" s="161"/>
      <c r="B222" s="161"/>
      <c r="C222" s="179">
        <v>763</v>
      </c>
      <c r="D222" s="179" t="s">
        <v>80</v>
      </c>
      <c r="E222" s="161"/>
      <c r="F222" s="178"/>
      <c r="G222" s="164">
        <f>ROUND((SUM(L217:L221))/1,2)</f>
        <v>0</v>
      </c>
      <c r="H222" s="164">
        <f>ROUND((SUM(M217:M221))/1,2)</f>
        <v>0</v>
      </c>
      <c r="I222" s="164">
        <f>ROUND((SUM(I217:I221))/1,2)</f>
        <v>0</v>
      </c>
      <c r="J222" s="161"/>
      <c r="K222" s="161"/>
      <c r="L222" s="161">
        <f>ROUND((SUM(L217:L221))/1,2)</f>
        <v>0</v>
      </c>
      <c r="M222" s="161">
        <f>ROUND((SUM(M217:M221))/1,2)</f>
        <v>0</v>
      </c>
      <c r="N222" s="161"/>
      <c r="O222" s="161"/>
      <c r="P222" s="196"/>
      <c r="Q222" s="161"/>
      <c r="R222" s="161"/>
      <c r="S222" s="196">
        <f>ROUND((SUM(S217:S221))/1,2)</f>
        <v>2.2400000000000002</v>
      </c>
      <c r="T222" s="158"/>
      <c r="U222" s="158"/>
      <c r="V222" s="2">
        <f>ROUND((SUM(V217:V221))/1,2)</f>
        <v>0</v>
      </c>
      <c r="W222" s="158"/>
      <c r="X222" s="158"/>
      <c r="Y222" s="158"/>
      <c r="Z222" s="158"/>
    </row>
    <row r="223" spans="1:26">
      <c r="A223" s="1"/>
      <c r="B223" s="1"/>
      <c r="C223" s="1"/>
      <c r="D223" s="1"/>
      <c r="E223" s="1"/>
      <c r="F223" s="174"/>
      <c r="G223" s="154"/>
      <c r="H223" s="154"/>
      <c r="I223" s="154"/>
      <c r="J223" s="1"/>
      <c r="K223" s="1"/>
      <c r="L223" s="1"/>
      <c r="M223" s="1"/>
      <c r="N223" s="1"/>
      <c r="O223" s="1"/>
      <c r="P223" s="1"/>
      <c r="Q223" s="1"/>
      <c r="R223" s="1"/>
      <c r="S223" s="1"/>
      <c r="V223" s="1"/>
    </row>
    <row r="224" spans="1:26">
      <c r="A224" s="161"/>
      <c r="B224" s="161"/>
      <c r="C224" s="179">
        <v>764</v>
      </c>
      <c r="D224" s="179" t="s">
        <v>81</v>
      </c>
      <c r="E224" s="161"/>
      <c r="F224" s="178"/>
      <c r="G224" s="162"/>
      <c r="H224" s="162"/>
      <c r="I224" s="162"/>
      <c r="J224" s="161"/>
      <c r="K224" s="161"/>
      <c r="L224" s="161"/>
      <c r="M224" s="161"/>
      <c r="N224" s="161"/>
      <c r="O224" s="161"/>
      <c r="P224" s="161"/>
      <c r="Q224" s="161"/>
      <c r="R224" s="161"/>
      <c r="S224" s="161"/>
      <c r="T224" s="158"/>
      <c r="U224" s="158"/>
      <c r="V224" s="161"/>
      <c r="W224" s="158"/>
      <c r="X224" s="158"/>
      <c r="Y224" s="158"/>
      <c r="Z224" s="158"/>
    </row>
    <row r="225" spans="1:26" ht="24.95" customHeight="1">
      <c r="A225" s="185"/>
      <c r="B225" s="180" t="s">
        <v>535</v>
      </c>
      <c r="C225" s="186" t="s">
        <v>919</v>
      </c>
      <c r="D225" s="180" t="s">
        <v>920</v>
      </c>
      <c r="E225" s="180" t="s">
        <v>122</v>
      </c>
      <c r="F225" s="181">
        <v>15.05</v>
      </c>
      <c r="G225" s="182">
        <v>0</v>
      </c>
      <c r="H225" s="182">
        <v>0</v>
      </c>
      <c r="I225" s="182">
        <f>ROUND(F225*(G225+H225),2)</f>
        <v>0</v>
      </c>
      <c r="J225" s="180">
        <f>ROUND(F225*(N225),2)</f>
        <v>0</v>
      </c>
      <c r="K225" s="183">
        <f>ROUND(F225*(O225),2)</f>
        <v>0</v>
      </c>
      <c r="L225" s="183">
        <f>ROUND(F225*(G225),2)</f>
        <v>0</v>
      </c>
      <c r="M225" s="183">
        <f>ROUND(F225*(H225),2)</f>
        <v>0</v>
      </c>
      <c r="N225" s="183">
        <v>0</v>
      </c>
      <c r="O225" s="183"/>
      <c r="P225" s="187"/>
      <c r="Q225" s="187"/>
      <c r="R225" s="187"/>
      <c r="S225" s="183">
        <f>ROUND(F225*(P225),3)</f>
        <v>0</v>
      </c>
      <c r="T225" s="184"/>
      <c r="U225" s="184"/>
      <c r="V225" s="187"/>
      <c r="Z225">
        <v>0</v>
      </c>
    </row>
    <row r="226" spans="1:26" ht="24.95" customHeight="1">
      <c r="A226" s="185"/>
      <c r="B226" s="180" t="s">
        <v>535</v>
      </c>
      <c r="C226" s="186" t="s">
        <v>536</v>
      </c>
      <c r="D226" s="180" t="s">
        <v>537</v>
      </c>
      <c r="E226" s="180" t="s">
        <v>164</v>
      </c>
      <c r="F226" s="181">
        <v>10.75</v>
      </c>
      <c r="G226" s="182">
        <v>0</v>
      </c>
      <c r="H226" s="182">
        <v>0</v>
      </c>
      <c r="I226" s="182">
        <f>ROUND(F226*(G226+H226),2)</f>
        <v>0</v>
      </c>
      <c r="J226" s="180">
        <f>ROUND(F226*(N226),2)</f>
        <v>0</v>
      </c>
      <c r="K226" s="183">
        <f>ROUND(F226*(O226),2)</f>
        <v>0</v>
      </c>
      <c r="L226" s="183">
        <f>ROUND(F226*(G226),2)</f>
        <v>0</v>
      </c>
      <c r="M226" s="183">
        <f>ROUND(F226*(H226),2)</f>
        <v>0</v>
      </c>
      <c r="N226" s="183">
        <v>0</v>
      </c>
      <c r="O226" s="183"/>
      <c r="P226" s="187"/>
      <c r="Q226" s="187"/>
      <c r="R226" s="187"/>
      <c r="S226" s="183">
        <f>ROUND(F226*(P226),3)</f>
        <v>0</v>
      </c>
      <c r="T226" s="184"/>
      <c r="U226" s="184"/>
      <c r="V226" s="187"/>
      <c r="Z226">
        <v>0</v>
      </c>
    </row>
    <row r="227" spans="1:26" ht="24.95" customHeight="1">
      <c r="A227" s="185"/>
      <c r="B227" s="180" t="s">
        <v>535</v>
      </c>
      <c r="C227" s="186" t="s">
        <v>921</v>
      </c>
      <c r="D227" s="180" t="s">
        <v>922</v>
      </c>
      <c r="E227" s="180" t="s">
        <v>164</v>
      </c>
      <c r="F227" s="181">
        <v>76.5</v>
      </c>
      <c r="G227" s="182">
        <v>0</v>
      </c>
      <c r="H227" s="182">
        <v>0</v>
      </c>
      <c r="I227" s="182">
        <f>ROUND(F227*(G227+H227),2)</f>
        <v>0</v>
      </c>
      <c r="J227" s="180">
        <f>ROUND(F227*(N227),2)</f>
        <v>0</v>
      </c>
      <c r="K227" s="183">
        <f>ROUND(F227*(O227),2)</f>
        <v>0</v>
      </c>
      <c r="L227" s="183">
        <f>ROUND(F227*(G227),2)</f>
        <v>0</v>
      </c>
      <c r="M227" s="183">
        <f>ROUND(F227*(H227),2)</f>
        <v>0</v>
      </c>
      <c r="N227" s="183">
        <v>0</v>
      </c>
      <c r="O227" s="183"/>
      <c r="P227" s="187"/>
      <c r="Q227" s="187"/>
      <c r="R227" s="187"/>
      <c r="S227" s="183">
        <f>ROUND(F227*(P227),3)</f>
        <v>0</v>
      </c>
      <c r="T227" s="184"/>
      <c r="U227" s="184"/>
      <c r="V227" s="187"/>
      <c r="Z227">
        <v>0</v>
      </c>
    </row>
    <row r="228" spans="1:26" ht="24.95" customHeight="1">
      <c r="A228" s="185"/>
      <c r="B228" s="180" t="s">
        <v>538</v>
      </c>
      <c r="C228" s="186" t="s">
        <v>923</v>
      </c>
      <c r="D228" s="180" t="s">
        <v>924</v>
      </c>
      <c r="E228" s="180" t="s">
        <v>164</v>
      </c>
      <c r="F228" s="181">
        <v>23.97</v>
      </c>
      <c r="G228" s="182">
        <v>0</v>
      </c>
      <c r="H228" s="182">
        <v>0</v>
      </c>
      <c r="I228" s="182">
        <f>ROUND(F228*(G228+H228),2)</f>
        <v>0</v>
      </c>
      <c r="J228" s="180">
        <f>ROUND(F228*(N228),2)</f>
        <v>0</v>
      </c>
      <c r="K228" s="183">
        <f>ROUND(F228*(O228),2)</f>
        <v>0</v>
      </c>
      <c r="L228" s="183">
        <f>ROUND(F228*(G228),2)</f>
        <v>0</v>
      </c>
      <c r="M228" s="183">
        <f>ROUND(F228*(H228),2)</f>
        <v>0</v>
      </c>
      <c r="N228" s="183">
        <v>0</v>
      </c>
      <c r="O228" s="183"/>
      <c r="P228" s="187">
        <v>2.0500000000000002E-3</v>
      </c>
      <c r="Q228" s="187"/>
      <c r="R228" s="187">
        <v>2.0500000000000002E-3</v>
      </c>
      <c r="S228" s="183">
        <f>ROUND(F228*(P228),3)</f>
        <v>4.9000000000000002E-2</v>
      </c>
      <c r="T228" s="184"/>
      <c r="U228" s="184"/>
      <c r="V228" s="187"/>
      <c r="Z228">
        <v>0</v>
      </c>
    </row>
    <row r="229" spans="1:26" ht="24.95" customHeight="1">
      <c r="A229" s="185"/>
      <c r="B229" s="180" t="s">
        <v>538</v>
      </c>
      <c r="C229" s="186" t="s">
        <v>541</v>
      </c>
      <c r="D229" s="180" t="s">
        <v>925</v>
      </c>
      <c r="E229" s="180" t="s">
        <v>164</v>
      </c>
      <c r="F229" s="181">
        <v>62</v>
      </c>
      <c r="G229" s="182">
        <v>0</v>
      </c>
      <c r="H229" s="182">
        <v>0</v>
      </c>
      <c r="I229" s="182">
        <f>ROUND(F229*(G229+H229),2)</f>
        <v>0</v>
      </c>
      <c r="J229" s="180">
        <f>ROUND(F229*(N229),2)</f>
        <v>0</v>
      </c>
      <c r="K229" s="183">
        <f>ROUND(F229*(O229),2)</f>
        <v>0</v>
      </c>
      <c r="L229" s="183">
        <f>ROUND(F229*(G229),2)</f>
        <v>0</v>
      </c>
      <c r="M229" s="183">
        <f>ROUND(F229*(H229),2)</f>
        <v>0</v>
      </c>
      <c r="N229" s="183">
        <v>0</v>
      </c>
      <c r="O229" s="183"/>
      <c r="P229" s="187">
        <v>4.1200000000000004E-3</v>
      </c>
      <c r="Q229" s="187"/>
      <c r="R229" s="187">
        <v>4.1200000000000004E-3</v>
      </c>
      <c r="S229" s="183">
        <f>ROUND(F229*(P229),3)</f>
        <v>0.255</v>
      </c>
      <c r="T229" s="184"/>
      <c r="U229" s="184"/>
      <c r="V229" s="187"/>
      <c r="Z229">
        <v>0</v>
      </c>
    </row>
    <row r="230" spans="1:26" ht="24.95" customHeight="1">
      <c r="A230" s="185"/>
      <c r="B230" s="180" t="s">
        <v>538</v>
      </c>
      <c r="C230" s="186" t="s">
        <v>926</v>
      </c>
      <c r="D230" s="180" t="s">
        <v>927</v>
      </c>
      <c r="E230" s="180" t="s">
        <v>164</v>
      </c>
      <c r="F230" s="181">
        <v>8</v>
      </c>
      <c r="G230" s="182">
        <v>0</v>
      </c>
      <c r="H230" s="182">
        <v>0</v>
      </c>
      <c r="I230" s="182">
        <f>ROUND(F230*(G230+H230),2)</f>
        <v>0</v>
      </c>
      <c r="J230" s="180">
        <f>ROUND(F230*(N230),2)</f>
        <v>0</v>
      </c>
      <c r="K230" s="183">
        <f>ROUND(F230*(O230),2)</f>
        <v>0</v>
      </c>
      <c r="L230" s="183">
        <f>ROUND(F230*(G230),2)</f>
        <v>0</v>
      </c>
      <c r="M230" s="183">
        <f>ROUND(F230*(H230),2)</f>
        <v>0</v>
      </c>
      <c r="N230" s="183">
        <v>0</v>
      </c>
      <c r="O230" s="183"/>
      <c r="P230" s="187">
        <v>4.9500000000000004E-3</v>
      </c>
      <c r="Q230" s="187"/>
      <c r="R230" s="187">
        <v>4.9500000000000004E-3</v>
      </c>
      <c r="S230" s="183">
        <f>ROUND(F230*(P230),3)</f>
        <v>0.04</v>
      </c>
      <c r="T230" s="184"/>
      <c r="U230" s="184"/>
      <c r="V230" s="187"/>
      <c r="Z230">
        <v>0</v>
      </c>
    </row>
    <row r="231" spans="1:26" ht="24.95" customHeight="1">
      <c r="A231" s="185"/>
      <c r="B231" s="180" t="s">
        <v>538</v>
      </c>
      <c r="C231" s="186" t="s">
        <v>928</v>
      </c>
      <c r="D231" s="180" t="s">
        <v>929</v>
      </c>
      <c r="E231" s="180" t="s">
        <v>164</v>
      </c>
      <c r="F231" s="181">
        <v>6.5</v>
      </c>
      <c r="G231" s="182">
        <v>0</v>
      </c>
      <c r="H231" s="182">
        <v>0</v>
      </c>
      <c r="I231" s="182">
        <f>ROUND(F231*(G231+H231),2)</f>
        <v>0</v>
      </c>
      <c r="J231" s="180">
        <f>ROUND(F231*(N231),2)</f>
        <v>0</v>
      </c>
      <c r="K231" s="183">
        <f>ROUND(F231*(O231),2)</f>
        <v>0</v>
      </c>
      <c r="L231" s="183">
        <f>ROUND(F231*(G231),2)</f>
        <v>0</v>
      </c>
      <c r="M231" s="183">
        <f>ROUND(F231*(H231),2)</f>
        <v>0</v>
      </c>
      <c r="N231" s="183">
        <v>0</v>
      </c>
      <c r="O231" s="183"/>
      <c r="P231" s="187">
        <v>6.2199999999999998E-3</v>
      </c>
      <c r="Q231" s="187"/>
      <c r="R231" s="187">
        <v>6.2199999999999998E-3</v>
      </c>
      <c r="S231" s="183">
        <f>ROUND(F231*(P231),3)</f>
        <v>0.04</v>
      </c>
      <c r="T231" s="184"/>
      <c r="U231" s="184"/>
      <c r="V231" s="187"/>
      <c r="Z231">
        <v>0</v>
      </c>
    </row>
    <row r="232" spans="1:26" ht="24.95" customHeight="1">
      <c r="A232" s="185"/>
      <c r="B232" s="180" t="s">
        <v>551</v>
      </c>
      <c r="C232" s="186" t="s">
        <v>930</v>
      </c>
      <c r="D232" s="180" t="s">
        <v>931</v>
      </c>
      <c r="E232" s="180" t="s">
        <v>473</v>
      </c>
      <c r="F232" s="181">
        <v>2.1</v>
      </c>
      <c r="G232" s="182">
        <v>0</v>
      </c>
      <c r="H232" s="182">
        <v>0</v>
      </c>
      <c r="I232" s="182">
        <f>ROUND(F232*(G232+H232),2)</f>
        <v>0</v>
      </c>
      <c r="J232" s="180">
        <f>ROUND(F232*(N232),2)</f>
        <v>0</v>
      </c>
      <c r="K232" s="183">
        <f>ROUND(F232*(O232),2)</f>
        <v>0</v>
      </c>
      <c r="L232" s="183">
        <f>ROUND(F232*(G232),2)</f>
        <v>0</v>
      </c>
      <c r="M232" s="183">
        <f>ROUND(F232*(H232),2)</f>
        <v>0</v>
      </c>
      <c r="N232" s="183">
        <v>0</v>
      </c>
      <c r="O232" s="183"/>
      <c r="P232" s="187"/>
      <c r="Q232" s="187"/>
      <c r="R232" s="187"/>
      <c r="S232" s="183">
        <f>ROUND(F232*(P232),3)</f>
        <v>0</v>
      </c>
      <c r="T232" s="184"/>
      <c r="U232" s="184"/>
      <c r="V232" s="187"/>
      <c r="Z232">
        <v>0</v>
      </c>
    </row>
    <row r="233" spans="1:26" ht="24.95" customHeight="1">
      <c r="A233" s="185"/>
      <c r="B233" s="180" t="s">
        <v>932</v>
      </c>
      <c r="C233" s="186" t="s">
        <v>933</v>
      </c>
      <c r="D233" s="180" t="s">
        <v>934</v>
      </c>
      <c r="E233" s="180" t="s">
        <v>187</v>
      </c>
      <c r="F233" s="181">
        <v>301</v>
      </c>
      <c r="G233" s="182">
        <v>0</v>
      </c>
      <c r="H233" s="182">
        <v>0</v>
      </c>
      <c r="I233" s="182">
        <f>ROUND(F233*(G233+H233),2)</f>
        <v>0</v>
      </c>
      <c r="J233" s="180">
        <f>ROUND(F233*(N233),2)</f>
        <v>0</v>
      </c>
      <c r="K233" s="183">
        <f>ROUND(F233*(O233),2)</f>
        <v>0</v>
      </c>
      <c r="L233" s="183">
        <f>ROUND(F233*(G233),2)</f>
        <v>0</v>
      </c>
      <c r="M233" s="183">
        <f>ROUND(F233*(H233),2)</f>
        <v>0</v>
      </c>
      <c r="N233" s="183">
        <v>0</v>
      </c>
      <c r="O233" s="183"/>
      <c r="P233" s="187">
        <v>3.2000000000000003E-4</v>
      </c>
      <c r="Q233" s="187"/>
      <c r="R233" s="187">
        <v>3.2000000000000003E-4</v>
      </c>
      <c r="S233" s="183">
        <f>ROUND(F233*(P233),3)</f>
        <v>9.6000000000000002E-2</v>
      </c>
      <c r="T233" s="184"/>
      <c r="U233" s="184"/>
      <c r="V233" s="187"/>
      <c r="Z233">
        <v>0</v>
      </c>
    </row>
    <row r="234" spans="1:26">
      <c r="A234" s="161"/>
      <c r="B234" s="161"/>
      <c r="C234" s="179">
        <v>764</v>
      </c>
      <c r="D234" s="179" t="s">
        <v>81</v>
      </c>
      <c r="E234" s="161"/>
      <c r="F234" s="178"/>
      <c r="G234" s="164">
        <f>ROUND((SUM(L224:L233))/1,2)</f>
        <v>0</v>
      </c>
      <c r="H234" s="164">
        <f>ROUND((SUM(M224:M233))/1,2)</f>
        <v>0</v>
      </c>
      <c r="I234" s="164">
        <f>ROUND((SUM(I224:I233))/1,2)</f>
        <v>0</v>
      </c>
      <c r="J234" s="161"/>
      <c r="K234" s="161"/>
      <c r="L234" s="161">
        <f>ROUND((SUM(L224:L233))/1,2)</f>
        <v>0</v>
      </c>
      <c r="M234" s="161">
        <f>ROUND((SUM(M224:M233))/1,2)</f>
        <v>0</v>
      </c>
      <c r="N234" s="161"/>
      <c r="O234" s="161"/>
      <c r="P234" s="196"/>
      <c r="Q234" s="161"/>
      <c r="R234" s="161"/>
      <c r="S234" s="196">
        <f>ROUND((SUM(S224:S233))/1,2)</f>
        <v>0.48</v>
      </c>
      <c r="T234" s="158"/>
      <c r="U234" s="158"/>
      <c r="V234" s="2">
        <f>ROUND((SUM(V224:V233))/1,2)</f>
        <v>0</v>
      </c>
      <c r="W234" s="158"/>
      <c r="X234" s="158"/>
      <c r="Y234" s="158"/>
      <c r="Z234" s="158"/>
    </row>
    <row r="235" spans="1:26">
      <c r="A235" s="1"/>
      <c r="B235" s="1"/>
      <c r="C235" s="1"/>
      <c r="D235" s="1"/>
      <c r="E235" s="1"/>
      <c r="F235" s="174"/>
      <c r="G235" s="154"/>
      <c r="H235" s="154"/>
      <c r="I235" s="154"/>
      <c r="J235" s="1"/>
      <c r="K235" s="1"/>
      <c r="L235" s="1"/>
      <c r="M235" s="1"/>
      <c r="N235" s="1"/>
      <c r="O235" s="1"/>
      <c r="P235" s="1"/>
      <c r="Q235" s="1"/>
      <c r="R235" s="1"/>
      <c r="S235" s="1"/>
      <c r="V235" s="1"/>
    </row>
    <row r="236" spans="1:26">
      <c r="A236" s="161"/>
      <c r="B236" s="161"/>
      <c r="C236" s="179">
        <v>766</v>
      </c>
      <c r="D236" s="179" t="s">
        <v>83</v>
      </c>
      <c r="E236" s="161"/>
      <c r="F236" s="178"/>
      <c r="G236" s="162"/>
      <c r="H236" s="162"/>
      <c r="I236" s="162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58"/>
      <c r="U236" s="158"/>
      <c r="V236" s="161"/>
      <c r="W236" s="158"/>
      <c r="X236" s="158"/>
      <c r="Y236" s="158"/>
      <c r="Z236" s="158"/>
    </row>
    <row r="237" spans="1:26" ht="24.95" customHeight="1">
      <c r="A237" s="185"/>
      <c r="B237" s="180" t="s">
        <v>570</v>
      </c>
      <c r="C237" s="186" t="s">
        <v>573</v>
      </c>
      <c r="D237" s="180" t="s">
        <v>574</v>
      </c>
      <c r="E237" s="180" t="s">
        <v>187</v>
      </c>
      <c r="F237" s="181">
        <v>1</v>
      </c>
      <c r="G237" s="182">
        <v>0</v>
      </c>
      <c r="H237" s="182">
        <v>0</v>
      </c>
      <c r="I237" s="182">
        <f>ROUND(F237*(G237+H237),2)</f>
        <v>0</v>
      </c>
      <c r="J237" s="180">
        <f>ROUND(F237*(N237),2)</f>
        <v>0</v>
      </c>
      <c r="K237" s="183">
        <f>ROUND(F237*(O237),2)</f>
        <v>0</v>
      </c>
      <c r="L237" s="183">
        <f>ROUND(F237*(G237),2)</f>
        <v>0</v>
      </c>
      <c r="M237" s="183">
        <f>ROUND(F237*(H237),2)</f>
        <v>0</v>
      </c>
      <c r="N237" s="183">
        <v>0</v>
      </c>
      <c r="O237" s="183"/>
      <c r="P237" s="187"/>
      <c r="Q237" s="187"/>
      <c r="R237" s="187"/>
      <c r="S237" s="183">
        <f>ROUND(F237*(P237),3)</f>
        <v>0</v>
      </c>
      <c r="T237" s="184"/>
      <c r="U237" s="184"/>
      <c r="V237" s="187"/>
      <c r="Z237">
        <v>0</v>
      </c>
    </row>
    <row r="238" spans="1:26" ht="24.95" customHeight="1">
      <c r="A238" s="185"/>
      <c r="B238" s="180" t="s">
        <v>570</v>
      </c>
      <c r="C238" s="186" t="s">
        <v>575</v>
      </c>
      <c r="D238" s="180" t="s">
        <v>935</v>
      </c>
      <c r="E238" s="180" t="s">
        <v>187</v>
      </c>
      <c r="F238" s="181">
        <v>1</v>
      </c>
      <c r="G238" s="182">
        <v>0</v>
      </c>
      <c r="H238" s="182">
        <v>0</v>
      </c>
      <c r="I238" s="182">
        <f>ROUND(F238*(G238+H238),2)</f>
        <v>0</v>
      </c>
      <c r="J238" s="180">
        <f>ROUND(F238*(N238),2)</f>
        <v>0</v>
      </c>
      <c r="K238" s="183">
        <f>ROUND(F238*(O238),2)</f>
        <v>0</v>
      </c>
      <c r="L238" s="183">
        <f>ROUND(F238*(G238),2)</f>
        <v>0</v>
      </c>
      <c r="M238" s="183">
        <f>ROUND(F238*(H238),2)</f>
        <v>0</v>
      </c>
      <c r="N238" s="183">
        <v>0</v>
      </c>
      <c r="O238" s="183"/>
      <c r="P238" s="187"/>
      <c r="Q238" s="187"/>
      <c r="R238" s="187"/>
      <c r="S238" s="183">
        <f>ROUND(F238*(P238),3)</f>
        <v>0</v>
      </c>
      <c r="T238" s="184"/>
      <c r="U238" s="184"/>
      <c r="V238" s="187"/>
      <c r="Z238">
        <v>0</v>
      </c>
    </row>
    <row r="239" spans="1:26" ht="24.95" customHeight="1">
      <c r="A239" s="185"/>
      <c r="B239" s="180" t="s">
        <v>570</v>
      </c>
      <c r="C239" s="186" t="s">
        <v>577</v>
      </c>
      <c r="D239" s="180" t="s">
        <v>578</v>
      </c>
      <c r="E239" s="180" t="s">
        <v>187</v>
      </c>
      <c r="F239" s="181">
        <v>7</v>
      </c>
      <c r="G239" s="182">
        <v>0</v>
      </c>
      <c r="H239" s="182">
        <v>0</v>
      </c>
      <c r="I239" s="182">
        <f>ROUND(F239*(G239+H239),2)</f>
        <v>0</v>
      </c>
      <c r="J239" s="180">
        <f>ROUND(F239*(N239),2)</f>
        <v>0</v>
      </c>
      <c r="K239" s="183">
        <f>ROUND(F239*(O239),2)</f>
        <v>0</v>
      </c>
      <c r="L239" s="183">
        <f>ROUND(F239*(G239),2)</f>
        <v>0</v>
      </c>
      <c r="M239" s="183">
        <f>ROUND(F239*(H239),2)</f>
        <v>0</v>
      </c>
      <c r="N239" s="183">
        <v>0</v>
      </c>
      <c r="O239" s="183"/>
      <c r="P239" s="187"/>
      <c r="Q239" s="187"/>
      <c r="R239" s="187"/>
      <c r="S239" s="183">
        <f>ROUND(F239*(P239),3)</f>
        <v>0</v>
      </c>
      <c r="T239" s="184"/>
      <c r="U239" s="184"/>
      <c r="V239" s="187"/>
      <c r="Z239">
        <v>0</v>
      </c>
    </row>
    <row r="240" spans="1:26" ht="24.95" customHeight="1">
      <c r="A240" s="185"/>
      <c r="B240" s="180" t="s">
        <v>570</v>
      </c>
      <c r="C240" s="186" t="s">
        <v>936</v>
      </c>
      <c r="D240" s="180" t="s">
        <v>937</v>
      </c>
      <c r="E240" s="180" t="s">
        <v>187</v>
      </c>
      <c r="F240" s="181">
        <v>4</v>
      </c>
      <c r="G240" s="182">
        <v>0</v>
      </c>
      <c r="H240" s="182">
        <v>0</v>
      </c>
      <c r="I240" s="182">
        <f>ROUND(F240*(G240+H240),2)</f>
        <v>0</v>
      </c>
      <c r="J240" s="180">
        <f>ROUND(F240*(N240),2)</f>
        <v>0</v>
      </c>
      <c r="K240" s="183">
        <f>ROUND(F240*(O240),2)</f>
        <v>0</v>
      </c>
      <c r="L240" s="183">
        <f>ROUND(F240*(G240),2)</f>
        <v>0</v>
      </c>
      <c r="M240" s="183">
        <f>ROUND(F240*(H240),2)</f>
        <v>0</v>
      </c>
      <c r="N240" s="183">
        <v>0</v>
      </c>
      <c r="O240" s="183"/>
      <c r="P240" s="187"/>
      <c r="Q240" s="187"/>
      <c r="R240" s="187"/>
      <c r="S240" s="183">
        <f>ROUND(F240*(P240),3)</f>
        <v>0</v>
      </c>
      <c r="T240" s="184"/>
      <c r="U240" s="184"/>
      <c r="V240" s="187"/>
      <c r="Z240">
        <v>0</v>
      </c>
    </row>
    <row r="241" spans="1:26" ht="24.95" customHeight="1">
      <c r="A241" s="185"/>
      <c r="B241" s="180" t="s">
        <v>570</v>
      </c>
      <c r="C241" s="186" t="s">
        <v>579</v>
      </c>
      <c r="D241" s="180" t="s">
        <v>938</v>
      </c>
      <c r="E241" s="180" t="s">
        <v>164</v>
      </c>
      <c r="F241" s="181">
        <v>23.97</v>
      </c>
      <c r="G241" s="182">
        <v>0</v>
      </c>
      <c r="H241" s="182">
        <v>0</v>
      </c>
      <c r="I241" s="182">
        <f>ROUND(F241*(G241+H241),2)</f>
        <v>0</v>
      </c>
      <c r="J241" s="180">
        <f>ROUND(F241*(N241),2)</f>
        <v>0</v>
      </c>
      <c r="K241" s="183">
        <f>ROUND(F241*(O241),2)</f>
        <v>0</v>
      </c>
      <c r="L241" s="183">
        <f>ROUND(F241*(G241),2)</f>
        <v>0</v>
      </c>
      <c r="M241" s="183">
        <f>ROUND(F241*(H241),2)</f>
        <v>0</v>
      </c>
      <c r="N241" s="183">
        <v>0</v>
      </c>
      <c r="O241" s="183"/>
      <c r="P241" s="187">
        <v>2.9999999999999997E-4</v>
      </c>
      <c r="Q241" s="187"/>
      <c r="R241" s="187">
        <v>2.9999999999999997E-4</v>
      </c>
      <c r="S241" s="183">
        <f>ROUND(F241*(P241),3)</f>
        <v>7.0000000000000001E-3</v>
      </c>
      <c r="T241" s="184"/>
      <c r="U241" s="184"/>
      <c r="V241" s="187"/>
      <c r="Z241">
        <v>0</v>
      </c>
    </row>
    <row r="242" spans="1:26" ht="24.95" customHeight="1">
      <c r="A242" s="185"/>
      <c r="B242" s="180" t="s">
        <v>570</v>
      </c>
      <c r="C242" s="186" t="s">
        <v>939</v>
      </c>
      <c r="D242" s="180" t="s">
        <v>940</v>
      </c>
      <c r="E242" s="180" t="s">
        <v>335</v>
      </c>
      <c r="F242" s="181">
        <v>5</v>
      </c>
      <c r="G242" s="182">
        <v>0</v>
      </c>
      <c r="H242" s="182">
        <v>0</v>
      </c>
      <c r="I242" s="182">
        <f>ROUND(F242*(G242+H242),2)</f>
        <v>0</v>
      </c>
      <c r="J242" s="180">
        <f>ROUND(F242*(N242),2)</f>
        <v>0</v>
      </c>
      <c r="K242" s="183">
        <f>ROUND(F242*(O242),2)</f>
        <v>0</v>
      </c>
      <c r="L242" s="183">
        <f>ROUND(F242*(G242),2)</f>
        <v>0</v>
      </c>
      <c r="M242" s="183">
        <f>ROUND(F242*(H242),2)</f>
        <v>0</v>
      </c>
      <c r="N242" s="183">
        <v>0</v>
      </c>
      <c r="O242" s="183"/>
      <c r="P242" s="187"/>
      <c r="Q242" s="187"/>
      <c r="R242" s="187"/>
      <c r="S242" s="183">
        <f>ROUND(F242*(P242),3)</f>
        <v>0</v>
      </c>
      <c r="T242" s="184"/>
      <c r="U242" s="184"/>
      <c r="V242" s="187"/>
      <c r="Z242">
        <v>0</v>
      </c>
    </row>
    <row r="243" spans="1:26" ht="24.95" customHeight="1">
      <c r="A243" s="185"/>
      <c r="B243" s="180" t="s">
        <v>570</v>
      </c>
      <c r="C243" s="186" t="s">
        <v>941</v>
      </c>
      <c r="D243" s="180" t="s">
        <v>942</v>
      </c>
      <c r="E243" s="180" t="s">
        <v>335</v>
      </c>
      <c r="F243" s="181">
        <v>1</v>
      </c>
      <c r="G243" s="182">
        <v>0</v>
      </c>
      <c r="H243" s="182">
        <v>0</v>
      </c>
      <c r="I243" s="182">
        <f>ROUND(F243*(G243+H243),2)</f>
        <v>0</v>
      </c>
      <c r="J243" s="180">
        <f>ROUND(F243*(N243),2)</f>
        <v>0</v>
      </c>
      <c r="K243" s="183">
        <f>ROUND(F243*(O243),2)</f>
        <v>0</v>
      </c>
      <c r="L243" s="183">
        <f>ROUND(F243*(G243),2)</f>
        <v>0</v>
      </c>
      <c r="M243" s="183">
        <f>ROUND(F243*(H243),2)</f>
        <v>0</v>
      </c>
      <c r="N243" s="183">
        <v>0</v>
      </c>
      <c r="O243" s="183"/>
      <c r="P243" s="187"/>
      <c r="Q243" s="187"/>
      <c r="R243" s="187"/>
      <c r="S243" s="183">
        <f>ROUND(F243*(P243),3)</f>
        <v>0</v>
      </c>
      <c r="T243" s="184"/>
      <c r="U243" s="184"/>
      <c r="V243" s="187"/>
      <c r="Z243">
        <v>0</v>
      </c>
    </row>
    <row r="244" spans="1:26" ht="24.95" customHeight="1">
      <c r="A244" s="185"/>
      <c r="B244" s="180" t="s">
        <v>570</v>
      </c>
      <c r="C244" s="186" t="s">
        <v>943</v>
      </c>
      <c r="D244" s="180" t="s">
        <v>944</v>
      </c>
      <c r="E244" s="180" t="s">
        <v>473</v>
      </c>
      <c r="F244" s="181">
        <v>0.6</v>
      </c>
      <c r="G244" s="182">
        <v>0</v>
      </c>
      <c r="H244" s="182">
        <v>0</v>
      </c>
      <c r="I244" s="182">
        <f>ROUND(F244*(G244+H244),2)</f>
        <v>0</v>
      </c>
      <c r="J244" s="180">
        <f>ROUND(F244*(N244),2)</f>
        <v>0</v>
      </c>
      <c r="K244" s="183">
        <f>ROUND(F244*(O244),2)</f>
        <v>0</v>
      </c>
      <c r="L244" s="183">
        <f>ROUND(F244*(G244),2)</f>
        <v>0</v>
      </c>
      <c r="M244" s="183">
        <f>ROUND(F244*(H244),2)</f>
        <v>0</v>
      </c>
      <c r="N244" s="183">
        <v>0</v>
      </c>
      <c r="O244" s="183"/>
      <c r="P244" s="187"/>
      <c r="Q244" s="187"/>
      <c r="R244" s="187"/>
      <c r="S244" s="183">
        <f>ROUND(F244*(P244),3)</f>
        <v>0</v>
      </c>
      <c r="T244" s="184"/>
      <c r="U244" s="184"/>
      <c r="V244" s="187"/>
      <c r="Z244">
        <v>0</v>
      </c>
    </row>
    <row r="245" spans="1:26">
      <c r="A245" s="161"/>
      <c r="B245" s="161"/>
      <c r="C245" s="179">
        <v>766</v>
      </c>
      <c r="D245" s="179" t="s">
        <v>83</v>
      </c>
      <c r="E245" s="161"/>
      <c r="F245" s="178"/>
      <c r="G245" s="164">
        <f>ROUND((SUM(L236:L244))/1,2)</f>
        <v>0</v>
      </c>
      <c r="H245" s="164">
        <f>ROUND((SUM(M236:M244))/1,2)</f>
        <v>0</v>
      </c>
      <c r="I245" s="164">
        <f>ROUND((SUM(I236:I244))/1,2)</f>
        <v>0</v>
      </c>
      <c r="J245" s="161"/>
      <c r="K245" s="161"/>
      <c r="L245" s="161">
        <f>ROUND((SUM(L236:L244))/1,2)</f>
        <v>0</v>
      </c>
      <c r="M245" s="161">
        <f>ROUND((SUM(M236:M244))/1,2)</f>
        <v>0</v>
      </c>
      <c r="N245" s="161"/>
      <c r="O245" s="161"/>
      <c r="P245" s="196"/>
      <c r="Q245" s="161"/>
      <c r="R245" s="161"/>
      <c r="S245" s="196">
        <f>ROUND((SUM(S236:S244))/1,2)</f>
        <v>0.01</v>
      </c>
      <c r="T245" s="158"/>
      <c r="U245" s="158"/>
      <c r="V245" s="2">
        <f>ROUND((SUM(V236:V244))/1,2)</f>
        <v>0</v>
      </c>
      <c r="W245" s="158"/>
      <c r="X245" s="158"/>
      <c r="Y245" s="158"/>
      <c r="Z245" s="158"/>
    </row>
    <row r="246" spans="1:26">
      <c r="A246" s="1"/>
      <c r="B246" s="1"/>
      <c r="C246" s="1"/>
      <c r="D246" s="1"/>
      <c r="E246" s="1"/>
      <c r="F246" s="174"/>
      <c r="G246" s="154"/>
      <c r="H246" s="154"/>
      <c r="I246" s="154"/>
      <c r="J246" s="1"/>
      <c r="K246" s="1"/>
      <c r="L246" s="1"/>
      <c r="M246" s="1"/>
      <c r="N246" s="1"/>
      <c r="O246" s="1"/>
      <c r="P246" s="1"/>
      <c r="Q246" s="1"/>
      <c r="R246" s="1"/>
      <c r="S246" s="1"/>
      <c r="V246" s="1"/>
    </row>
    <row r="247" spans="1:26">
      <c r="A247" s="161"/>
      <c r="B247" s="161"/>
      <c r="C247" s="179">
        <v>767</v>
      </c>
      <c r="D247" s="179" t="s">
        <v>84</v>
      </c>
      <c r="E247" s="161"/>
      <c r="F247" s="178"/>
      <c r="G247" s="162"/>
      <c r="H247" s="162"/>
      <c r="I247" s="162"/>
      <c r="J247" s="161"/>
      <c r="K247" s="161"/>
      <c r="L247" s="161"/>
      <c r="M247" s="161"/>
      <c r="N247" s="161"/>
      <c r="O247" s="161"/>
      <c r="P247" s="161"/>
      <c r="Q247" s="161"/>
      <c r="R247" s="161"/>
      <c r="S247" s="161"/>
      <c r="T247" s="158"/>
      <c r="U247" s="158"/>
      <c r="V247" s="161"/>
      <c r="W247" s="158"/>
      <c r="X247" s="158"/>
      <c r="Y247" s="158"/>
      <c r="Z247" s="158"/>
    </row>
    <row r="248" spans="1:26" ht="24.95" customHeight="1">
      <c r="A248" s="185"/>
      <c r="B248" s="180" t="s">
        <v>138</v>
      </c>
      <c r="C248" s="186" t="s">
        <v>945</v>
      </c>
      <c r="D248" s="180" t="s">
        <v>946</v>
      </c>
      <c r="E248" s="180" t="s">
        <v>335</v>
      </c>
      <c r="F248" s="181">
        <v>164</v>
      </c>
      <c r="G248" s="182">
        <v>0</v>
      </c>
      <c r="H248" s="182">
        <v>0</v>
      </c>
      <c r="I248" s="182">
        <f>ROUND(F248*(G248+H248),2)</f>
        <v>0</v>
      </c>
      <c r="J248" s="180">
        <f>ROUND(F248*(N248),2)</f>
        <v>0</v>
      </c>
      <c r="K248" s="183">
        <f>ROUND(F248*(O248),2)</f>
        <v>0</v>
      </c>
      <c r="L248" s="183">
        <f>ROUND(F248*(G248),2)</f>
        <v>0</v>
      </c>
      <c r="M248" s="183">
        <f>ROUND(F248*(H248),2)</f>
        <v>0</v>
      </c>
      <c r="N248" s="183">
        <v>0</v>
      </c>
      <c r="O248" s="183"/>
      <c r="P248" s="187"/>
      <c r="Q248" s="187"/>
      <c r="R248" s="187"/>
      <c r="S248" s="183">
        <f>ROUND(F248*(P248),3)</f>
        <v>0</v>
      </c>
      <c r="T248" s="184"/>
      <c r="U248" s="184"/>
      <c r="V248" s="187"/>
      <c r="Z248">
        <v>0</v>
      </c>
    </row>
    <row r="249" spans="1:26" ht="24.95" customHeight="1">
      <c r="A249" s="185"/>
      <c r="B249" s="180" t="s">
        <v>583</v>
      </c>
      <c r="C249" s="186" t="s">
        <v>947</v>
      </c>
      <c r="D249" s="180" t="s">
        <v>948</v>
      </c>
      <c r="E249" s="180" t="s">
        <v>122</v>
      </c>
      <c r="F249" s="181">
        <v>57.96</v>
      </c>
      <c r="G249" s="182">
        <v>0</v>
      </c>
      <c r="H249" s="182">
        <v>0</v>
      </c>
      <c r="I249" s="182">
        <f>ROUND(F249*(G249+H249),2)</f>
        <v>0</v>
      </c>
      <c r="J249" s="180">
        <f>ROUND(F249*(N249),2)</f>
        <v>0</v>
      </c>
      <c r="K249" s="183">
        <f>ROUND(F249*(O249),2)</f>
        <v>0</v>
      </c>
      <c r="L249" s="183">
        <f>ROUND(F249*(G249),2)</f>
        <v>0</v>
      </c>
      <c r="M249" s="183">
        <f>ROUND(F249*(H249),2)</f>
        <v>0</v>
      </c>
      <c r="N249" s="183">
        <v>0</v>
      </c>
      <c r="O249" s="183"/>
      <c r="P249" s="187"/>
      <c r="Q249" s="187"/>
      <c r="R249" s="187"/>
      <c r="S249" s="183">
        <f>ROUND(F249*(P249),3)</f>
        <v>0</v>
      </c>
      <c r="T249" s="184"/>
      <c r="U249" s="184"/>
      <c r="V249" s="187"/>
      <c r="Z249">
        <v>0</v>
      </c>
    </row>
    <row r="250" spans="1:26" ht="24.95" customHeight="1">
      <c r="A250" s="185"/>
      <c r="B250" s="180" t="s">
        <v>583</v>
      </c>
      <c r="C250" s="186" t="s">
        <v>949</v>
      </c>
      <c r="D250" s="180" t="s">
        <v>950</v>
      </c>
      <c r="E250" s="180" t="s">
        <v>187</v>
      </c>
      <c r="F250" s="181">
        <v>1</v>
      </c>
      <c r="G250" s="182">
        <v>0</v>
      </c>
      <c r="H250" s="182">
        <v>0</v>
      </c>
      <c r="I250" s="182">
        <f>ROUND(F250*(G250+H250),2)</f>
        <v>0</v>
      </c>
      <c r="J250" s="180">
        <f>ROUND(F250*(N250),2)</f>
        <v>0</v>
      </c>
      <c r="K250" s="183">
        <f>ROUND(F250*(O250),2)</f>
        <v>0</v>
      </c>
      <c r="L250" s="183">
        <f>ROUND(F250*(G250),2)</f>
        <v>0</v>
      </c>
      <c r="M250" s="183">
        <f>ROUND(F250*(H250),2)</f>
        <v>0</v>
      </c>
      <c r="N250" s="183">
        <v>0</v>
      </c>
      <c r="O250" s="183"/>
      <c r="P250" s="187"/>
      <c r="Q250" s="187"/>
      <c r="R250" s="187"/>
      <c r="S250" s="183">
        <f>ROUND(F250*(P250),3)</f>
        <v>0</v>
      </c>
      <c r="T250" s="184"/>
      <c r="U250" s="184"/>
      <c r="V250" s="187"/>
      <c r="Z250">
        <v>0</v>
      </c>
    </row>
    <row r="251" spans="1:26" ht="35.1" customHeight="1">
      <c r="A251" s="185"/>
      <c r="B251" s="180" t="s">
        <v>583</v>
      </c>
      <c r="C251" s="186" t="s">
        <v>951</v>
      </c>
      <c r="D251" s="180" t="s">
        <v>952</v>
      </c>
      <c r="E251" s="180" t="s">
        <v>141</v>
      </c>
      <c r="F251" s="181">
        <v>1327</v>
      </c>
      <c r="G251" s="182">
        <v>0</v>
      </c>
      <c r="H251" s="182">
        <v>0</v>
      </c>
      <c r="I251" s="182">
        <f>ROUND(F251*(G251+H251),2)</f>
        <v>0</v>
      </c>
      <c r="J251" s="180">
        <f>ROUND(F251*(N251),2)</f>
        <v>0</v>
      </c>
      <c r="K251" s="183">
        <f>ROUND(F251*(O251),2)</f>
        <v>0</v>
      </c>
      <c r="L251" s="183">
        <f>ROUND(F251*(G251),2)</f>
        <v>0</v>
      </c>
      <c r="M251" s="183">
        <f>ROUND(F251*(H251),2)</f>
        <v>0</v>
      </c>
      <c r="N251" s="183">
        <v>0</v>
      </c>
      <c r="O251" s="183"/>
      <c r="P251" s="187">
        <v>6.0000000000000002E-5</v>
      </c>
      <c r="Q251" s="187"/>
      <c r="R251" s="187">
        <v>6.0000000000000002E-5</v>
      </c>
      <c r="S251" s="183">
        <f>ROUND(F251*(P251),3)</f>
        <v>0.08</v>
      </c>
      <c r="T251" s="184"/>
      <c r="U251" s="184"/>
      <c r="V251" s="187"/>
      <c r="Z251">
        <v>0</v>
      </c>
    </row>
    <row r="252" spans="1:26" ht="24.95" customHeight="1">
      <c r="A252" s="185"/>
      <c r="B252" s="180" t="s">
        <v>138</v>
      </c>
      <c r="C252" s="186" t="s">
        <v>586</v>
      </c>
      <c r="D252" s="180" t="s">
        <v>953</v>
      </c>
      <c r="E252" s="180" t="s">
        <v>296</v>
      </c>
      <c r="F252" s="181">
        <v>24</v>
      </c>
      <c r="G252" s="182">
        <v>0</v>
      </c>
      <c r="H252" s="182">
        <v>0</v>
      </c>
      <c r="I252" s="182">
        <f>ROUND(F252*(G252+H252),2)</f>
        <v>0</v>
      </c>
      <c r="J252" s="180">
        <f>ROUND(F252*(N252),2)</f>
        <v>0</v>
      </c>
      <c r="K252" s="183">
        <f>ROUND(F252*(O252),2)</f>
        <v>0</v>
      </c>
      <c r="L252" s="183">
        <f>ROUND(F252*(G252),2)</f>
        <v>0</v>
      </c>
      <c r="M252" s="183">
        <f>ROUND(F252*(H252),2)</f>
        <v>0</v>
      </c>
      <c r="N252" s="183">
        <v>0</v>
      </c>
      <c r="O252" s="183"/>
      <c r="P252" s="187"/>
      <c r="Q252" s="187"/>
      <c r="R252" s="187"/>
      <c r="S252" s="183">
        <f>ROUND(F252*(P252),3)</f>
        <v>0</v>
      </c>
      <c r="T252" s="184"/>
      <c r="U252" s="184"/>
      <c r="V252" s="187"/>
      <c r="Z252">
        <v>0</v>
      </c>
    </row>
    <row r="253" spans="1:26" ht="24.95" customHeight="1">
      <c r="A253" s="185"/>
      <c r="B253" s="180" t="s">
        <v>588</v>
      </c>
      <c r="C253" s="186" t="s">
        <v>954</v>
      </c>
      <c r="D253" s="180" t="s">
        <v>955</v>
      </c>
      <c r="E253" s="180" t="s">
        <v>335</v>
      </c>
      <c r="F253" s="181">
        <v>3</v>
      </c>
      <c r="G253" s="182">
        <v>0</v>
      </c>
      <c r="H253" s="182">
        <v>0</v>
      </c>
      <c r="I253" s="182">
        <f>ROUND(F253*(G253+H253),2)</f>
        <v>0</v>
      </c>
      <c r="J253" s="180">
        <f>ROUND(F253*(N253),2)</f>
        <v>0</v>
      </c>
      <c r="K253" s="183">
        <f>ROUND(F253*(O253),2)</f>
        <v>0</v>
      </c>
      <c r="L253" s="183">
        <f>ROUND(F253*(G253),2)</f>
        <v>0</v>
      </c>
      <c r="M253" s="183">
        <f>ROUND(F253*(H253),2)</f>
        <v>0</v>
      </c>
      <c r="N253" s="183">
        <v>0</v>
      </c>
      <c r="O253" s="183"/>
      <c r="P253" s="187"/>
      <c r="Q253" s="187"/>
      <c r="R253" s="187"/>
      <c r="S253" s="183">
        <f>ROUND(F253*(P253),3)</f>
        <v>0</v>
      </c>
      <c r="T253" s="184"/>
      <c r="U253" s="184"/>
      <c r="V253" s="187"/>
      <c r="Z253">
        <v>0</v>
      </c>
    </row>
    <row r="254" spans="1:26" ht="24.95" customHeight="1">
      <c r="A254" s="185"/>
      <c r="B254" s="180" t="s">
        <v>588</v>
      </c>
      <c r="C254" s="186" t="s">
        <v>956</v>
      </c>
      <c r="D254" s="180" t="s">
        <v>957</v>
      </c>
      <c r="E254" s="180" t="s">
        <v>335</v>
      </c>
      <c r="F254" s="181">
        <v>2</v>
      </c>
      <c r="G254" s="182">
        <v>0</v>
      </c>
      <c r="H254" s="182">
        <v>0</v>
      </c>
      <c r="I254" s="182">
        <f>ROUND(F254*(G254+H254),2)</f>
        <v>0</v>
      </c>
      <c r="J254" s="180">
        <f>ROUND(F254*(N254),2)</f>
        <v>0</v>
      </c>
      <c r="K254" s="183">
        <f>ROUND(F254*(O254),2)</f>
        <v>0</v>
      </c>
      <c r="L254" s="183">
        <f>ROUND(F254*(G254),2)</f>
        <v>0</v>
      </c>
      <c r="M254" s="183">
        <f>ROUND(F254*(H254),2)</f>
        <v>0</v>
      </c>
      <c r="N254" s="183">
        <v>0</v>
      </c>
      <c r="O254" s="183"/>
      <c r="P254" s="187"/>
      <c r="Q254" s="187"/>
      <c r="R254" s="187"/>
      <c r="S254" s="183">
        <f>ROUND(F254*(P254),3)</f>
        <v>0</v>
      </c>
      <c r="T254" s="184"/>
      <c r="U254" s="184"/>
      <c r="V254" s="187"/>
      <c r="Z254">
        <v>0</v>
      </c>
    </row>
    <row r="255" spans="1:26" ht="24.95" customHeight="1">
      <c r="A255" s="185"/>
      <c r="B255" s="180" t="s">
        <v>588</v>
      </c>
      <c r="C255" s="186" t="s">
        <v>958</v>
      </c>
      <c r="D255" s="180" t="s">
        <v>959</v>
      </c>
      <c r="E255" s="180" t="s">
        <v>335</v>
      </c>
      <c r="F255" s="181">
        <v>8</v>
      </c>
      <c r="G255" s="182">
        <v>0</v>
      </c>
      <c r="H255" s="182">
        <v>0</v>
      </c>
      <c r="I255" s="182">
        <f>ROUND(F255*(G255+H255),2)</f>
        <v>0</v>
      </c>
      <c r="J255" s="180">
        <f>ROUND(F255*(N255),2)</f>
        <v>0</v>
      </c>
      <c r="K255" s="183">
        <f>ROUND(F255*(O255),2)</f>
        <v>0</v>
      </c>
      <c r="L255" s="183">
        <f>ROUND(F255*(G255),2)</f>
        <v>0</v>
      </c>
      <c r="M255" s="183">
        <f>ROUND(F255*(H255),2)</f>
        <v>0</v>
      </c>
      <c r="N255" s="183">
        <v>0</v>
      </c>
      <c r="O255" s="183"/>
      <c r="P255" s="187"/>
      <c r="Q255" s="187"/>
      <c r="R255" s="187"/>
      <c r="S255" s="183">
        <f>ROUND(F255*(P255),3)</f>
        <v>0</v>
      </c>
      <c r="T255" s="184"/>
      <c r="U255" s="184"/>
      <c r="V255" s="187"/>
      <c r="Z255">
        <v>0</v>
      </c>
    </row>
    <row r="256" spans="1:26" ht="24.95" customHeight="1">
      <c r="A256" s="185"/>
      <c r="B256" s="180" t="s">
        <v>588</v>
      </c>
      <c r="C256" s="186" t="s">
        <v>960</v>
      </c>
      <c r="D256" s="180" t="s">
        <v>961</v>
      </c>
      <c r="E256" s="180" t="s">
        <v>335</v>
      </c>
      <c r="F256" s="181">
        <v>2</v>
      </c>
      <c r="G256" s="182">
        <v>0</v>
      </c>
      <c r="H256" s="182">
        <v>0</v>
      </c>
      <c r="I256" s="182">
        <f>ROUND(F256*(G256+H256),2)</f>
        <v>0</v>
      </c>
      <c r="J256" s="180">
        <f>ROUND(F256*(N256),2)</f>
        <v>0</v>
      </c>
      <c r="K256" s="183">
        <f>ROUND(F256*(O256),2)</f>
        <v>0</v>
      </c>
      <c r="L256" s="183">
        <f>ROUND(F256*(G256),2)</f>
        <v>0</v>
      </c>
      <c r="M256" s="183">
        <f>ROUND(F256*(H256),2)</f>
        <v>0</v>
      </c>
      <c r="N256" s="183">
        <v>0</v>
      </c>
      <c r="O256" s="183"/>
      <c r="P256" s="187"/>
      <c r="Q256" s="187"/>
      <c r="R256" s="187"/>
      <c r="S256" s="183">
        <f>ROUND(F256*(P256),3)</f>
        <v>0</v>
      </c>
      <c r="T256" s="184"/>
      <c r="U256" s="184"/>
      <c r="V256" s="187"/>
      <c r="Z256">
        <v>0</v>
      </c>
    </row>
    <row r="257" spans="1:26" ht="24.95" customHeight="1">
      <c r="A257" s="185"/>
      <c r="B257" s="180" t="s">
        <v>588</v>
      </c>
      <c r="C257" s="186" t="s">
        <v>962</v>
      </c>
      <c r="D257" s="180" t="s">
        <v>963</v>
      </c>
      <c r="E257" s="180" t="s">
        <v>335</v>
      </c>
      <c r="F257" s="181">
        <v>8</v>
      </c>
      <c r="G257" s="182">
        <v>0</v>
      </c>
      <c r="H257" s="182">
        <v>0</v>
      </c>
      <c r="I257" s="182">
        <f>ROUND(F257*(G257+H257),2)</f>
        <v>0</v>
      </c>
      <c r="J257" s="180">
        <f>ROUND(F257*(N257),2)</f>
        <v>0</v>
      </c>
      <c r="K257" s="183">
        <f>ROUND(F257*(O257),2)</f>
        <v>0</v>
      </c>
      <c r="L257" s="183">
        <f>ROUND(F257*(G257),2)</f>
        <v>0</v>
      </c>
      <c r="M257" s="183">
        <f>ROUND(F257*(H257),2)</f>
        <v>0</v>
      </c>
      <c r="N257" s="183">
        <v>0</v>
      </c>
      <c r="O257" s="183"/>
      <c r="P257" s="187"/>
      <c r="Q257" s="187"/>
      <c r="R257" s="187"/>
      <c r="S257" s="183">
        <f>ROUND(F257*(P257),3)</f>
        <v>0</v>
      </c>
      <c r="T257" s="184"/>
      <c r="U257" s="184"/>
      <c r="V257" s="187"/>
      <c r="Z257">
        <v>0</v>
      </c>
    </row>
    <row r="258" spans="1:26" ht="24.95" customHeight="1">
      <c r="A258" s="185"/>
      <c r="B258" s="180" t="s">
        <v>588</v>
      </c>
      <c r="C258" s="186" t="s">
        <v>964</v>
      </c>
      <c r="D258" s="180" t="s">
        <v>965</v>
      </c>
      <c r="E258" s="180" t="s">
        <v>335</v>
      </c>
      <c r="F258" s="181">
        <v>6</v>
      </c>
      <c r="G258" s="182">
        <v>0</v>
      </c>
      <c r="H258" s="182">
        <v>0</v>
      </c>
      <c r="I258" s="182">
        <f>ROUND(F258*(G258+H258),2)</f>
        <v>0</v>
      </c>
      <c r="J258" s="180">
        <f>ROUND(F258*(N258),2)</f>
        <v>0</v>
      </c>
      <c r="K258" s="183">
        <f>ROUND(F258*(O258),2)</f>
        <v>0</v>
      </c>
      <c r="L258" s="183">
        <f>ROUND(F258*(G258),2)</f>
        <v>0</v>
      </c>
      <c r="M258" s="183">
        <f>ROUND(F258*(H258),2)</f>
        <v>0</v>
      </c>
      <c r="N258" s="183">
        <v>0</v>
      </c>
      <c r="O258" s="183"/>
      <c r="P258" s="187"/>
      <c r="Q258" s="187"/>
      <c r="R258" s="187"/>
      <c r="S258" s="183">
        <f>ROUND(F258*(P258),3)</f>
        <v>0</v>
      </c>
      <c r="T258" s="184"/>
      <c r="U258" s="184"/>
      <c r="V258" s="187"/>
      <c r="Z258">
        <v>0</v>
      </c>
    </row>
    <row r="259" spans="1:26" ht="24.95" customHeight="1">
      <c r="A259" s="185"/>
      <c r="B259" s="180" t="s">
        <v>588</v>
      </c>
      <c r="C259" s="186" t="s">
        <v>602</v>
      </c>
      <c r="D259" s="180" t="s">
        <v>966</v>
      </c>
      <c r="E259" s="180" t="s">
        <v>335</v>
      </c>
      <c r="F259" s="181">
        <v>2</v>
      </c>
      <c r="G259" s="182">
        <v>0</v>
      </c>
      <c r="H259" s="182">
        <v>0</v>
      </c>
      <c r="I259" s="182">
        <f>ROUND(F259*(G259+H259),2)</f>
        <v>0</v>
      </c>
      <c r="J259" s="180">
        <f>ROUND(F259*(N259),2)</f>
        <v>0</v>
      </c>
      <c r="K259" s="183">
        <f>ROUND(F259*(O259),2)</f>
        <v>0</v>
      </c>
      <c r="L259" s="183">
        <f>ROUND(F259*(G259),2)</f>
        <v>0</v>
      </c>
      <c r="M259" s="183">
        <f>ROUND(F259*(H259),2)</f>
        <v>0</v>
      </c>
      <c r="N259" s="183">
        <v>0</v>
      </c>
      <c r="O259" s="183"/>
      <c r="P259" s="187"/>
      <c r="Q259" s="187"/>
      <c r="R259" s="187"/>
      <c r="S259" s="183">
        <f>ROUND(F259*(P259),3)</f>
        <v>0</v>
      </c>
      <c r="T259" s="184"/>
      <c r="U259" s="184"/>
      <c r="V259" s="187"/>
      <c r="Z259">
        <v>0</v>
      </c>
    </row>
    <row r="260" spans="1:26" ht="24.95" customHeight="1">
      <c r="A260" s="185"/>
      <c r="B260" s="180" t="s">
        <v>588</v>
      </c>
      <c r="C260" s="186" t="s">
        <v>604</v>
      </c>
      <c r="D260" s="180" t="s">
        <v>967</v>
      </c>
      <c r="E260" s="180" t="s">
        <v>335</v>
      </c>
      <c r="F260" s="181">
        <v>6</v>
      </c>
      <c r="G260" s="182">
        <v>0</v>
      </c>
      <c r="H260" s="182">
        <v>0</v>
      </c>
      <c r="I260" s="182">
        <f>ROUND(F260*(G260+H260),2)</f>
        <v>0</v>
      </c>
      <c r="J260" s="180">
        <f>ROUND(F260*(N260),2)</f>
        <v>0</v>
      </c>
      <c r="K260" s="183">
        <f>ROUND(F260*(O260),2)</f>
        <v>0</v>
      </c>
      <c r="L260" s="183">
        <f>ROUND(F260*(G260),2)</f>
        <v>0</v>
      </c>
      <c r="M260" s="183">
        <f>ROUND(F260*(H260),2)</f>
        <v>0</v>
      </c>
      <c r="N260" s="183">
        <v>0</v>
      </c>
      <c r="O260" s="183"/>
      <c r="P260" s="187"/>
      <c r="Q260" s="187"/>
      <c r="R260" s="187"/>
      <c r="S260" s="183">
        <f>ROUND(F260*(P260),3)</f>
        <v>0</v>
      </c>
      <c r="T260" s="184"/>
      <c r="U260" s="184"/>
      <c r="V260" s="187"/>
      <c r="Z260">
        <v>0</v>
      </c>
    </row>
    <row r="261" spans="1:26" ht="35.1" customHeight="1">
      <c r="A261" s="185"/>
      <c r="B261" s="180" t="s">
        <v>610</v>
      </c>
      <c r="C261" s="186" t="s">
        <v>968</v>
      </c>
      <c r="D261" s="180" t="s">
        <v>969</v>
      </c>
      <c r="E261" s="180" t="s">
        <v>122</v>
      </c>
      <c r="F261" s="181">
        <v>8.9600000000000009</v>
      </c>
      <c r="G261" s="182">
        <v>0</v>
      </c>
      <c r="H261" s="182">
        <v>0</v>
      </c>
      <c r="I261" s="182">
        <f>ROUND(F261*(G261+H261),2)</f>
        <v>0</v>
      </c>
      <c r="J261" s="180">
        <f>ROUND(F261*(N261),2)</f>
        <v>0</v>
      </c>
      <c r="K261" s="183">
        <f>ROUND(F261*(O261),2)</f>
        <v>0</v>
      </c>
      <c r="L261" s="183">
        <f>ROUND(F261*(G261),2)</f>
        <v>0</v>
      </c>
      <c r="M261" s="183">
        <f>ROUND(F261*(H261),2)</f>
        <v>0</v>
      </c>
      <c r="N261" s="183">
        <v>0</v>
      </c>
      <c r="O261" s="183"/>
      <c r="P261" s="187">
        <v>2.0000000000000001E-4</v>
      </c>
      <c r="Q261" s="187"/>
      <c r="R261" s="187">
        <v>2.0000000000000001E-4</v>
      </c>
      <c r="S261" s="183">
        <f>ROUND(F261*(P261),3)</f>
        <v>2E-3</v>
      </c>
      <c r="T261" s="184"/>
      <c r="U261" s="184"/>
      <c r="V261" s="187"/>
      <c r="Z261">
        <v>0</v>
      </c>
    </row>
    <row r="262" spans="1:26" ht="24.95" customHeight="1">
      <c r="A262" s="185"/>
      <c r="B262" s="180" t="s">
        <v>610</v>
      </c>
      <c r="C262" s="186" t="s">
        <v>970</v>
      </c>
      <c r="D262" s="180" t="s">
        <v>971</v>
      </c>
      <c r="E262" s="180" t="s">
        <v>122</v>
      </c>
      <c r="F262" s="181">
        <v>5.14</v>
      </c>
      <c r="G262" s="182">
        <v>0</v>
      </c>
      <c r="H262" s="182">
        <v>0</v>
      </c>
      <c r="I262" s="182">
        <f>ROUND(F262*(G262+H262),2)</f>
        <v>0</v>
      </c>
      <c r="J262" s="180">
        <f>ROUND(F262*(N262),2)</f>
        <v>0</v>
      </c>
      <c r="K262" s="183">
        <f>ROUND(F262*(O262),2)</f>
        <v>0</v>
      </c>
      <c r="L262" s="183">
        <f>ROUND(F262*(G262),2)</f>
        <v>0</v>
      </c>
      <c r="M262" s="183">
        <f>ROUND(F262*(H262),2)</f>
        <v>0</v>
      </c>
      <c r="N262" s="183">
        <v>0</v>
      </c>
      <c r="O262" s="183"/>
      <c r="P262" s="187">
        <v>2.0000000000000001E-4</v>
      </c>
      <c r="Q262" s="187"/>
      <c r="R262" s="187">
        <v>2.0000000000000001E-4</v>
      </c>
      <c r="S262" s="183">
        <f>ROUND(F262*(P262),3)</f>
        <v>1E-3</v>
      </c>
      <c r="T262" s="184"/>
      <c r="U262" s="184"/>
      <c r="V262" s="187"/>
      <c r="Z262">
        <v>0</v>
      </c>
    </row>
    <row r="263" spans="1:26" ht="35.1" customHeight="1">
      <c r="A263" s="185"/>
      <c r="B263" s="180" t="s">
        <v>610</v>
      </c>
      <c r="C263" s="186" t="s">
        <v>615</v>
      </c>
      <c r="D263" s="180" t="s">
        <v>972</v>
      </c>
      <c r="E263" s="180" t="s">
        <v>141</v>
      </c>
      <c r="F263" s="181">
        <v>246.25</v>
      </c>
      <c r="G263" s="182">
        <v>0</v>
      </c>
      <c r="H263" s="182">
        <v>0</v>
      </c>
      <c r="I263" s="182">
        <f>ROUND(F263*(G263+H263),2)</f>
        <v>0</v>
      </c>
      <c r="J263" s="180">
        <f>ROUND(F263*(N263),2)</f>
        <v>0</v>
      </c>
      <c r="K263" s="183">
        <f>ROUND(F263*(O263),2)</f>
        <v>0</v>
      </c>
      <c r="L263" s="183">
        <f>ROUND(F263*(G263),2)</f>
        <v>0</v>
      </c>
      <c r="M263" s="183">
        <f>ROUND(F263*(H263),2)</f>
        <v>0</v>
      </c>
      <c r="N263" s="183">
        <v>0</v>
      </c>
      <c r="O263" s="183"/>
      <c r="P263" s="187">
        <v>6.0000000000000002E-5</v>
      </c>
      <c r="Q263" s="187"/>
      <c r="R263" s="187">
        <v>6.0000000000000002E-5</v>
      </c>
      <c r="S263" s="183">
        <f>ROUND(F263*(P263),3)</f>
        <v>1.4999999999999999E-2</v>
      </c>
      <c r="T263" s="184"/>
      <c r="U263" s="184"/>
      <c r="V263" s="187"/>
      <c r="Z263">
        <v>0</v>
      </c>
    </row>
    <row r="264" spans="1:26" ht="35.1" customHeight="1">
      <c r="A264" s="185"/>
      <c r="B264" s="180" t="s">
        <v>610</v>
      </c>
      <c r="C264" s="186" t="s">
        <v>617</v>
      </c>
      <c r="D264" s="180" t="s">
        <v>973</v>
      </c>
      <c r="E264" s="180" t="s">
        <v>141</v>
      </c>
      <c r="F264" s="181">
        <v>853</v>
      </c>
      <c r="G264" s="182">
        <v>0</v>
      </c>
      <c r="H264" s="182">
        <v>0</v>
      </c>
      <c r="I264" s="182">
        <f>ROUND(F264*(G264+H264),2)</f>
        <v>0</v>
      </c>
      <c r="J264" s="180">
        <f>ROUND(F264*(N264),2)</f>
        <v>0</v>
      </c>
      <c r="K264" s="183">
        <f>ROUND(F264*(O264),2)</f>
        <v>0</v>
      </c>
      <c r="L264" s="183">
        <f>ROUND(F264*(G264),2)</f>
        <v>0</v>
      </c>
      <c r="M264" s="183">
        <f>ROUND(F264*(H264),2)</f>
        <v>0</v>
      </c>
      <c r="N264" s="183">
        <v>0</v>
      </c>
      <c r="O264" s="183"/>
      <c r="P264" s="187">
        <v>6.0000000000000002E-5</v>
      </c>
      <c r="Q264" s="187"/>
      <c r="R264" s="187">
        <v>6.0000000000000002E-5</v>
      </c>
      <c r="S264" s="183">
        <f>ROUND(F264*(P264),3)</f>
        <v>5.0999999999999997E-2</v>
      </c>
      <c r="T264" s="184"/>
      <c r="U264" s="184"/>
      <c r="V264" s="187"/>
      <c r="Z264">
        <v>0</v>
      </c>
    </row>
    <row r="265" spans="1:26" ht="24.95" customHeight="1">
      <c r="A265" s="185"/>
      <c r="B265" s="180" t="s">
        <v>610</v>
      </c>
      <c r="C265" s="186" t="s">
        <v>619</v>
      </c>
      <c r="D265" s="180" t="s">
        <v>974</v>
      </c>
      <c r="E265" s="180" t="s">
        <v>141</v>
      </c>
      <c r="F265" s="181">
        <v>9846.9</v>
      </c>
      <c r="G265" s="182">
        <v>0</v>
      </c>
      <c r="H265" s="182">
        <v>0</v>
      </c>
      <c r="I265" s="182">
        <f>ROUND(F265*(G265+H265),2)</f>
        <v>0</v>
      </c>
      <c r="J265" s="180">
        <f>ROUND(F265*(N265),2)</f>
        <v>0</v>
      </c>
      <c r="K265" s="183">
        <f>ROUND(F265*(O265),2)</f>
        <v>0</v>
      </c>
      <c r="L265" s="183">
        <f>ROUND(F265*(G265),2)</f>
        <v>0</v>
      </c>
      <c r="M265" s="183">
        <f>ROUND(F265*(H265),2)</f>
        <v>0</v>
      </c>
      <c r="N265" s="183">
        <v>0</v>
      </c>
      <c r="O265" s="183"/>
      <c r="P265" s="187">
        <v>6.0000000000000002E-5</v>
      </c>
      <c r="Q265" s="187"/>
      <c r="R265" s="187">
        <v>6.0000000000000002E-5</v>
      </c>
      <c r="S265" s="183">
        <f>ROUND(F265*(P265),3)</f>
        <v>0.59099999999999997</v>
      </c>
      <c r="T265" s="184"/>
      <c r="U265" s="184"/>
      <c r="V265" s="187"/>
      <c r="Z265">
        <v>0</v>
      </c>
    </row>
    <row r="266" spans="1:26" ht="24.95" customHeight="1">
      <c r="A266" s="185"/>
      <c r="B266" s="180" t="s">
        <v>610</v>
      </c>
      <c r="C266" s="186" t="s">
        <v>975</v>
      </c>
      <c r="D266" s="180" t="s">
        <v>976</v>
      </c>
      <c r="E266" s="180" t="s">
        <v>473</v>
      </c>
      <c r="F266" s="181">
        <v>1</v>
      </c>
      <c r="G266" s="182">
        <v>0</v>
      </c>
      <c r="H266" s="182">
        <v>0</v>
      </c>
      <c r="I266" s="182">
        <f>ROUND(F266*(G266+H266),2)</f>
        <v>0</v>
      </c>
      <c r="J266" s="180">
        <f>ROUND(F266*(N266),2)</f>
        <v>0</v>
      </c>
      <c r="K266" s="183">
        <f>ROUND(F266*(O266),2)</f>
        <v>0</v>
      </c>
      <c r="L266" s="183">
        <f>ROUND(F266*(G266),2)</f>
        <v>0</v>
      </c>
      <c r="M266" s="183">
        <f>ROUND(F266*(H266),2)</f>
        <v>0</v>
      </c>
      <c r="N266" s="183">
        <v>0</v>
      </c>
      <c r="O266" s="183"/>
      <c r="P266" s="187"/>
      <c r="Q266" s="187"/>
      <c r="R266" s="187"/>
      <c r="S266" s="183">
        <f>ROUND(F266*(P266),3)</f>
        <v>0</v>
      </c>
      <c r="T266" s="184"/>
      <c r="U266" s="184"/>
      <c r="V266" s="187"/>
      <c r="Z266">
        <v>0</v>
      </c>
    </row>
    <row r="267" spans="1:26" ht="24.95" customHeight="1">
      <c r="A267" s="193"/>
      <c r="B267" s="188" t="s">
        <v>145</v>
      </c>
      <c r="C267" s="194" t="s">
        <v>631</v>
      </c>
      <c r="D267" s="188" t="s">
        <v>977</v>
      </c>
      <c r="E267" s="188" t="s">
        <v>141</v>
      </c>
      <c r="F267" s="189">
        <v>11526.43</v>
      </c>
      <c r="G267" s="190">
        <v>0</v>
      </c>
      <c r="H267" s="190">
        <v>0</v>
      </c>
      <c r="I267" s="190">
        <f>ROUND(F267*(G267+H267),2)</f>
        <v>0</v>
      </c>
      <c r="J267" s="188">
        <f>ROUND(F267*(N267),2)</f>
        <v>0</v>
      </c>
      <c r="K267" s="191">
        <f>ROUND(F267*(O267),2)</f>
        <v>0</v>
      </c>
      <c r="L267" s="191">
        <f>ROUND(F267*(G267),2)</f>
        <v>0</v>
      </c>
      <c r="M267" s="191">
        <f>ROUND(F267*(H267),2)</f>
        <v>0</v>
      </c>
      <c r="N267" s="191">
        <v>0</v>
      </c>
      <c r="O267" s="191"/>
      <c r="P267" s="195"/>
      <c r="Q267" s="195"/>
      <c r="R267" s="195"/>
      <c r="S267" s="191">
        <f>ROUND(F267*(P267),3)</f>
        <v>0</v>
      </c>
      <c r="T267" s="192"/>
      <c r="U267" s="192"/>
      <c r="V267" s="195"/>
      <c r="Z267">
        <v>0</v>
      </c>
    </row>
    <row r="268" spans="1:26" ht="24.95" customHeight="1">
      <c r="A268" s="185"/>
      <c r="B268" s="180" t="s">
        <v>138</v>
      </c>
      <c r="C268" s="186" t="s">
        <v>978</v>
      </c>
      <c r="D268" s="180" t="s">
        <v>979</v>
      </c>
      <c r="E268" s="180" t="s">
        <v>148</v>
      </c>
      <c r="F268" s="181">
        <v>14.1</v>
      </c>
      <c r="G268" s="182">
        <v>0</v>
      </c>
      <c r="H268" s="182">
        <v>0</v>
      </c>
      <c r="I268" s="182">
        <f>ROUND(F268*(G268+H268),2)</f>
        <v>0</v>
      </c>
      <c r="J268" s="180">
        <f>ROUND(F268*(N268),2)</f>
        <v>0</v>
      </c>
      <c r="K268" s="183">
        <f>ROUND(F268*(O268),2)</f>
        <v>0</v>
      </c>
      <c r="L268" s="183">
        <f>ROUND(F268*(G268),2)</f>
        <v>0</v>
      </c>
      <c r="M268" s="183">
        <f>ROUND(F268*(H268),2)</f>
        <v>0</v>
      </c>
      <c r="N268" s="183">
        <v>0</v>
      </c>
      <c r="O268" s="183"/>
      <c r="P268" s="187"/>
      <c r="Q268" s="187"/>
      <c r="R268" s="187"/>
      <c r="S268" s="183">
        <f>ROUND(F268*(P268),3)</f>
        <v>0</v>
      </c>
      <c r="T268" s="184"/>
      <c r="U268" s="184"/>
      <c r="V268" s="187"/>
      <c r="Z268">
        <v>0</v>
      </c>
    </row>
    <row r="269" spans="1:26">
      <c r="A269" s="161"/>
      <c r="B269" s="161"/>
      <c r="C269" s="179">
        <v>767</v>
      </c>
      <c r="D269" s="179" t="s">
        <v>84</v>
      </c>
      <c r="E269" s="161"/>
      <c r="F269" s="178"/>
      <c r="G269" s="164">
        <f>ROUND((SUM(L247:L268))/1,2)</f>
        <v>0</v>
      </c>
      <c r="H269" s="164">
        <f>ROUND((SUM(M247:M268))/1,2)</f>
        <v>0</v>
      </c>
      <c r="I269" s="164">
        <f>ROUND((SUM(I247:I268))/1,2)</f>
        <v>0</v>
      </c>
      <c r="J269" s="161"/>
      <c r="K269" s="161"/>
      <c r="L269" s="161">
        <f>ROUND((SUM(L247:L268))/1,2)</f>
        <v>0</v>
      </c>
      <c r="M269" s="161">
        <f>ROUND((SUM(M247:M268))/1,2)</f>
        <v>0</v>
      </c>
      <c r="N269" s="161"/>
      <c r="O269" s="161"/>
      <c r="P269" s="196"/>
      <c r="Q269" s="161"/>
      <c r="R269" s="161"/>
      <c r="S269" s="196">
        <f>ROUND((SUM(S247:S268))/1,2)</f>
        <v>0.74</v>
      </c>
      <c r="T269" s="158"/>
      <c r="U269" s="158"/>
      <c r="V269" s="2">
        <f>ROUND((SUM(V247:V268))/1,2)</f>
        <v>0</v>
      </c>
      <c r="W269" s="158"/>
      <c r="X269" s="158"/>
      <c r="Y269" s="158"/>
      <c r="Z269" s="158"/>
    </row>
    <row r="270" spans="1:26">
      <c r="A270" s="1"/>
      <c r="B270" s="1"/>
      <c r="C270" s="1"/>
      <c r="D270" s="1"/>
      <c r="E270" s="1"/>
      <c r="F270" s="174"/>
      <c r="G270" s="154"/>
      <c r="H270" s="154"/>
      <c r="I270" s="154"/>
      <c r="J270" s="1"/>
      <c r="K270" s="1"/>
      <c r="L270" s="1"/>
      <c r="M270" s="1"/>
      <c r="N270" s="1"/>
      <c r="O270" s="1"/>
      <c r="P270" s="1"/>
      <c r="Q270" s="1"/>
      <c r="R270" s="1"/>
      <c r="S270" s="1"/>
      <c r="V270" s="1"/>
    </row>
    <row r="271" spans="1:26">
      <c r="A271" s="161"/>
      <c r="B271" s="161"/>
      <c r="C271" s="179">
        <v>771</v>
      </c>
      <c r="D271" s="179" t="s">
        <v>85</v>
      </c>
      <c r="E271" s="161"/>
      <c r="F271" s="178"/>
      <c r="G271" s="162"/>
      <c r="H271" s="162"/>
      <c r="I271" s="162"/>
      <c r="J271" s="161"/>
      <c r="K271" s="161"/>
      <c r="L271" s="161"/>
      <c r="M271" s="161"/>
      <c r="N271" s="161"/>
      <c r="O271" s="161"/>
      <c r="P271" s="161"/>
      <c r="Q271" s="161"/>
      <c r="R271" s="161"/>
      <c r="S271" s="161"/>
      <c r="T271" s="158"/>
      <c r="U271" s="158"/>
      <c r="V271" s="161"/>
      <c r="W271" s="158"/>
      <c r="X271" s="158"/>
      <c r="Y271" s="158"/>
      <c r="Z271" s="158"/>
    </row>
    <row r="272" spans="1:26" ht="24.95" customHeight="1">
      <c r="A272" s="185"/>
      <c r="B272" s="180" t="s">
        <v>637</v>
      </c>
      <c r="C272" s="186" t="s">
        <v>646</v>
      </c>
      <c r="D272" s="180" t="s">
        <v>647</v>
      </c>
      <c r="E272" s="180" t="s">
        <v>122</v>
      </c>
      <c r="F272" s="181">
        <v>19.5</v>
      </c>
      <c r="G272" s="182">
        <v>0</v>
      </c>
      <c r="H272" s="182">
        <v>0</v>
      </c>
      <c r="I272" s="182">
        <f>ROUND(F272*(G272+H272),2)</f>
        <v>0</v>
      </c>
      <c r="J272" s="180">
        <f>ROUND(F272*(N272),2)</f>
        <v>0</v>
      </c>
      <c r="K272" s="183">
        <f>ROUND(F272*(O272),2)</f>
        <v>0</v>
      </c>
      <c r="L272" s="183">
        <f>ROUND(F272*(G272),2)</f>
        <v>0</v>
      </c>
      <c r="M272" s="183">
        <f>ROUND(F272*(H272),2)</f>
        <v>0</v>
      </c>
      <c r="N272" s="183">
        <v>0</v>
      </c>
      <c r="O272" s="183"/>
      <c r="P272" s="187">
        <v>5.3E-3</v>
      </c>
      <c r="Q272" s="187"/>
      <c r="R272" s="187">
        <v>5.3E-3</v>
      </c>
      <c r="S272" s="183">
        <f>ROUND(F272*(P272),3)</f>
        <v>0.10299999999999999</v>
      </c>
      <c r="T272" s="184"/>
      <c r="U272" s="184"/>
      <c r="V272" s="187"/>
      <c r="Z272">
        <v>0</v>
      </c>
    </row>
    <row r="273" spans="1:26" ht="24.95" customHeight="1">
      <c r="A273" s="185"/>
      <c r="B273" s="180" t="s">
        <v>637</v>
      </c>
      <c r="C273" s="186" t="s">
        <v>648</v>
      </c>
      <c r="D273" s="180" t="s">
        <v>649</v>
      </c>
      <c r="E273" s="180" t="s">
        <v>122</v>
      </c>
      <c r="F273" s="181">
        <v>19.5</v>
      </c>
      <c r="G273" s="182">
        <v>0</v>
      </c>
      <c r="H273" s="182">
        <v>0</v>
      </c>
      <c r="I273" s="182">
        <f>ROUND(F273*(G273+H273),2)</f>
        <v>0</v>
      </c>
      <c r="J273" s="180">
        <f>ROUND(F273*(N273),2)</f>
        <v>0</v>
      </c>
      <c r="K273" s="183">
        <f>ROUND(F273*(O273),2)</f>
        <v>0</v>
      </c>
      <c r="L273" s="183">
        <f>ROUND(F273*(G273),2)</f>
        <v>0</v>
      </c>
      <c r="M273" s="183">
        <f>ROUND(F273*(H273),2)</f>
        <v>0</v>
      </c>
      <c r="N273" s="183">
        <v>0</v>
      </c>
      <c r="O273" s="183"/>
      <c r="P273" s="187">
        <v>5.3E-3</v>
      </c>
      <c r="Q273" s="187"/>
      <c r="R273" s="187">
        <v>5.3E-3</v>
      </c>
      <c r="S273" s="183">
        <f>ROUND(F273*(P273),3)</f>
        <v>0.10299999999999999</v>
      </c>
      <c r="T273" s="184"/>
      <c r="U273" s="184"/>
      <c r="V273" s="187"/>
      <c r="Z273">
        <v>0</v>
      </c>
    </row>
    <row r="274" spans="1:26" ht="24.95" customHeight="1">
      <c r="A274" s="185"/>
      <c r="B274" s="180" t="s">
        <v>637</v>
      </c>
      <c r="C274" s="186" t="s">
        <v>650</v>
      </c>
      <c r="D274" s="180" t="s">
        <v>651</v>
      </c>
      <c r="E274" s="180" t="s">
        <v>122</v>
      </c>
      <c r="F274" s="181">
        <v>19.5</v>
      </c>
      <c r="G274" s="182">
        <v>0</v>
      </c>
      <c r="H274" s="182">
        <v>0</v>
      </c>
      <c r="I274" s="182">
        <f>ROUND(F274*(G274+H274),2)</f>
        <v>0</v>
      </c>
      <c r="J274" s="180">
        <f>ROUND(F274*(N274),2)</f>
        <v>0</v>
      </c>
      <c r="K274" s="183">
        <f>ROUND(F274*(O274),2)</f>
        <v>0</v>
      </c>
      <c r="L274" s="183">
        <f>ROUND(F274*(G274),2)</f>
        <v>0</v>
      </c>
      <c r="M274" s="183">
        <f>ROUND(F274*(H274),2)</f>
        <v>0</v>
      </c>
      <c r="N274" s="183">
        <v>0</v>
      </c>
      <c r="O274" s="183"/>
      <c r="P274" s="187">
        <v>5.3E-3</v>
      </c>
      <c r="Q274" s="187"/>
      <c r="R274" s="187">
        <v>5.3E-3</v>
      </c>
      <c r="S274" s="183">
        <f>ROUND(F274*(P274),3)</f>
        <v>0.10299999999999999</v>
      </c>
      <c r="T274" s="184"/>
      <c r="U274" s="184"/>
      <c r="V274" s="187"/>
      <c r="Z274">
        <v>0</v>
      </c>
    </row>
    <row r="275" spans="1:26" ht="24.95" customHeight="1">
      <c r="A275" s="185"/>
      <c r="B275" s="180" t="s">
        <v>637</v>
      </c>
      <c r="C275" s="186" t="s">
        <v>980</v>
      </c>
      <c r="D275" s="180" t="s">
        <v>981</v>
      </c>
      <c r="E275" s="180" t="s">
        <v>122</v>
      </c>
      <c r="F275" s="181">
        <v>19.5</v>
      </c>
      <c r="G275" s="182">
        <v>0</v>
      </c>
      <c r="H275" s="182">
        <v>0</v>
      </c>
      <c r="I275" s="182">
        <f>ROUND(F275*(G275+H275),2)</f>
        <v>0</v>
      </c>
      <c r="J275" s="180">
        <f>ROUND(F275*(N275),2)</f>
        <v>0</v>
      </c>
      <c r="K275" s="183">
        <f>ROUND(F275*(O275),2)</f>
        <v>0</v>
      </c>
      <c r="L275" s="183">
        <f>ROUND(F275*(G275),2)</f>
        <v>0</v>
      </c>
      <c r="M275" s="183">
        <f>ROUND(F275*(H275),2)</f>
        <v>0</v>
      </c>
      <c r="N275" s="183">
        <v>0</v>
      </c>
      <c r="O275" s="183"/>
      <c r="P275" s="187">
        <v>4.7200000000000002E-3</v>
      </c>
      <c r="Q275" s="187"/>
      <c r="R275" s="187">
        <v>4.7200000000000002E-3</v>
      </c>
      <c r="S275" s="183">
        <f>ROUND(F275*(P275),3)</f>
        <v>9.1999999999999998E-2</v>
      </c>
      <c r="T275" s="184"/>
      <c r="U275" s="184"/>
      <c r="V275" s="187"/>
      <c r="Z275">
        <v>0</v>
      </c>
    </row>
    <row r="276" spans="1:26" ht="24.95" customHeight="1">
      <c r="A276" s="185"/>
      <c r="B276" s="180" t="s">
        <v>637</v>
      </c>
      <c r="C276" s="186" t="s">
        <v>982</v>
      </c>
      <c r="D276" s="180" t="s">
        <v>983</v>
      </c>
      <c r="E276" s="180" t="s">
        <v>473</v>
      </c>
      <c r="F276" s="181">
        <v>4.0999999999999996</v>
      </c>
      <c r="G276" s="182">
        <v>0</v>
      </c>
      <c r="H276" s="182">
        <v>0</v>
      </c>
      <c r="I276" s="182">
        <f>ROUND(F276*(G276+H276),2)</f>
        <v>0</v>
      </c>
      <c r="J276" s="180">
        <f>ROUND(F276*(N276),2)</f>
        <v>0</v>
      </c>
      <c r="K276" s="183">
        <f>ROUND(F276*(O276),2)</f>
        <v>0</v>
      </c>
      <c r="L276" s="183">
        <f>ROUND(F276*(G276),2)</f>
        <v>0</v>
      </c>
      <c r="M276" s="183">
        <f>ROUND(F276*(H276),2)</f>
        <v>0</v>
      </c>
      <c r="N276" s="183">
        <v>0</v>
      </c>
      <c r="O276" s="183"/>
      <c r="P276" s="187"/>
      <c r="Q276" s="187"/>
      <c r="R276" s="187"/>
      <c r="S276" s="183">
        <f>ROUND(F276*(P276),3)</f>
        <v>0</v>
      </c>
      <c r="T276" s="184"/>
      <c r="U276" s="184"/>
      <c r="V276" s="187"/>
      <c r="Z276">
        <v>0</v>
      </c>
    </row>
    <row r="277" spans="1:26">
      <c r="A277" s="161"/>
      <c r="B277" s="161"/>
      <c r="C277" s="179">
        <v>771</v>
      </c>
      <c r="D277" s="179" t="s">
        <v>85</v>
      </c>
      <c r="E277" s="161"/>
      <c r="F277" s="178"/>
      <c r="G277" s="164">
        <f>ROUND((SUM(L271:L276))/1,2)</f>
        <v>0</v>
      </c>
      <c r="H277" s="164">
        <f>ROUND((SUM(M271:M276))/1,2)</f>
        <v>0</v>
      </c>
      <c r="I277" s="164">
        <f>ROUND((SUM(I271:I276))/1,2)</f>
        <v>0</v>
      </c>
      <c r="J277" s="161"/>
      <c r="K277" s="161"/>
      <c r="L277" s="161">
        <f>ROUND((SUM(L271:L276))/1,2)</f>
        <v>0</v>
      </c>
      <c r="M277" s="161">
        <f>ROUND((SUM(M271:M276))/1,2)</f>
        <v>0</v>
      </c>
      <c r="N277" s="161"/>
      <c r="O277" s="161"/>
      <c r="P277" s="196"/>
      <c r="Q277" s="161"/>
      <c r="R277" s="161"/>
      <c r="S277" s="196">
        <f>ROUND((SUM(S271:S276))/1,2)</f>
        <v>0.4</v>
      </c>
      <c r="T277" s="158"/>
      <c r="U277" s="158"/>
      <c r="V277" s="2">
        <f>ROUND((SUM(V271:V276))/1,2)</f>
        <v>0</v>
      </c>
      <c r="W277" s="158"/>
      <c r="X277" s="158"/>
      <c r="Y277" s="158"/>
      <c r="Z277" s="158"/>
    </row>
    <row r="278" spans="1:26">
      <c r="A278" s="1"/>
      <c r="B278" s="1"/>
      <c r="C278" s="1"/>
      <c r="D278" s="1"/>
      <c r="E278" s="1"/>
      <c r="F278" s="174"/>
      <c r="G278" s="154"/>
      <c r="H278" s="154"/>
      <c r="I278" s="154"/>
      <c r="J278" s="1"/>
      <c r="K278" s="1"/>
      <c r="L278" s="1"/>
      <c r="M278" s="1"/>
      <c r="N278" s="1"/>
      <c r="O278" s="1"/>
      <c r="P278" s="1"/>
      <c r="Q278" s="1"/>
      <c r="R278" s="1"/>
      <c r="S278" s="1"/>
      <c r="V278" s="1"/>
    </row>
    <row r="279" spans="1:26">
      <c r="A279" s="161"/>
      <c r="B279" s="161"/>
      <c r="C279" s="179">
        <v>781</v>
      </c>
      <c r="D279" s="179" t="s">
        <v>88</v>
      </c>
      <c r="E279" s="161"/>
      <c r="F279" s="178"/>
      <c r="G279" s="162"/>
      <c r="H279" s="162"/>
      <c r="I279" s="162"/>
      <c r="J279" s="161"/>
      <c r="K279" s="161"/>
      <c r="L279" s="161"/>
      <c r="M279" s="161"/>
      <c r="N279" s="161"/>
      <c r="O279" s="161"/>
      <c r="P279" s="161"/>
      <c r="Q279" s="161"/>
      <c r="R279" s="161"/>
      <c r="S279" s="161"/>
      <c r="T279" s="158"/>
      <c r="U279" s="158"/>
      <c r="V279" s="161"/>
      <c r="W279" s="158"/>
      <c r="X279" s="158"/>
      <c r="Y279" s="158"/>
      <c r="Z279" s="158"/>
    </row>
    <row r="280" spans="1:26" ht="24.95" customHeight="1">
      <c r="A280" s="185"/>
      <c r="B280" s="180" t="s">
        <v>690</v>
      </c>
      <c r="C280" s="186" t="s">
        <v>984</v>
      </c>
      <c r="D280" s="180" t="s">
        <v>985</v>
      </c>
      <c r="E280" s="180" t="s">
        <v>986</v>
      </c>
      <c r="F280" s="181">
        <v>75.069999999999993</v>
      </c>
      <c r="G280" s="182">
        <v>0</v>
      </c>
      <c r="H280" s="182">
        <v>0</v>
      </c>
      <c r="I280" s="182">
        <f>ROUND(F280*(G280+H280),2)</f>
        <v>0</v>
      </c>
      <c r="J280" s="180">
        <f>ROUND(F280*(N280),2)</f>
        <v>0</v>
      </c>
      <c r="K280" s="183">
        <f>ROUND(F280*(O280),2)</f>
        <v>0</v>
      </c>
      <c r="L280" s="183">
        <f>ROUND(F280*(G280),2)</f>
        <v>0</v>
      </c>
      <c r="M280" s="183">
        <f>ROUND(F280*(H280),2)</f>
        <v>0</v>
      </c>
      <c r="N280" s="183">
        <v>0</v>
      </c>
      <c r="O280" s="183"/>
      <c r="P280" s="187"/>
      <c r="Q280" s="187"/>
      <c r="R280" s="187"/>
      <c r="S280" s="183">
        <f>ROUND(F280*(P280),3)</f>
        <v>0</v>
      </c>
      <c r="T280" s="184"/>
      <c r="U280" s="184"/>
      <c r="V280" s="187"/>
      <c r="Z280">
        <v>0</v>
      </c>
    </row>
    <row r="281" spans="1:26" ht="24.95" customHeight="1">
      <c r="A281" s="185"/>
      <c r="B281" s="180" t="s">
        <v>690</v>
      </c>
      <c r="C281" s="186" t="s">
        <v>987</v>
      </c>
      <c r="D281" s="180" t="s">
        <v>988</v>
      </c>
      <c r="E281" s="180" t="s">
        <v>122</v>
      </c>
      <c r="F281" s="181">
        <v>75.069999999999993</v>
      </c>
      <c r="G281" s="182">
        <v>0</v>
      </c>
      <c r="H281" s="182">
        <v>0</v>
      </c>
      <c r="I281" s="182">
        <f>ROUND(F281*(G281+H281),2)</f>
        <v>0</v>
      </c>
      <c r="J281" s="180">
        <f>ROUND(F281*(N281),2)</f>
        <v>0</v>
      </c>
      <c r="K281" s="183">
        <f>ROUND(F281*(O281),2)</f>
        <v>0</v>
      </c>
      <c r="L281" s="183">
        <f>ROUND(F281*(G281),2)</f>
        <v>0</v>
      </c>
      <c r="M281" s="183">
        <f>ROUND(F281*(H281),2)</f>
        <v>0</v>
      </c>
      <c r="N281" s="183">
        <v>0</v>
      </c>
      <c r="O281" s="183"/>
      <c r="P281" s="187">
        <v>3.3400000000000001E-3</v>
      </c>
      <c r="Q281" s="187"/>
      <c r="R281" s="187">
        <v>3.3400000000000001E-3</v>
      </c>
      <c r="S281" s="183">
        <f>ROUND(F281*(P281),3)</f>
        <v>0.251</v>
      </c>
      <c r="T281" s="184"/>
      <c r="U281" s="184"/>
      <c r="V281" s="187"/>
      <c r="Z281">
        <v>0</v>
      </c>
    </row>
    <row r="282" spans="1:26" ht="24.95" customHeight="1">
      <c r="A282" s="185"/>
      <c r="B282" s="180" t="s">
        <v>690</v>
      </c>
      <c r="C282" s="186" t="s">
        <v>989</v>
      </c>
      <c r="D282" s="180" t="s">
        <v>990</v>
      </c>
      <c r="E282" s="180" t="s">
        <v>473</v>
      </c>
      <c r="F282" s="181">
        <v>2.2999999999999998</v>
      </c>
      <c r="G282" s="182">
        <v>0</v>
      </c>
      <c r="H282" s="182">
        <v>0</v>
      </c>
      <c r="I282" s="182">
        <f>ROUND(F282*(G282+H282),2)</f>
        <v>0</v>
      </c>
      <c r="J282" s="180">
        <f>ROUND(F282*(N282),2)</f>
        <v>0</v>
      </c>
      <c r="K282" s="183">
        <f>ROUND(F282*(O282),2)</f>
        <v>0</v>
      </c>
      <c r="L282" s="183">
        <f>ROUND(F282*(G282),2)</f>
        <v>0</v>
      </c>
      <c r="M282" s="183">
        <f>ROUND(F282*(H282),2)</f>
        <v>0</v>
      </c>
      <c r="N282" s="183">
        <v>0</v>
      </c>
      <c r="O282" s="183"/>
      <c r="P282" s="187"/>
      <c r="Q282" s="187"/>
      <c r="R282" s="187"/>
      <c r="S282" s="183">
        <f>ROUND(F282*(P282),3)</f>
        <v>0</v>
      </c>
      <c r="T282" s="184"/>
      <c r="U282" s="184"/>
      <c r="V282" s="187"/>
      <c r="Z282">
        <v>0</v>
      </c>
    </row>
    <row r="283" spans="1:26">
      <c r="A283" s="161"/>
      <c r="B283" s="161"/>
      <c r="C283" s="179">
        <v>781</v>
      </c>
      <c r="D283" s="179" t="s">
        <v>88</v>
      </c>
      <c r="E283" s="161"/>
      <c r="F283" s="178"/>
      <c r="G283" s="164">
        <f>ROUND((SUM(L279:L282))/1,2)</f>
        <v>0</v>
      </c>
      <c r="H283" s="164">
        <f>ROUND((SUM(M279:M282))/1,2)</f>
        <v>0</v>
      </c>
      <c r="I283" s="164">
        <f>ROUND((SUM(I279:I282))/1,2)</f>
        <v>0</v>
      </c>
      <c r="J283" s="161"/>
      <c r="K283" s="161"/>
      <c r="L283" s="161">
        <f>ROUND((SUM(L279:L282))/1,2)</f>
        <v>0</v>
      </c>
      <c r="M283" s="161">
        <f>ROUND((SUM(M279:M282))/1,2)</f>
        <v>0</v>
      </c>
      <c r="N283" s="161"/>
      <c r="O283" s="161"/>
      <c r="P283" s="196"/>
      <c r="Q283" s="161"/>
      <c r="R283" s="161"/>
      <c r="S283" s="196">
        <f>ROUND((SUM(S279:S282))/1,2)</f>
        <v>0.25</v>
      </c>
      <c r="T283" s="158"/>
      <c r="U283" s="158"/>
      <c r="V283" s="2">
        <f>ROUND((SUM(V279:V282))/1,2)</f>
        <v>0</v>
      </c>
      <c r="W283" s="158"/>
      <c r="X283" s="158"/>
      <c r="Y283" s="158"/>
      <c r="Z283" s="158"/>
    </row>
    <row r="284" spans="1:26">
      <c r="A284" s="1"/>
      <c r="B284" s="1"/>
      <c r="C284" s="1"/>
      <c r="D284" s="1"/>
      <c r="E284" s="1"/>
      <c r="F284" s="174"/>
      <c r="G284" s="154"/>
      <c r="H284" s="154"/>
      <c r="I284" s="154"/>
      <c r="J284" s="1"/>
      <c r="K284" s="1"/>
      <c r="L284" s="1"/>
      <c r="M284" s="1"/>
      <c r="N284" s="1"/>
      <c r="O284" s="1"/>
      <c r="P284" s="1"/>
      <c r="Q284" s="1"/>
      <c r="R284" s="1"/>
      <c r="S284" s="1"/>
      <c r="V284" s="1"/>
    </row>
    <row r="285" spans="1:26">
      <c r="A285" s="161"/>
      <c r="B285" s="161"/>
      <c r="C285" s="179">
        <v>783</v>
      </c>
      <c r="D285" s="179" t="s">
        <v>89</v>
      </c>
      <c r="E285" s="161"/>
      <c r="F285" s="178"/>
      <c r="G285" s="162"/>
      <c r="H285" s="162"/>
      <c r="I285" s="162"/>
      <c r="J285" s="161"/>
      <c r="K285" s="161"/>
      <c r="L285" s="161"/>
      <c r="M285" s="161"/>
      <c r="N285" s="161"/>
      <c r="O285" s="161"/>
      <c r="P285" s="161"/>
      <c r="Q285" s="161"/>
      <c r="R285" s="161"/>
      <c r="S285" s="161"/>
      <c r="T285" s="158"/>
      <c r="U285" s="158"/>
      <c r="V285" s="161"/>
      <c r="W285" s="158"/>
      <c r="X285" s="158"/>
      <c r="Y285" s="158"/>
      <c r="Z285" s="158"/>
    </row>
    <row r="286" spans="1:26" ht="35.1" customHeight="1">
      <c r="A286" s="185"/>
      <c r="B286" s="180" t="s">
        <v>700</v>
      </c>
      <c r="C286" s="186" t="s">
        <v>991</v>
      </c>
      <c r="D286" s="180" t="s">
        <v>992</v>
      </c>
      <c r="E286" s="180" t="s">
        <v>122</v>
      </c>
      <c r="F286" s="181">
        <v>350.4</v>
      </c>
      <c r="G286" s="182">
        <v>0</v>
      </c>
      <c r="H286" s="182">
        <v>0</v>
      </c>
      <c r="I286" s="182">
        <f>ROUND(F286*(G286+H286),2)</f>
        <v>0</v>
      </c>
      <c r="J286" s="180">
        <f>ROUND(F286*(N286),2)</f>
        <v>0</v>
      </c>
      <c r="K286" s="183">
        <f>ROUND(F286*(O286),2)</f>
        <v>0</v>
      </c>
      <c r="L286" s="183">
        <f>ROUND(F286*(G286),2)</f>
        <v>0</v>
      </c>
      <c r="M286" s="183">
        <f>ROUND(F286*(H286),2)</f>
        <v>0</v>
      </c>
      <c r="N286" s="183">
        <v>0</v>
      </c>
      <c r="O286" s="183"/>
      <c r="P286" s="187">
        <v>7.6999999999999996E-4</v>
      </c>
      <c r="Q286" s="187"/>
      <c r="R286" s="187">
        <v>7.6999999999999996E-4</v>
      </c>
      <c r="S286" s="183">
        <f>ROUND(F286*(P286),3)</f>
        <v>0.27</v>
      </c>
      <c r="T286" s="184"/>
      <c r="U286" s="184"/>
      <c r="V286" s="187"/>
      <c r="Z286">
        <v>0</v>
      </c>
    </row>
    <row r="287" spans="1:26" ht="24.95" customHeight="1">
      <c r="A287" s="185"/>
      <c r="B287" s="180" t="s">
        <v>700</v>
      </c>
      <c r="C287" s="186" t="s">
        <v>701</v>
      </c>
      <c r="D287" s="180" t="s">
        <v>702</v>
      </c>
      <c r="E287" s="180" t="s">
        <v>122</v>
      </c>
      <c r="F287" s="181">
        <v>21.85</v>
      </c>
      <c r="G287" s="182">
        <v>0</v>
      </c>
      <c r="H287" s="182">
        <v>0</v>
      </c>
      <c r="I287" s="182">
        <f>ROUND(F287*(G287+H287),2)</f>
        <v>0</v>
      </c>
      <c r="J287" s="180">
        <f>ROUND(F287*(N287),2)</f>
        <v>0</v>
      </c>
      <c r="K287" s="183">
        <f>ROUND(F287*(O287),2)</f>
        <v>0</v>
      </c>
      <c r="L287" s="183">
        <f>ROUND(F287*(G287),2)</f>
        <v>0</v>
      </c>
      <c r="M287" s="183">
        <f>ROUND(F287*(H287),2)</f>
        <v>0</v>
      </c>
      <c r="N287" s="183">
        <v>0</v>
      </c>
      <c r="O287" s="183"/>
      <c r="P287" s="187">
        <v>1.5999999999999999E-4</v>
      </c>
      <c r="Q287" s="187"/>
      <c r="R287" s="187">
        <v>1.5999999999999999E-4</v>
      </c>
      <c r="S287" s="183">
        <f>ROUND(F287*(P287),3)</f>
        <v>3.0000000000000001E-3</v>
      </c>
      <c r="T287" s="184"/>
      <c r="U287" s="184"/>
      <c r="V287" s="187"/>
      <c r="Z287">
        <v>0</v>
      </c>
    </row>
    <row r="288" spans="1:26" ht="24.95" customHeight="1">
      <c r="A288" s="185"/>
      <c r="B288" s="180" t="s">
        <v>700</v>
      </c>
      <c r="C288" s="186" t="s">
        <v>703</v>
      </c>
      <c r="D288" s="180" t="s">
        <v>993</v>
      </c>
      <c r="E288" s="180" t="s">
        <v>122</v>
      </c>
      <c r="F288" s="181">
        <v>21.85</v>
      </c>
      <c r="G288" s="182">
        <v>0</v>
      </c>
      <c r="H288" s="182">
        <v>0</v>
      </c>
      <c r="I288" s="182">
        <f>ROUND(F288*(G288+H288),2)</f>
        <v>0</v>
      </c>
      <c r="J288" s="180">
        <f>ROUND(F288*(N288),2)</f>
        <v>0</v>
      </c>
      <c r="K288" s="183">
        <f>ROUND(F288*(O288),2)</f>
        <v>0</v>
      </c>
      <c r="L288" s="183">
        <f>ROUND(F288*(G288),2)</f>
        <v>0</v>
      </c>
      <c r="M288" s="183">
        <f>ROUND(F288*(H288),2)</f>
        <v>0</v>
      </c>
      <c r="N288" s="183">
        <v>0</v>
      </c>
      <c r="O288" s="183"/>
      <c r="P288" s="187">
        <v>7.9999999999999993E-5</v>
      </c>
      <c r="Q288" s="187"/>
      <c r="R288" s="187">
        <v>7.9999999999999993E-5</v>
      </c>
      <c r="S288" s="183">
        <f>ROUND(F288*(P288),3)</f>
        <v>2E-3</v>
      </c>
      <c r="T288" s="184"/>
      <c r="U288" s="184"/>
      <c r="V288" s="187"/>
      <c r="Z288">
        <v>0</v>
      </c>
    </row>
    <row r="289" spans="1:26">
      <c r="A289" s="161"/>
      <c r="B289" s="161"/>
      <c r="C289" s="179">
        <v>783</v>
      </c>
      <c r="D289" s="179" t="s">
        <v>89</v>
      </c>
      <c r="E289" s="161"/>
      <c r="F289" s="178"/>
      <c r="G289" s="164">
        <f>ROUND((SUM(L285:L288))/1,2)</f>
        <v>0</v>
      </c>
      <c r="H289" s="164">
        <f>ROUND((SUM(M285:M288))/1,2)</f>
        <v>0</v>
      </c>
      <c r="I289" s="164">
        <f>ROUND((SUM(I285:I288))/1,2)</f>
        <v>0</v>
      </c>
      <c r="J289" s="161"/>
      <c r="K289" s="161"/>
      <c r="L289" s="161">
        <f>ROUND((SUM(L285:L288))/1,2)</f>
        <v>0</v>
      </c>
      <c r="M289" s="161">
        <f>ROUND((SUM(M285:M288))/1,2)</f>
        <v>0</v>
      </c>
      <c r="N289" s="161"/>
      <c r="O289" s="161"/>
      <c r="P289" s="196"/>
      <c r="Q289" s="161"/>
      <c r="R289" s="161"/>
      <c r="S289" s="196">
        <f>ROUND((SUM(S285:S288))/1,2)</f>
        <v>0.28000000000000003</v>
      </c>
      <c r="T289" s="158"/>
      <c r="U289" s="158"/>
      <c r="V289" s="2">
        <f>ROUND((SUM(V285:V288))/1,2)</f>
        <v>0</v>
      </c>
      <c r="W289" s="158"/>
      <c r="X289" s="158"/>
      <c r="Y289" s="158"/>
      <c r="Z289" s="158"/>
    </row>
    <row r="290" spans="1:26">
      <c r="A290" s="1"/>
      <c r="B290" s="1"/>
      <c r="C290" s="1"/>
      <c r="D290" s="1"/>
      <c r="E290" s="1"/>
      <c r="F290" s="174"/>
      <c r="G290" s="154"/>
      <c r="H290" s="154"/>
      <c r="I290" s="154"/>
      <c r="J290" s="1"/>
      <c r="K290" s="1"/>
      <c r="L290" s="1"/>
      <c r="M290" s="1"/>
      <c r="N290" s="1"/>
      <c r="O290" s="1"/>
      <c r="P290" s="1"/>
      <c r="Q290" s="1"/>
      <c r="R290" s="1"/>
      <c r="S290" s="1"/>
      <c r="V290" s="1"/>
    </row>
    <row r="291" spans="1:26">
      <c r="A291" s="161"/>
      <c r="B291" s="161"/>
      <c r="C291" s="179">
        <v>784</v>
      </c>
      <c r="D291" s="179" t="s">
        <v>90</v>
      </c>
      <c r="E291" s="161"/>
      <c r="F291" s="178"/>
      <c r="G291" s="162"/>
      <c r="H291" s="162"/>
      <c r="I291" s="162"/>
      <c r="J291" s="161"/>
      <c r="K291" s="161"/>
      <c r="L291" s="161"/>
      <c r="M291" s="161"/>
      <c r="N291" s="161"/>
      <c r="O291" s="161"/>
      <c r="P291" s="161"/>
      <c r="Q291" s="161"/>
      <c r="R291" s="161"/>
      <c r="S291" s="161"/>
      <c r="T291" s="158"/>
      <c r="U291" s="158"/>
      <c r="V291" s="161"/>
      <c r="W291" s="158"/>
      <c r="X291" s="158"/>
      <c r="Y291" s="158"/>
      <c r="Z291" s="158"/>
    </row>
    <row r="292" spans="1:26" ht="24.95" customHeight="1">
      <c r="A292" s="185"/>
      <c r="B292" s="180" t="s">
        <v>705</v>
      </c>
      <c r="C292" s="186" t="s">
        <v>706</v>
      </c>
      <c r="D292" s="180" t="s">
        <v>707</v>
      </c>
      <c r="E292" s="180" t="s">
        <v>148</v>
      </c>
      <c r="F292" s="181">
        <v>46.75</v>
      </c>
      <c r="G292" s="182">
        <v>0</v>
      </c>
      <c r="H292" s="182">
        <v>0</v>
      </c>
      <c r="I292" s="182">
        <f>ROUND(F292*(G292+H292),2)</f>
        <v>0</v>
      </c>
      <c r="J292" s="180">
        <f>ROUND(F292*(N292),2)</f>
        <v>0</v>
      </c>
      <c r="K292" s="183">
        <f>ROUND(F292*(O292),2)</f>
        <v>0</v>
      </c>
      <c r="L292" s="183">
        <f>ROUND(F292*(G292),2)</f>
        <v>0</v>
      </c>
      <c r="M292" s="183">
        <f>ROUND(F292*(H292),2)</f>
        <v>0</v>
      </c>
      <c r="N292" s="183">
        <v>0</v>
      </c>
      <c r="O292" s="183"/>
      <c r="P292" s="187"/>
      <c r="Q292" s="187"/>
      <c r="R292" s="187"/>
      <c r="S292" s="183">
        <f>ROUND(F292*(P292),3)</f>
        <v>0</v>
      </c>
      <c r="T292" s="184"/>
      <c r="U292" s="184"/>
      <c r="V292" s="187"/>
      <c r="Z292">
        <v>0</v>
      </c>
    </row>
    <row r="293" spans="1:26" ht="24.95" customHeight="1">
      <c r="A293" s="185"/>
      <c r="B293" s="180" t="s">
        <v>705</v>
      </c>
      <c r="C293" s="186" t="s">
        <v>994</v>
      </c>
      <c r="D293" s="180" t="s">
        <v>995</v>
      </c>
      <c r="E293" s="180" t="s">
        <v>122</v>
      </c>
      <c r="F293" s="181">
        <v>1113.69</v>
      </c>
      <c r="G293" s="182">
        <v>0</v>
      </c>
      <c r="H293" s="182">
        <v>0</v>
      </c>
      <c r="I293" s="182">
        <f>ROUND(F293*(G293+H293),2)</f>
        <v>0</v>
      </c>
      <c r="J293" s="180">
        <f>ROUND(F293*(N293),2)</f>
        <v>0</v>
      </c>
      <c r="K293" s="183">
        <f>ROUND(F293*(O293),2)</f>
        <v>0</v>
      </c>
      <c r="L293" s="183">
        <f>ROUND(F293*(G293),2)</f>
        <v>0</v>
      </c>
      <c r="M293" s="183">
        <f>ROUND(F293*(H293),2)</f>
        <v>0</v>
      </c>
      <c r="N293" s="183">
        <v>0</v>
      </c>
      <c r="O293" s="183"/>
      <c r="P293" s="187">
        <v>1E-4</v>
      </c>
      <c r="Q293" s="187"/>
      <c r="R293" s="187">
        <v>1E-4</v>
      </c>
      <c r="S293" s="183">
        <f>ROUND(F293*(P293),3)</f>
        <v>0.111</v>
      </c>
      <c r="T293" s="184"/>
      <c r="U293" s="184"/>
      <c r="V293" s="187"/>
      <c r="Z293">
        <v>0</v>
      </c>
    </row>
    <row r="294" spans="1:26" ht="24.95" customHeight="1">
      <c r="A294" s="185"/>
      <c r="B294" s="180" t="s">
        <v>705</v>
      </c>
      <c r="C294" s="186" t="s">
        <v>996</v>
      </c>
      <c r="D294" s="180" t="s">
        <v>997</v>
      </c>
      <c r="E294" s="180" t="s">
        <v>122</v>
      </c>
      <c r="F294" s="181">
        <v>1066.94</v>
      </c>
      <c r="G294" s="182">
        <v>0</v>
      </c>
      <c r="H294" s="182">
        <v>0</v>
      </c>
      <c r="I294" s="182">
        <f>ROUND(F294*(G294+H294),2)</f>
        <v>0</v>
      </c>
      <c r="J294" s="180">
        <f>ROUND(F294*(N294),2)</f>
        <v>0</v>
      </c>
      <c r="K294" s="183">
        <f>ROUND(F294*(O294),2)</f>
        <v>0</v>
      </c>
      <c r="L294" s="183">
        <f>ROUND(F294*(G294),2)</f>
        <v>0</v>
      </c>
      <c r="M294" s="183">
        <f>ROUND(F294*(H294),2)</f>
        <v>0</v>
      </c>
      <c r="N294" s="183">
        <v>0</v>
      </c>
      <c r="O294" s="183"/>
      <c r="P294" s="187">
        <v>3.3E-4</v>
      </c>
      <c r="Q294" s="187"/>
      <c r="R294" s="187">
        <v>3.3E-4</v>
      </c>
      <c r="S294" s="183">
        <f>ROUND(F294*(P294),3)</f>
        <v>0.35199999999999998</v>
      </c>
      <c r="T294" s="184"/>
      <c r="U294" s="184"/>
      <c r="V294" s="187"/>
      <c r="Z294">
        <v>0</v>
      </c>
    </row>
    <row r="295" spans="1:26" ht="24.95" customHeight="1">
      <c r="A295" s="185"/>
      <c r="B295" s="180" t="s">
        <v>998</v>
      </c>
      <c r="C295" s="186" t="s">
        <v>999</v>
      </c>
      <c r="D295" s="180" t="s">
        <v>1000</v>
      </c>
      <c r="E295" s="180" t="s">
        <v>122</v>
      </c>
      <c r="F295" s="181">
        <v>281.75</v>
      </c>
      <c r="G295" s="182">
        <v>0</v>
      </c>
      <c r="H295" s="182">
        <v>0</v>
      </c>
      <c r="I295" s="182">
        <f>ROUND(F295*(G295+H295),2)</f>
        <v>0</v>
      </c>
      <c r="J295" s="180">
        <f>ROUND(F295*(N295),2)</f>
        <v>0</v>
      </c>
      <c r="K295" s="183">
        <f>ROUND(F295*(O295),2)</f>
        <v>0</v>
      </c>
      <c r="L295" s="183">
        <f>ROUND(F295*(G295),2)</f>
        <v>0</v>
      </c>
      <c r="M295" s="183">
        <f>ROUND(F295*(H295),2)</f>
        <v>0</v>
      </c>
      <c r="N295" s="183">
        <v>0</v>
      </c>
      <c r="O295" s="183"/>
      <c r="P295" s="187"/>
      <c r="Q295" s="187"/>
      <c r="R295" s="187"/>
      <c r="S295" s="183">
        <f>ROUND(F295*(P295),3)</f>
        <v>0</v>
      </c>
      <c r="T295" s="184"/>
      <c r="U295" s="184"/>
      <c r="V295" s="187"/>
      <c r="Z295">
        <v>0</v>
      </c>
    </row>
    <row r="296" spans="1:26">
      <c r="A296" s="161"/>
      <c r="B296" s="161"/>
      <c r="C296" s="179">
        <v>784</v>
      </c>
      <c r="D296" s="179" t="s">
        <v>90</v>
      </c>
      <c r="E296" s="161"/>
      <c r="F296" s="178"/>
      <c r="G296" s="164">
        <f>ROUND((SUM(L291:L295))/1,2)</f>
        <v>0</v>
      </c>
      <c r="H296" s="164">
        <f>ROUND((SUM(M291:M295))/1,2)</f>
        <v>0</v>
      </c>
      <c r="I296" s="164">
        <f>ROUND((SUM(I291:I295))/1,2)</f>
        <v>0</v>
      </c>
      <c r="J296" s="161"/>
      <c r="K296" s="161"/>
      <c r="L296" s="161">
        <f>ROUND((SUM(L291:L295))/1,2)</f>
        <v>0</v>
      </c>
      <c r="M296" s="161">
        <f>ROUND((SUM(M291:M295))/1,2)</f>
        <v>0</v>
      </c>
      <c r="N296" s="161"/>
      <c r="O296" s="161"/>
      <c r="P296" s="196"/>
      <c r="Q296" s="1"/>
      <c r="R296" s="1"/>
      <c r="S296" s="196">
        <f>ROUND((SUM(S291:S295))/1,2)</f>
        <v>0.46</v>
      </c>
      <c r="T296" s="197"/>
      <c r="U296" s="197"/>
      <c r="V296" s="2">
        <f>ROUND((SUM(V291:V295))/1,2)</f>
        <v>0</v>
      </c>
    </row>
    <row r="297" spans="1:26">
      <c r="A297" s="1"/>
      <c r="B297" s="1"/>
      <c r="C297" s="1"/>
      <c r="D297" s="1"/>
      <c r="E297" s="1"/>
      <c r="F297" s="174"/>
      <c r="G297" s="154"/>
      <c r="H297" s="154"/>
      <c r="I297" s="154"/>
      <c r="J297" s="1"/>
      <c r="K297" s="1"/>
      <c r="L297" s="1"/>
      <c r="M297" s="1"/>
      <c r="N297" s="1"/>
      <c r="O297" s="1"/>
      <c r="P297" s="1"/>
      <c r="Q297" s="1"/>
      <c r="R297" s="1"/>
      <c r="S297" s="1"/>
      <c r="V297" s="1"/>
    </row>
    <row r="298" spans="1:26">
      <c r="A298" s="161"/>
      <c r="B298" s="161"/>
      <c r="C298" s="161"/>
      <c r="D298" s="2" t="s">
        <v>75</v>
      </c>
      <c r="E298" s="161"/>
      <c r="F298" s="178"/>
      <c r="G298" s="164">
        <f>ROUND((SUM(L176:L297))/2,2)</f>
        <v>0</v>
      </c>
      <c r="H298" s="164">
        <f>ROUND((SUM(M176:M297))/2,2)</f>
        <v>0</v>
      </c>
      <c r="I298" s="164">
        <f>ROUND((SUM(I176:I297))/2,2)</f>
        <v>0</v>
      </c>
      <c r="J298" s="161"/>
      <c r="K298" s="161"/>
      <c r="L298" s="161">
        <f>ROUND((SUM(L176:L297))/2,2)</f>
        <v>0</v>
      </c>
      <c r="M298" s="161">
        <f>ROUND((SUM(M176:M297))/2,2)</f>
        <v>0</v>
      </c>
      <c r="N298" s="161"/>
      <c r="O298" s="161"/>
      <c r="P298" s="196"/>
      <c r="Q298" s="1"/>
      <c r="R298" s="1"/>
      <c r="S298" s="196">
        <f>ROUND((SUM(S176:S297))/2,2)</f>
        <v>6.43</v>
      </c>
      <c r="V298" s="2">
        <f>ROUND((SUM(V176:V297))/2,2)</f>
        <v>0</v>
      </c>
    </row>
    <row r="299" spans="1:26">
      <c r="A299" s="198"/>
      <c r="B299" s="198"/>
      <c r="C299" s="198"/>
      <c r="D299" s="198" t="s">
        <v>92</v>
      </c>
      <c r="E299" s="198"/>
      <c r="F299" s="199"/>
      <c r="G299" s="200">
        <f>ROUND((SUM(L9:L298))/3,2)</f>
        <v>0</v>
      </c>
      <c r="H299" s="200">
        <f>ROUND((SUM(M9:M298))/3,2)</f>
        <v>0</v>
      </c>
      <c r="I299" s="200">
        <f>ROUND((SUM(I9:I298))/3,2)</f>
        <v>0</v>
      </c>
      <c r="J299" s="198"/>
      <c r="K299" s="198">
        <f>ROUND((SUM(K9:K298))/3,2)</f>
        <v>0</v>
      </c>
      <c r="L299" s="198">
        <f>ROUND((SUM(L9:L298))/3,2)</f>
        <v>0</v>
      </c>
      <c r="M299" s="198">
        <f>ROUND((SUM(M9:M298))/3,2)</f>
        <v>0</v>
      </c>
      <c r="N299" s="198"/>
      <c r="O299" s="198"/>
      <c r="P299" s="199"/>
      <c r="Q299" s="198"/>
      <c r="R299" s="198"/>
      <c r="S299" s="199">
        <f>ROUND((SUM(S9:S298))/3,2)</f>
        <v>225.23</v>
      </c>
      <c r="T299" s="201"/>
      <c r="U299" s="201"/>
      <c r="V299" s="198">
        <f>ROUND((SUM(V9:V298))/3,2)</f>
        <v>0</v>
      </c>
      <c r="Z299">
        <f>(SUM(Z9:Z298))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horizontalDpi="300" verticalDpi="300" r:id="rId1"/>
  <headerFooter>
    <oddHeader>&amp;C&amp;B&amp; Rozpočet Stavba ZVÝŠENIE POČTU ŽIAKOV NA SSOŠ V GIRALTOVCIACH NA PRAKTICKOM VYUČOVANÍ / Objekt SO 02 - Dielne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Rekapitulácia</vt:lpstr>
      <vt:lpstr>Krycí list stavby</vt:lpstr>
      <vt:lpstr>Kryci_list 29844</vt:lpstr>
      <vt:lpstr>Rekap 29844</vt:lpstr>
      <vt:lpstr>SO 29844</vt:lpstr>
      <vt:lpstr>Kryci_list 29845</vt:lpstr>
      <vt:lpstr>Rekap 29845</vt:lpstr>
      <vt:lpstr>SO 29845</vt:lpstr>
      <vt:lpstr>'Rekap 29844'!Názvy_tlače</vt:lpstr>
      <vt:lpstr>'Rekap 29845'!Názvy_tlače</vt:lpstr>
      <vt:lpstr>'SO 29844'!Názvy_tlače</vt:lpstr>
      <vt:lpstr>'SO 29845'!Názvy_tlače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usr005</dc:creator>
  <cp:lastModifiedBy>usr005</cp:lastModifiedBy>
  <dcterms:created xsi:type="dcterms:W3CDTF">2021-02-11T09:37:21Z</dcterms:created>
  <dcterms:modified xsi:type="dcterms:W3CDTF">2021-02-11T09:47:06Z</dcterms:modified>
</cp:coreProperties>
</file>