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abernaus\Jagercik\Jagerčík\VO ťažba 2021 DNS\Súťaž 2021\Čiastkové súťaže\Výzva č.1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ponuka'!$A$1:$P$39</definedName>
  </definedNames>
  <calcPr calcId="152511"/>
</workbook>
</file>

<file path=xl/calcChain.xml><?xml version="1.0" encoding="utf-8"?>
<calcChain xmlns="http://schemas.openxmlformats.org/spreadsheetml/2006/main">
  <c r="Q22" i="1" l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M24" i="1" l="1"/>
  <c r="H23" i="1" l="1"/>
  <c r="Q12" i="1" l="1"/>
  <c r="P24" i="1" l="1"/>
  <c r="P26" i="1" s="1"/>
  <c r="Q24" i="1" l="1"/>
  <c r="P25" i="1"/>
</calcChain>
</file>

<file path=xl/sharedStrings.xml><?xml version="1.0" encoding="utf-8"?>
<sst xmlns="http://schemas.openxmlformats.org/spreadsheetml/2006/main" count="109" uniqueCount="88">
  <si>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</si>
  <si>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</si>
  <si>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</si>
  <si>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</si>
  <si>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</si>
  <si>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</si>
  <si>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</si>
  <si>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</si>
  <si>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</si>
  <si>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</si>
  <si>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</si>
  <si>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</si>
  <si>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</si>
  <si>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</si>
  <si>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</si>
  <si>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</si>
  <si>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</si>
  <si>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</si>
  <si>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</si>
  <si>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</si>
  <si>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</si>
  <si>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</si>
  <si>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</si>
  <si>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</si>
  <si>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</si>
  <si>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</si>
  <si>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</si>
  <si>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</si>
  <si>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</si>
  <si>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</si>
  <si>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</si>
  <si>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</si>
  <si>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</si>
  <si>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</si>
  <si>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</si>
  <si>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</si>
  <si>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</si>
  <si>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</si>
  <si>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</si>
  <si>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</si>
  <si>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</si>
  <si>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</si>
  <si>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</si>
  <si>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</si>
  <si>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</si>
  <si>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</si>
  <si>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</si>
  <si>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</si>
  <si>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</si>
  <si>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</si>
  <si>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</si>
  <si>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</si>
  <si>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</si>
  <si>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</si>
  <si>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</si>
  <si>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</si>
  <si>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</si>
  <si>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</si>
  <si>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</si>
  <si>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</si>
  <si>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</si>
  <si>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</si>
  <si>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</si>
  <si>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</si>
  <si>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</si>
  <si>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</si>
  <si>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</si>
  <si>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</si>
  <si>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</si>
  <si>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</si>
  <si>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Zmluva č.1</t>
  </si>
  <si>
    <t>termín dokončenia do</t>
  </si>
  <si>
    <t>Fabová</t>
  </si>
  <si>
    <t>455 00</t>
  </si>
  <si>
    <t>1,2,4 d,4 a,6,7</t>
  </si>
  <si>
    <t>456 00</t>
  </si>
  <si>
    <t>457 00</t>
  </si>
  <si>
    <t>458 A0</t>
  </si>
  <si>
    <t>60/410</t>
  </si>
  <si>
    <t>0,93/0,59</t>
  </si>
  <si>
    <t>70/930</t>
  </si>
  <si>
    <t>0,47/0,39</t>
  </si>
  <si>
    <t>60/1050</t>
  </si>
  <si>
    <t>1,23/0,59</t>
  </si>
  <si>
    <t>60/520</t>
  </si>
  <si>
    <t>31.5.201</t>
  </si>
  <si>
    <t>Lesy SR š.p. OZ Beňuš</t>
  </si>
  <si>
    <t>Lesnícke služby v ťažbovom procese na OZ Beňuš na roky 2021-2024, VC Bacúch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</si>
</sst>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3" fillId="3" borderId="28" xfId="0" applyFont="1" applyFill="1" applyBorder="1" applyAlignment="1" applyProtection="1">
      <alignment horizontal="center" vertical="center"/>
    </xf>
    <xf numFmtId="0" fontId="0" fillId="3" borderId="28" xfId="0" applyFill="1" applyBorder="1" applyAlignment="1" applyProtection="1">
      <alignment horizontal="center" vertical="center"/>
    </xf>
    <xf numFmtId="3" fontId="10" fillId="3" borderId="28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  <protection locked="0"/>
    </xf>
    <xf numFmtId="4" fontId="6" fillId="3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Protection="1"/>
    <xf numFmtId="0" fontId="0" fillId="3" borderId="27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4" xfId="0" applyNumberFormat="1" applyFont="1" applyFill="1" applyBorder="1" applyAlignment="1" applyProtection="1">
      <alignment horizontal="center" vertical="center"/>
    </xf>
    <xf numFmtId="2" fontId="6" fillId="3" borderId="26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 wrapText="1"/>
    </xf>
    <xf numFmtId="4" fontId="10" fillId="3" borderId="28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3" fontId="6" fillId="3" borderId="43" xfId="0" applyNumberFormat="1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14" fontId="0" fillId="0" borderId="0" xfId="0" applyNumberFormat="1"/>
    <xf numFmtId="0" fontId="6" fillId="3" borderId="37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7" xfId="0" applyNumberFormat="1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44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3" fontId="10" fillId="3" borderId="44" xfId="0" applyNumberFormat="1" applyFont="1" applyFill="1" applyBorder="1" applyAlignment="1" applyProtection="1">
      <alignment horizontal="right" vertical="center"/>
    </xf>
    <xf numFmtId="0" fontId="10" fillId="3" borderId="44" xfId="0" applyFont="1" applyFill="1" applyBorder="1" applyAlignment="1" applyProtection="1">
      <alignment horizontal="center" vertical="center"/>
    </xf>
    <xf numFmtId="0" fontId="3" fillId="3" borderId="45" xfId="0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7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topLeftCell="A6" zoomScaleNormal="100" zoomScaleSheetLayoutView="100" workbookViewId="0">
      <selection activeCell="C4" sqref="C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3" t="s">
        <v>64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80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07" t="s">
        <v>87</v>
      </c>
      <c r="D3" s="108"/>
      <c r="E3" s="108"/>
      <c r="F3" s="108"/>
      <c r="G3" s="108"/>
      <c r="H3" s="108"/>
      <c r="I3" s="108"/>
      <c r="J3" s="108"/>
      <c r="K3" s="108"/>
      <c r="L3" s="108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80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8"/>
      <c r="G5" s="9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9" t="s">
        <v>86</v>
      </c>
      <c r="C6" s="99"/>
      <c r="D6" s="99"/>
      <c r="E6" s="99"/>
      <c r="F6" s="99"/>
      <c r="G6" s="9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0"/>
      <c r="C7" s="100"/>
      <c r="D7" s="100"/>
      <c r="E7" s="100"/>
      <c r="F7" s="100"/>
      <c r="G7" s="10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6" t="s">
        <v>70</v>
      </c>
      <c r="B8" s="9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2" t="s">
        <v>8</v>
      </c>
      <c r="B9" s="101" t="s">
        <v>2</v>
      </c>
      <c r="C9" s="115" t="s">
        <v>53</v>
      </c>
      <c r="D9" s="116"/>
      <c r="E9" s="104" t="s">
        <v>71</v>
      </c>
      <c r="F9" s="128" t="s">
        <v>3</v>
      </c>
      <c r="G9" s="129"/>
      <c r="H9" s="130"/>
      <c r="I9" s="109" t="s">
        <v>4</v>
      </c>
      <c r="J9" s="104" t="s">
        <v>5</v>
      </c>
      <c r="K9" s="109" t="s">
        <v>6</v>
      </c>
      <c r="L9" s="112" t="s">
        <v>7</v>
      </c>
      <c r="M9" s="104" t="s">
        <v>54</v>
      </c>
      <c r="N9" s="126" t="s">
        <v>60</v>
      </c>
      <c r="O9" s="117" t="s">
        <v>58</v>
      </c>
      <c r="P9" s="119" t="s">
        <v>59</v>
      </c>
    </row>
    <row r="10" spans="1:18" ht="21.75" customHeight="1" x14ac:dyDescent="0.25">
      <c r="A10" s="25"/>
      <c r="B10" s="102"/>
      <c r="C10" s="121" t="s">
        <v>67</v>
      </c>
      <c r="D10" s="122"/>
      <c r="E10" s="105"/>
      <c r="F10" s="125" t="s">
        <v>9</v>
      </c>
      <c r="G10" s="105" t="s">
        <v>10</v>
      </c>
      <c r="H10" s="104" t="s">
        <v>11</v>
      </c>
      <c r="I10" s="110"/>
      <c r="J10" s="105"/>
      <c r="K10" s="110"/>
      <c r="L10" s="113"/>
      <c r="M10" s="105"/>
      <c r="N10" s="127"/>
      <c r="O10" s="118"/>
      <c r="P10" s="120"/>
    </row>
    <row r="11" spans="1:18" ht="50.25" customHeight="1" thickBot="1" x14ac:dyDescent="0.3">
      <c r="A11" s="73"/>
      <c r="B11" s="103"/>
      <c r="C11" s="123"/>
      <c r="D11" s="124"/>
      <c r="E11" s="106"/>
      <c r="F11" s="123"/>
      <c r="G11" s="106"/>
      <c r="H11" s="106"/>
      <c r="I11" s="111"/>
      <c r="J11" s="106"/>
      <c r="K11" s="111"/>
      <c r="L11" s="114"/>
      <c r="M11" s="106"/>
      <c r="N11" s="124"/>
      <c r="O11" s="118"/>
      <c r="P11" s="120"/>
    </row>
    <row r="12" spans="1:18" hidden="1" x14ac:dyDescent="0.25">
      <c r="N12" s="71" t="s">
        <v>61</v>
      </c>
      <c r="O12" s="67"/>
      <c r="P12" s="54">
        <f>SUM(O12*H12)</f>
        <v>0</v>
      </c>
      <c r="Q12" s="12" t="str">
        <f>IF( P12=0," ", IF(100-((M13/P12)*100)&gt;20,"viac ako 20%",0))</f>
        <v xml:space="preserve"> </v>
      </c>
      <c r="R12" s="77">
        <v>44286</v>
      </c>
    </row>
    <row r="13" spans="1:18" x14ac:dyDescent="0.25">
      <c r="A13" s="26" t="s">
        <v>72</v>
      </c>
      <c r="B13" s="84" t="s">
        <v>73</v>
      </c>
      <c r="C13" s="94" t="s">
        <v>74</v>
      </c>
      <c r="D13" s="95"/>
      <c r="E13" s="81" t="s">
        <v>85</v>
      </c>
      <c r="F13" s="86">
        <v>50</v>
      </c>
      <c r="G13" s="86"/>
      <c r="H13" s="86">
        <v>50</v>
      </c>
      <c r="I13" s="87">
        <v>18</v>
      </c>
      <c r="J13" s="84">
        <v>60</v>
      </c>
      <c r="K13" s="84">
        <v>1.66</v>
      </c>
      <c r="L13" s="88" t="s">
        <v>78</v>
      </c>
      <c r="M13" s="27">
        <v>792.67</v>
      </c>
      <c r="N13" s="70" t="s">
        <v>61</v>
      </c>
      <c r="O13" s="49"/>
      <c r="P13" s="55">
        <f>SUM(O13*H13)</f>
        <v>0</v>
      </c>
      <c r="Q13" s="12" t="str">
        <f t="shared" ref="Q13:Q18" si="0">IF( P13=0," ", IF(100-((M13/P13)*100)&gt;20,"viac ako 20%",0))</f>
        <v xml:space="preserve"> </v>
      </c>
      <c r="R13" s="77"/>
    </row>
    <row r="14" spans="1:18" x14ac:dyDescent="0.25">
      <c r="A14" s="26" t="s">
        <v>72</v>
      </c>
      <c r="B14" s="84" t="s">
        <v>75</v>
      </c>
      <c r="C14" s="94" t="s">
        <v>74</v>
      </c>
      <c r="D14" s="95"/>
      <c r="E14" s="81" t="s">
        <v>85</v>
      </c>
      <c r="F14" s="86">
        <v>100</v>
      </c>
      <c r="G14" s="86">
        <v>20</v>
      </c>
      <c r="H14" s="86">
        <v>120</v>
      </c>
      <c r="I14" s="87">
        <v>18</v>
      </c>
      <c r="J14" s="84">
        <v>50</v>
      </c>
      <c r="K14" s="84" t="s">
        <v>79</v>
      </c>
      <c r="L14" s="88" t="s">
        <v>80</v>
      </c>
      <c r="M14" s="27">
        <v>2116.54</v>
      </c>
      <c r="N14" s="69" t="s">
        <v>61</v>
      </c>
      <c r="O14" s="50"/>
      <c r="P14" s="56">
        <f t="shared" ref="P14:P21" si="1">SUM(O14*H14)</f>
        <v>0</v>
      </c>
      <c r="Q14" s="12" t="str">
        <f t="shared" si="0"/>
        <v xml:space="preserve"> </v>
      </c>
      <c r="R14" s="77"/>
    </row>
    <row r="15" spans="1:18" x14ac:dyDescent="0.25">
      <c r="A15" s="26" t="s">
        <v>72</v>
      </c>
      <c r="B15" s="84" t="s">
        <v>76</v>
      </c>
      <c r="C15" s="94" t="s">
        <v>74</v>
      </c>
      <c r="D15" s="95"/>
      <c r="E15" s="81" t="s">
        <v>85</v>
      </c>
      <c r="F15" s="86">
        <v>100</v>
      </c>
      <c r="G15" s="86">
        <v>20</v>
      </c>
      <c r="H15" s="86">
        <v>120</v>
      </c>
      <c r="I15" s="87">
        <v>18</v>
      </c>
      <c r="J15" s="84">
        <v>50</v>
      </c>
      <c r="K15" s="84" t="s">
        <v>81</v>
      </c>
      <c r="L15" s="88" t="s">
        <v>82</v>
      </c>
      <c r="M15" s="27">
        <v>2548.84</v>
      </c>
      <c r="N15" s="27" t="s">
        <v>61</v>
      </c>
      <c r="O15" s="50"/>
      <c r="P15" s="56">
        <f t="shared" si="1"/>
        <v>0</v>
      </c>
      <c r="Q15" s="12" t="str">
        <f t="shared" si="0"/>
        <v xml:space="preserve"> </v>
      </c>
      <c r="R15" s="77"/>
    </row>
    <row r="16" spans="1:18" ht="15.75" thickBot="1" x14ac:dyDescent="0.3">
      <c r="A16" s="26" t="s">
        <v>72</v>
      </c>
      <c r="B16" s="85" t="s">
        <v>77</v>
      </c>
      <c r="C16" s="94" t="s">
        <v>74</v>
      </c>
      <c r="D16" s="95"/>
      <c r="E16" s="81" t="s">
        <v>85</v>
      </c>
      <c r="F16" s="89">
        <v>50</v>
      </c>
      <c r="G16" s="89">
        <v>20</v>
      </c>
      <c r="H16" s="89">
        <v>70</v>
      </c>
      <c r="I16" s="90">
        <v>18</v>
      </c>
      <c r="J16" s="85">
        <v>50</v>
      </c>
      <c r="K16" s="85" t="s">
        <v>83</v>
      </c>
      <c r="L16" s="91" t="s">
        <v>84</v>
      </c>
      <c r="M16" s="92">
        <v>1188.8499999999999</v>
      </c>
      <c r="N16" s="70" t="s">
        <v>61</v>
      </c>
      <c r="O16" s="50"/>
      <c r="P16" s="56">
        <f t="shared" si="1"/>
        <v>0</v>
      </c>
      <c r="Q16" s="12" t="str">
        <f t="shared" si="0"/>
        <v xml:space="preserve"> </v>
      </c>
      <c r="R16" s="77"/>
    </row>
    <row r="17" spans="1:18" x14ac:dyDescent="0.25">
      <c r="A17" s="59"/>
      <c r="B17" s="61"/>
      <c r="C17" s="82"/>
      <c r="D17" s="83"/>
      <c r="E17" s="81"/>
      <c r="F17" s="63"/>
      <c r="G17" s="63"/>
      <c r="H17" s="63"/>
      <c r="I17" s="62"/>
      <c r="J17" s="62"/>
      <c r="K17" s="62"/>
      <c r="L17" s="68"/>
      <c r="M17" s="74"/>
      <c r="N17" s="69" t="s">
        <v>61</v>
      </c>
      <c r="O17" s="50"/>
      <c r="P17" s="56">
        <f t="shared" si="1"/>
        <v>0</v>
      </c>
      <c r="Q17" s="12" t="str">
        <f t="shared" si="0"/>
        <v xml:space="preserve"> </v>
      </c>
      <c r="R17" s="77"/>
    </row>
    <row r="18" spans="1:18" x14ac:dyDescent="0.25">
      <c r="A18" s="60"/>
      <c r="B18" s="58"/>
      <c r="C18" s="82"/>
      <c r="D18" s="83"/>
      <c r="E18" s="81"/>
      <c r="F18" s="64"/>
      <c r="G18" s="64"/>
      <c r="H18" s="64"/>
      <c r="I18" s="58"/>
      <c r="J18" s="62"/>
      <c r="K18" s="62"/>
      <c r="L18" s="68"/>
      <c r="M18" s="74"/>
      <c r="N18" s="69" t="s">
        <v>61</v>
      </c>
      <c r="O18" s="50"/>
      <c r="P18" s="56">
        <f t="shared" si="1"/>
        <v>0</v>
      </c>
      <c r="Q18" s="12" t="str">
        <f t="shared" si="0"/>
        <v xml:space="preserve"> </v>
      </c>
      <c r="R18" s="77"/>
    </row>
    <row r="19" spans="1:18" x14ac:dyDescent="0.25">
      <c r="A19" s="60"/>
      <c r="B19" s="58"/>
      <c r="C19" s="82"/>
      <c r="D19" s="83"/>
      <c r="E19" s="81"/>
      <c r="F19" s="64"/>
      <c r="G19" s="64"/>
      <c r="H19" s="64"/>
      <c r="I19" s="62"/>
      <c r="J19" s="62"/>
      <c r="K19" s="62"/>
      <c r="L19" s="68"/>
      <c r="M19" s="74"/>
      <c r="N19" s="27" t="s">
        <v>61</v>
      </c>
      <c r="O19" s="50"/>
      <c r="P19" s="56">
        <f t="shared" si="1"/>
        <v>0</v>
      </c>
      <c r="Q19" s="12" t="str">
        <f>IF( P19=0," ", IF(100-((M19/P19)*100)&gt;20,"viac ako 20%",0))</f>
        <v xml:space="preserve"> </v>
      </c>
      <c r="R19" s="77"/>
    </row>
    <row r="20" spans="1:18" x14ac:dyDescent="0.25">
      <c r="A20" s="28"/>
      <c r="B20" s="62"/>
      <c r="C20" s="82"/>
      <c r="D20" s="83"/>
      <c r="E20" s="81"/>
      <c r="F20" s="64"/>
      <c r="G20" s="64"/>
      <c r="H20" s="64"/>
      <c r="I20" s="62"/>
      <c r="J20" s="62"/>
      <c r="K20" s="62"/>
      <c r="L20" s="68"/>
      <c r="M20" s="74"/>
      <c r="N20" s="27" t="s">
        <v>61</v>
      </c>
      <c r="O20" s="49"/>
      <c r="P20" s="55">
        <f t="shared" si="1"/>
        <v>0</v>
      </c>
      <c r="Q20" s="12" t="str">
        <f t="shared" ref="Q20:Q22" si="2">IF( P20=0," ", IF(100-((M20/P20)*100)&gt;20,"viac ako 20%",0))</f>
        <v xml:space="preserve"> </v>
      </c>
      <c r="R20" s="77"/>
    </row>
    <row r="21" spans="1:18" x14ac:dyDescent="0.25">
      <c r="A21" s="26"/>
      <c r="B21" s="58"/>
      <c r="C21" s="82"/>
      <c r="D21" s="83"/>
      <c r="E21" s="81"/>
      <c r="F21" s="65"/>
      <c r="G21" s="65"/>
      <c r="H21" s="65"/>
      <c r="I21" s="62"/>
      <c r="J21" s="62"/>
      <c r="K21" s="62"/>
      <c r="L21" s="72"/>
      <c r="M21" s="75"/>
      <c r="N21" s="69" t="s">
        <v>61</v>
      </c>
      <c r="O21" s="49"/>
      <c r="P21" s="55">
        <f t="shared" si="1"/>
        <v>0</v>
      </c>
      <c r="Q21" s="12" t="str">
        <f t="shared" si="2"/>
        <v xml:space="preserve"> </v>
      </c>
    </row>
    <row r="22" spans="1:18" ht="15.75" thickBot="1" x14ac:dyDescent="0.3">
      <c r="A22" s="29"/>
      <c r="B22" s="58"/>
      <c r="C22" s="135"/>
      <c r="D22" s="136"/>
      <c r="E22" s="78"/>
      <c r="F22" s="63"/>
      <c r="G22" s="63"/>
      <c r="H22" s="63"/>
      <c r="I22" s="62"/>
      <c r="J22" s="61"/>
      <c r="K22" s="61"/>
      <c r="L22" s="68"/>
      <c r="M22" s="74"/>
      <c r="N22" s="76"/>
      <c r="O22" s="51"/>
      <c r="P22" s="57"/>
      <c r="Q22" s="12" t="str">
        <f t="shared" si="2"/>
        <v xml:space="preserve"> </v>
      </c>
    </row>
    <row r="23" spans="1:18" ht="15.75" thickBot="1" x14ac:dyDescent="0.3">
      <c r="A23" s="30"/>
      <c r="B23" s="31"/>
      <c r="C23" s="32"/>
      <c r="D23" s="33"/>
      <c r="E23" s="33"/>
      <c r="F23" s="34"/>
      <c r="G23" s="34"/>
      <c r="H23" s="66">
        <f>SUM(H13:H22)</f>
        <v>360</v>
      </c>
      <c r="I23" s="35"/>
      <c r="J23" s="31"/>
      <c r="K23" s="31"/>
      <c r="L23" s="32"/>
      <c r="M23" s="36"/>
      <c r="N23" s="37"/>
      <c r="O23" s="40"/>
      <c r="P23" s="41"/>
      <c r="Q23" s="12"/>
    </row>
    <row r="24" spans="1:18" ht="15.75" thickBot="1" x14ac:dyDescent="0.3">
      <c r="A24" s="53"/>
      <c r="B24" s="38"/>
      <c r="C24" s="38"/>
      <c r="D24" s="38"/>
      <c r="E24" s="38"/>
      <c r="F24" s="38"/>
      <c r="G24" s="38"/>
      <c r="H24" s="38"/>
      <c r="I24" s="38"/>
      <c r="J24" s="38"/>
      <c r="K24" s="154" t="s">
        <v>13</v>
      </c>
      <c r="L24" s="154"/>
      <c r="M24" s="41">
        <f>SUM(M13:M22)</f>
        <v>6646.9</v>
      </c>
      <c r="N24" s="39"/>
      <c r="O24" s="42" t="s">
        <v>14</v>
      </c>
      <c r="P24" s="36">
        <f>SUM(P13:P22)</f>
        <v>0</v>
      </c>
      <c r="Q24" s="12" t="str">
        <f>IF(P24&gt;M24,"prekročená cena","nižšia ako stanovená")</f>
        <v>nižšia ako stanovená</v>
      </c>
    </row>
    <row r="25" spans="1:18" ht="15.75" thickBot="1" x14ac:dyDescent="0.3">
      <c r="A25" s="131" t="s">
        <v>15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36">
        <f>P26-P24</f>
        <v>0</v>
      </c>
    </row>
    <row r="26" spans="1:18" ht="15.75" thickBot="1" x14ac:dyDescent="0.3">
      <c r="A26" s="131" t="s">
        <v>16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36">
        <f>IF("nie"=MID(I34,1,3),P24,(P24*1.2))</f>
        <v>0</v>
      </c>
    </row>
    <row r="27" spans="1:18" x14ac:dyDescent="0.25">
      <c r="A27" s="143" t="s">
        <v>17</v>
      </c>
      <c r="B27" s="143"/>
      <c r="C27" s="1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spans="1:18" x14ac:dyDescent="0.25">
      <c r="A28" s="134" t="s">
        <v>65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8" ht="25.5" customHeight="1" x14ac:dyDescent="0.25">
      <c r="A29" s="44" t="s">
        <v>57</v>
      </c>
      <c r="B29" s="44"/>
      <c r="C29" s="44"/>
      <c r="D29" s="44"/>
      <c r="E29" s="79"/>
      <c r="F29" s="44"/>
      <c r="G29" s="44"/>
      <c r="H29" s="45" t="s">
        <v>55</v>
      </c>
      <c r="I29" s="44"/>
      <c r="J29" s="44"/>
      <c r="K29" s="46"/>
      <c r="L29" s="46"/>
      <c r="M29" s="46"/>
      <c r="N29" s="46"/>
      <c r="O29" s="46"/>
      <c r="P29" s="46"/>
    </row>
    <row r="30" spans="1:18" ht="15" customHeight="1" x14ac:dyDescent="0.25">
      <c r="A30" s="145" t="s">
        <v>66</v>
      </c>
      <c r="B30" s="146"/>
      <c r="C30" s="146"/>
      <c r="D30" s="146"/>
      <c r="E30" s="146"/>
      <c r="F30" s="147"/>
      <c r="G30" s="144" t="s">
        <v>56</v>
      </c>
      <c r="H30" s="47" t="s">
        <v>18</v>
      </c>
      <c r="I30" s="137"/>
      <c r="J30" s="138"/>
      <c r="K30" s="138"/>
      <c r="L30" s="138"/>
      <c r="M30" s="138"/>
      <c r="N30" s="138"/>
      <c r="O30" s="138"/>
      <c r="P30" s="139"/>
    </row>
    <row r="31" spans="1:18" x14ac:dyDescent="0.25">
      <c r="A31" s="148"/>
      <c r="B31" s="149"/>
      <c r="C31" s="149"/>
      <c r="D31" s="149"/>
      <c r="E31" s="149"/>
      <c r="F31" s="150"/>
      <c r="G31" s="144"/>
      <c r="H31" s="47" t="s">
        <v>19</v>
      </c>
      <c r="I31" s="137"/>
      <c r="J31" s="138"/>
      <c r="K31" s="138"/>
      <c r="L31" s="138"/>
      <c r="M31" s="138"/>
      <c r="N31" s="138"/>
      <c r="O31" s="138"/>
      <c r="P31" s="139"/>
    </row>
    <row r="32" spans="1:18" ht="18" customHeight="1" x14ac:dyDescent="0.25">
      <c r="A32" s="148"/>
      <c r="B32" s="149"/>
      <c r="C32" s="149"/>
      <c r="D32" s="149"/>
      <c r="E32" s="149"/>
      <c r="F32" s="150"/>
      <c r="G32" s="144"/>
      <c r="H32" s="47" t="s">
        <v>20</v>
      </c>
      <c r="I32" s="137"/>
      <c r="J32" s="138"/>
      <c r="K32" s="138"/>
      <c r="L32" s="138"/>
      <c r="M32" s="138"/>
      <c r="N32" s="138"/>
      <c r="O32" s="138"/>
      <c r="P32" s="139"/>
    </row>
    <row r="33" spans="1:16" x14ac:dyDescent="0.25">
      <c r="A33" s="148"/>
      <c r="B33" s="149"/>
      <c r="C33" s="149"/>
      <c r="D33" s="149"/>
      <c r="E33" s="149"/>
      <c r="F33" s="150"/>
      <c r="G33" s="144"/>
      <c r="H33" s="47" t="s">
        <v>21</v>
      </c>
      <c r="I33" s="137"/>
      <c r="J33" s="138"/>
      <c r="K33" s="138"/>
      <c r="L33" s="138"/>
      <c r="M33" s="138"/>
      <c r="N33" s="138"/>
      <c r="O33" s="138"/>
      <c r="P33" s="139"/>
    </row>
    <row r="34" spans="1:16" x14ac:dyDescent="0.25">
      <c r="A34" s="148"/>
      <c r="B34" s="149"/>
      <c r="C34" s="149"/>
      <c r="D34" s="149"/>
      <c r="E34" s="149"/>
      <c r="F34" s="150"/>
      <c r="G34" s="144"/>
      <c r="H34" s="47" t="s">
        <v>22</v>
      </c>
      <c r="I34" s="137"/>
      <c r="J34" s="138"/>
      <c r="K34" s="138"/>
      <c r="L34" s="138"/>
      <c r="M34" s="138"/>
      <c r="N34" s="138"/>
      <c r="O34" s="138"/>
      <c r="P34" s="139"/>
    </row>
    <row r="35" spans="1:16" x14ac:dyDescent="0.25">
      <c r="A35" s="148"/>
      <c r="B35" s="149"/>
      <c r="C35" s="149"/>
      <c r="D35" s="149"/>
      <c r="E35" s="149"/>
      <c r="F35" s="150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x14ac:dyDescent="0.25">
      <c r="A36" s="148"/>
      <c r="B36" s="149"/>
      <c r="C36" s="149"/>
      <c r="D36" s="149"/>
      <c r="E36" s="149"/>
      <c r="F36" s="150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x14ac:dyDescent="0.25">
      <c r="A37" s="151"/>
      <c r="B37" s="152"/>
      <c r="C37" s="152"/>
      <c r="D37" s="152"/>
      <c r="E37" s="152"/>
      <c r="F37" s="153"/>
      <c r="G37" s="46"/>
      <c r="H37" s="24"/>
      <c r="I37" s="18"/>
      <c r="J37" s="24"/>
      <c r="K37" s="24" t="s">
        <v>23</v>
      </c>
      <c r="L37" s="24"/>
      <c r="M37" s="140"/>
      <c r="N37" s="141"/>
      <c r="O37" s="142"/>
      <c r="P37" s="24"/>
    </row>
    <row r="38" spans="1:16" x14ac:dyDescent="0.25">
      <c r="A38" s="46"/>
      <c r="B38" s="46"/>
      <c r="C38" s="46"/>
      <c r="D38" s="46"/>
      <c r="E38" s="46"/>
      <c r="F38" s="46"/>
      <c r="G38" s="46"/>
      <c r="H38" s="24"/>
      <c r="I38" s="24"/>
      <c r="J38" s="24"/>
      <c r="K38" s="24"/>
      <c r="L38" s="24"/>
      <c r="M38" s="24"/>
      <c r="N38" s="24"/>
      <c r="O38" s="24"/>
      <c r="P38" s="24"/>
    </row>
    <row r="39" spans="1:16" x14ac:dyDescent="0.25">
      <c r="A39" s="21"/>
      <c r="B39" s="21"/>
      <c r="C39" s="21"/>
      <c r="D39" s="21"/>
      <c r="E39" s="21"/>
      <c r="F39" s="21"/>
      <c r="G39" s="21"/>
      <c r="H39" s="24"/>
      <c r="I39" s="24"/>
      <c r="J39" s="24"/>
      <c r="K39" s="24"/>
      <c r="L39" s="24"/>
      <c r="M39" s="24"/>
      <c r="N39" s="24"/>
      <c r="O39" s="24"/>
      <c r="P39" s="24"/>
    </row>
  </sheetData>
  <sheetProtection selectLockedCells="1"/>
  <mergeCells count="40">
    <mergeCell ref="C14:D14"/>
    <mergeCell ref="C15:D15"/>
    <mergeCell ref="C16:D16"/>
    <mergeCell ref="K24:L24"/>
    <mergeCell ref="A25:O25"/>
    <mergeCell ref="A26:O26"/>
    <mergeCell ref="A28:P28"/>
    <mergeCell ref="C22:D22"/>
    <mergeCell ref="I34:P34"/>
    <mergeCell ref="M37:O37"/>
    <mergeCell ref="A27:C27"/>
    <mergeCell ref="G30:G34"/>
    <mergeCell ref="I30:P30"/>
    <mergeCell ref="I31:P31"/>
    <mergeCell ref="I32:P32"/>
    <mergeCell ref="I33:P33"/>
    <mergeCell ref="A30:F3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9" t="s">
        <v>51</v>
      </c>
      <c r="M2" s="159"/>
    </row>
    <row r="3" spans="1:14" x14ac:dyDescent="0.25">
      <c r="A3" s="5" t="s">
        <v>25</v>
      </c>
      <c r="B3" s="156" t="s">
        <v>26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5">
      <c r="A4" s="5" t="s">
        <v>27</v>
      </c>
      <c r="B4" s="156" t="s">
        <v>28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5">
      <c r="A5" s="5" t="s">
        <v>8</v>
      </c>
      <c r="B5" s="156" t="s">
        <v>29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x14ac:dyDescent="0.25">
      <c r="A6" s="5" t="s">
        <v>2</v>
      </c>
      <c r="B6" s="156" t="s">
        <v>30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1:14" x14ac:dyDescent="0.25">
      <c r="A7" s="6" t="s">
        <v>31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8"/>
    </row>
    <row r="8" spans="1:14" x14ac:dyDescent="0.25">
      <c r="A8" s="5" t="s">
        <v>12</v>
      </c>
      <c r="B8" s="156" t="s">
        <v>32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</row>
    <row r="9" spans="1:14" x14ac:dyDescent="0.25">
      <c r="A9" s="7" t="s">
        <v>33</v>
      </c>
      <c r="B9" s="156" t="s">
        <v>34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</row>
    <row r="10" spans="1:14" x14ac:dyDescent="0.25">
      <c r="A10" s="7" t="s">
        <v>35</v>
      </c>
      <c r="B10" s="156" t="s">
        <v>36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</row>
    <row r="11" spans="1:14" x14ac:dyDescent="0.25">
      <c r="A11" s="8" t="s">
        <v>37</v>
      </c>
      <c r="B11" s="156" t="s">
        <v>38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4" x14ac:dyDescent="0.25">
      <c r="A12" s="9" t="s">
        <v>39</v>
      </c>
      <c r="B12" s="156" t="s">
        <v>40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</row>
    <row r="13" spans="1:14" ht="24" customHeight="1" x14ac:dyDescent="0.25">
      <c r="A13" s="8" t="s">
        <v>41</v>
      </c>
      <c r="B13" s="156" t="s">
        <v>42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</row>
    <row r="14" spans="1:14" ht="16.5" customHeight="1" x14ac:dyDescent="0.25">
      <c r="A14" s="8" t="s">
        <v>5</v>
      </c>
      <c r="B14" s="156" t="s">
        <v>52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</row>
    <row r="15" spans="1:14" x14ac:dyDescent="0.25">
      <c r="A15" s="8" t="s">
        <v>43</v>
      </c>
      <c r="B15" s="156" t="s">
        <v>44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pans="1:14" ht="38.25" x14ac:dyDescent="0.25">
      <c r="A16" s="10" t="s">
        <v>45</v>
      </c>
      <c r="B16" s="156" t="s">
        <v>46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pans="1:14" ht="28.5" customHeight="1" x14ac:dyDescent="0.25">
      <c r="A17" s="10" t="s">
        <v>47</v>
      </c>
      <c r="B17" s="156" t="s">
        <v>48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</row>
    <row r="18" spans="1:14" ht="27" customHeight="1" x14ac:dyDescent="0.25">
      <c r="A18" s="11" t="s">
        <v>49</v>
      </c>
      <c r="B18" s="156" t="s">
        <v>50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</row>
    <row r="19" spans="1:14" ht="75" customHeight="1" x14ac:dyDescent="0.25">
      <c r="A19" s="48" t="s">
        <v>62</v>
      </c>
      <c r="B19" s="155" t="s">
        <v>63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2021-02-26T08:40:20Z</cp:lastPrinted>
  <dcterms:created xsi:type="dcterms:W3CDTF">2012-08-13T12:29:09Z</dcterms:created>
  <dcterms:modified xsi:type="dcterms:W3CDTF">2021-03-19T13:35:36Z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