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320" windowHeight="9795" tabRatio="989" activeTab="1"/>
  </bookViews>
  <sheets>
    <sheet name="KL celkový" sheetId="9" r:id="rId1"/>
    <sheet name="Rekapitulácia" sheetId="1" r:id="rId2"/>
    <sheet name="SO05 komunikacia Robotnicka" sheetId="14" r:id="rId3"/>
    <sheet name="chodník na Robotníckej" sheetId="23" r:id="rId4"/>
    <sheet name="SO05,1 kanalizacia" sheetId="25" r:id="rId5"/>
    <sheet name="Chodnik 1.mája SO01" sheetId="19" r:id="rId6"/>
  </sheets>
  <definedNames>
    <definedName name="_xlnm._FilterDatabase" localSheetId="5" hidden="1">#REF!</definedName>
    <definedName name="_xlnm._FilterDatabase" localSheetId="0" hidden="1">#REF!</definedName>
    <definedName name="_xlnm._FilterDatabase" localSheetId="4" hidden="1">#REF!</definedName>
    <definedName name="_xlnm._FilterDatabase" hidden="1">#REF!</definedName>
    <definedName name="b" hidden="1">#REF!</definedName>
    <definedName name="fakt1R" localSheetId="5">#REF!</definedName>
    <definedName name="fakt1R" localSheetId="0">#REF!</definedName>
    <definedName name="fakt1R" localSheetId="4">#REF!</definedName>
    <definedName name="fakt1R">#REF!</definedName>
    <definedName name="nn" localSheetId="4">#REF!</definedName>
    <definedName name="nn">#REF!</definedName>
    <definedName name="vv" localSheetId="4" hidden="1">#REF!</definedName>
    <definedName name="vv" hidden="1">#REF!</definedName>
  </definedNames>
  <calcPr calcId="124519"/>
</workbook>
</file>

<file path=xl/calcChain.xml><?xml version="1.0" encoding="utf-8"?>
<calcChain xmlns="http://schemas.openxmlformats.org/spreadsheetml/2006/main">
  <c r="F25" i="23"/>
  <c r="F17" i="14"/>
  <c r="A25" i="25" l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H42" l="1"/>
  <c r="H41"/>
  <c r="H40"/>
  <c r="H39"/>
  <c r="H38"/>
  <c r="H37"/>
  <c r="H36"/>
  <c r="H35"/>
  <c r="H34"/>
  <c r="H33"/>
  <c r="H32"/>
  <c r="H31"/>
  <c r="H30"/>
  <c r="H29"/>
  <c r="H28"/>
  <c r="H27"/>
  <c r="H26"/>
  <c r="H24"/>
  <c r="H23"/>
  <c r="H22"/>
  <c r="H21"/>
  <c r="H20"/>
  <c r="H19"/>
  <c r="H18"/>
  <c r="H17"/>
  <c r="H16"/>
  <c r="H15"/>
  <c r="H14"/>
  <c r="H13"/>
  <c r="H12"/>
  <c r="H11"/>
  <c r="H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H43" l="1"/>
  <c r="C13" i="1" s="1"/>
  <c r="H38" i="14"/>
  <c r="H38" i="23" l="1"/>
  <c r="H36"/>
  <c r="H35"/>
  <c r="H34"/>
  <c r="H33"/>
  <c r="H32"/>
  <c r="H31"/>
  <c r="H30"/>
  <c r="H29"/>
  <c r="H28"/>
  <c r="H26"/>
  <c r="H25"/>
  <c r="H24"/>
  <c r="H23"/>
  <c r="H22"/>
  <c r="H21"/>
  <c r="H19"/>
  <c r="H18"/>
  <c r="H16"/>
  <c r="H15"/>
  <c r="H14"/>
  <c r="H13"/>
  <c r="H12"/>
  <c r="H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H10"/>
  <c r="H39" l="1"/>
  <c r="C12" i="1" s="1"/>
  <c r="A11" i="14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H22" i="19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H41"/>
  <c r="H39"/>
  <c r="H36"/>
  <c r="H35"/>
  <c r="H10"/>
  <c r="H38"/>
  <c r="H18"/>
  <c r="H40"/>
  <c r="H13"/>
  <c r="H29"/>
  <c r="H37"/>
  <c r="H35" i="14"/>
  <c r="H14"/>
  <c r="H30" i="19"/>
  <c r="H27"/>
  <c r="H26"/>
  <c r="H14"/>
  <c r="H11"/>
  <c r="H45"/>
  <c r="H47"/>
  <c r="H21"/>
  <c r="H12"/>
  <c r="H23"/>
  <c r="H24"/>
  <c r="H44" i="14"/>
  <c r="H36"/>
  <c r="H42"/>
  <c r="H41"/>
  <c r="H37"/>
  <c r="H31"/>
  <c r="H30"/>
  <c r="H29"/>
  <c r="H28"/>
  <c r="H27"/>
  <c r="H26"/>
  <c r="H24"/>
  <c r="H23"/>
  <c r="H21"/>
  <c r="H20"/>
  <c r="H19"/>
  <c r="H18"/>
  <c r="H17"/>
  <c r="H16"/>
  <c r="H13"/>
  <c r="H12"/>
  <c r="H11"/>
  <c r="H10"/>
  <c r="H40"/>
  <c r="H32"/>
  <c r="H34"/>
  <c r="H22"/>
  <c r="H31" i="19"/>
  <c r="H15"/>
  <c r="H20"/>
  <c r="H39" i="14"/>
  <c r="H33"/>
  <c r="H16" i="19"/>
  <c r="H19"/>
  <c r="H17"/>
  <c r="H32"/>
  <c r="H33"/>
  <c r="H44"/>
  <c r="H42"/>
  <c r="H43"/>
  <c r="H48" l="1"/>
  <c r="C10" i="1" s="1"/>
  <c r="H45" i="14"/>
  <c r="C11" i="1" s="1"/>
  <c r="C14" l="1"/>
  <c r="E26" i="9" s="1"/>
  <c r="Q29" s="1"/>
  <c r="O30" s="1"/>
  <c r="Q30" l="1"/>
  <c r="Q32" s="1"/>
</calcChain>
</file>

<file path=xl/sharedStrings.xml><?xml version="1.0" encoding="utf-8"?>
<sst xmlns="http://schemas.openxmlformats.org/spreadsheetml/2006/main" count="717" uniqueCount="310">
  <si>
    <t>Rekapitulácia objektov stavby</t>
  </si>
  <si>
    <t>Dátum:</t>
  </si>
  <si>
    <t>Objednávateľ:</t>
  </si>
  <si>
    <t>Projektant:</t>
  </si>
  <si>
    <t>Zhotoviteľ:</t>
  </si>
  <si>
    <t>Spracoval:</t>
  </si>
  <si>
    <t>Kód</t>
  </si>
  <si>
    <t>Zákazka</t>
  </si>
  <si>
    <t>Cena bez DPH</t>
  </si>
  <si>
    <t>DPH</t>
  </si>
  <si>
    <t>EUR</t>
  </si>
  <si>
    <t>A</t>
  </si>
  <si>
    <t>B</t>
  </si>
  <si>
    <t>C</t>
  </si>
  <si>
    <t>D</t>
  </si>
  <si>
    <t>E</t>
  </si>
  <si>
    <t>Celkové náklady</t>
  </si>
  <si>
    <t>Kód položky</t>
  </si>
  <si>
    <t>%</t>
  </si>
  <si>
    <t>001</t>
  </si>
  <si>
    <t>m3</t>
  </si>
  <si>
    <t>ks</t>
  </si>
  <si>
    <t>m</t>
  </si>
  <si>
    <t>t</t>
  </si>
  <si>
    <t>P.Č.</t>
  </si>
  <si>
    <t>KCN</t>
  </si>
  <si>
    <t>MJ</t>
  </si>
  <si>
    <t>Množstvo celkom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</si>
  <si>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</si>
  <si>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</si>
  <si>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</si>
  <si>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</si>
  <si>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</si>
  <si>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</si>
  <si>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</si>
  <si>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</si>
  <si>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</si>
  <si>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</si>
  <si>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Zemné práce   </t>
  </si>
  <si>
    <t>221</t>
  </si>
  <si>
    <t>m2</t>
  </si>
  <si>
    <t>167101101</t>
  </si>
  <si>
    <t>171209002</t>
  </si>
  <si>
    <t xml:space="preserve">Zakladanie   </t>
  </si>
  <si>
    <t>002</t>
  </si>
  <si>
    <t>211971121</t>
  </si>
  <si>
    <t xml:space="preserve">Zhotov. oplášt. výplne z geotext. v ryhe alebo v záreze pri rozvinutej šírke oplášt. od 0 do 2, 5 m   </t>
  </si>
  <si>
    <t>693</t>
  </si>
  <si>
    <t>271</t>
  </si>
  <si>
    <t xml:space="preserve">Komunikácie   </t>
  </si>
  <si>
    <t>592</t>
  </si>
  <si>
    <t>9</t>
  </si>
  <si>
    <t xml:space="preserve">Ostatné konštrukcie a práce-búranie   </t>
  </si>
  <si>
    <t>R</t>
  </si>
  <si>
    <t>916561111</t>
  </si>
  <si>
    <t>917862111</t>
  </si>
  <si>
    <t xml:space="preserve">Osadenie chodník. obrub. betón. stojatého s bočnou oporou z betónu prostého tr. C 10/12, 5 do lôžka   </t>
  </si>
  <si>
    <t>919735123</t>
  </si>
  <si>
    <t xml:space="preserve">Rezanie betónového krytu alebo podkladu tr. nad C 12/15 hr. nad 100 do 150 mm   </t>
  </si>
  <si>
    <t>979087212</t>
  </si>
  <si>
    <t>Názov stavby</t>
  </si>
  <si>
    <t>Názov objektu</t>
  </si>
  <si>
    <t>EČO</t>
  </si>
  <si>
    <t>Názov časti</t>
  </si>
  <si>
    <t>Miesto</t>
  </si>
  <si>
    <t>IČO</t>
  </si>
  <si>
    <t>IČ DPH</t>
  </si>
  <si>
    <t>Objednávateľ</t>
  </si>
  <si>
    <t>Projektant</t>
  </si>
  <si>
    <t>Zhotoviteľ</t>
  </si>
  <si>
    <t>Rozpočet číslo</t>
  </si>
  <si>
    <t>Spracoval</t>
  </si>
  <si>
    <t>Dňa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</si>
  <si>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</si>
  <si>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</si>
  <si>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</si>
  <si>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</si>
  <si>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</si>
  <si>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</si>
  <si>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</si>
  <si>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</si>
  <si>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Základné rozp. náklady</t>
  </si>
  <si>
    <t>Doplnkové náklady</t>
  </si>
  <si>
    <t>Vedľajšie rozpočtové náklady</t>
  </si>
  <si>
    <t>Dodávky</t>
  </si>
  <si>
    <t>Práca nadčas</t>
  </si>
  <si>
    <t>13</t>
  </si>
  <si>
    <t>Zariad. staveniska</t>
  </si>
  <si>
    <t>Montáž</t>
  </si>
  <si>
    <t>Bez pevnej podl.</t>
  </si>
  <si>
    <t>14</t>
  </si>
  <si>
    <t>Mimostav. doprava</t>
  </si>
  <si>
    <t>PSV</t>
  </si>
  <si>
    <t>10</t>
  </si>
  <si>
    <t>Kultúrna pamiatka</t>
  </si>
  <si>
    <t>15</t>
  </si>
  <si>
    <t>Územné vplyvy</t>
  </si>
  <si>
    <t>11</t>
  </si>
  <si>
    <t>16</t>
  </si>
  <si>
    <t>Prevádzkové vplyvy</t>
  </si>
  <si>
    <t>"M"</t>
  </si>
  <si>
    <t>17</t>
  </si>
  <si>
    <t>Ostatné</t>
  </si>
  <si>
    <t>18</t>
  </si>
  <si>
    <t>VRN z rozpočtu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</si>
  <si>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</si>
  <si>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</si>
  <si>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</si>
  <si>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</si>
  <si>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</si>
  <si>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</si>
  <si>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</si>
  <si>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</si>
  <si>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</si>
  <si>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</si>
  <si>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</si>
  <si>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23</t>
  </si>
  <si>
    <t>Súčet 7, 12, 19-22</t>
  </si>
  <si>
    <t>Dátum a podpis</t>
  </si>
  <si>
    <t>Pečiatka</t>
  </si>
  <si>
    <t>24</t>
  </si>
  <si>
    <t>25</t>
  </si>
  <si>
    <t>Cena s DPH (r. 23-24)</t>
  </si>
  <si>
    <t>Prípočty a odpočty</t>
  </si>
  <si>
    <t>26</t>
  </si>
  <si>
    <t>Dodávky objednávateľa</t>
  </si>
  <si>
    <t>27</t>
  </si>
  <si>
    <t>Kĺzavá doložka</t>
  </si>
  <si>
    <t>28</t>
  </si>
  <si>
    <t>Zvýhodnenie + -</t>
  </si>
  <si>
    <t>Cena celkom</t>
  </si>
  <si>
    <t>Vodorovné konštrukcie</t>
  </si>
  <si>
    <t>99</t>
  </si>
  <si>
    <t>Cena jednotková</t>
  </si>
  <si>
    <t>151101101</t>
  </si>
  <si>
    <t>151101111</t>
  </si>
  <si>
    <t>174101001</t>
  </si>
  <si>
    <t>583</t>
  </si>
  <si>
    <t>5833466300</t>
  </si>
  <si>
    <t>Kamenivo ťažené hrubé drvené 16-63 B</t>
  </si>
  <si>
    <t>175101101</t>
  </si>
  <si>
    <t>Obsyp potrubia sypaninou z vhodných hornín 1 až 4 bez prehodenia sypaniny</t>
  </si>
  <si>
    <t>5833714000</t>
  </si>
  <si>
    <t>Štrkopiesok 0-16 N</t>
  </si>
  <si>
    <t>451572111</t>
  </si>
  <si>
    <t>Lôžko pod potrubie, stoky a drobné objekty, v otvorenom výkope z kameniva drobného ťaženého 0-4 mm</t>
  </si>
  <si>
    <t>871313121</t>
  </si>
  <si>
    <t>Montáž potrubia z kanalizačných rúr z tvrdého PVC tesn. gumovým krúžkom v skl. do 20% DN 150</t>
  </si>
  <si>
    <t>286</t>
  </si>
  <si>
    <t>2861123000</t>
  </si>
  <si>
    <t>PVC rúra kanalizačná  SN8 s hrdlom D 160x4,7mm</t>
  </si>
  <si>
    <t>2861105901</t>
  </si>
  <si>
    <t>PVC rúra kanalizačná  SN8 s hrdlom D 315x9,2mm</t>
  </si>
  <si>
    <t>871373121</t>
  </si>
  <si>
    <t>Montáž potrubia z kanaliz. rúr z tvrdého PVC tesn. gumovým krúžkom v sklone do 20 % DN 300</t>
  </si>
  <si>
    <t>877313123</t>
  </si>
  <si>
    <t>Montáž tvarovky na potrubí z rúr z tvrdého PVC tesn. gumovým krúžkom,jednoosá  DN 150</t>
  </si>
  <si>
    <t>2862103100</t>
  </si>
  <si>
    <t>PVC-U odbočka kanalizačná pre rúry hladké 160/160 60°</t>
  </si>
  <si>
    <t>892311000</t>
  </si>
  <si>
    <t>Skúška tesnosti kanalizácie D 150</t>
  </si>
  <si>
    <t>892371000</t>
  </si>
  <si>
    <t>Skúška tesnosti kanalizácie D 300</t>
  </si>
  <si>
    <t>894421112</t>
  </si>
  <si>
    <t>552</t>
  </si>
  <si>
    <t>5524214201</t>
  </si>
  <si>
    <t>899104111</t>
  </si>
  <si>
    <t>Osadenie poklopu liatinového a oceľového vrátane rámu hmotn. nad 150 kg</t>
  </si>
  <si>
    <t>5524221500</t>
  </si>
  <si>
    <t>899331111</t>
  </si>
  <si>
    <t>2864201400</t>
  </si>
  <si>
    <t>PVC-U prechodka šachtová kanalizačná 315</t>
  </si>
  <si>
    <t>013</t>
  </si>
  <si>
    <t>Mesto Zlaté Moravce</t>
  </si>
  <si>
    <t xml:space="preserve">Recyklácia  - zemina a kamenivo (17 05) ostatné   </t>
  </si>
  <si>
    <t>979089012</t>
  </si>
  <si>
    <t xml:space="preserve">Recyklácia - stavebná suť a bitúmeny   </t>
  </si>
  <si>
    <t>ZADANIE</t>
  </si>
  <si>
    <t xml:space="preserve">Stavba: </t>
  </si>
  <si>
    <t xml:space="preserve">Objekt: </t>
  </si>
  <si>
    <t xml:space="preserve">Dátum: </t>
  </si>
  <si>
    <t xml:space="preserve">JKSO: </t>
  </si>
  <si>
    <t>Skrátený popis</t>
  </si>
  <si>
    <t>113106121</t>
  </si>
  <si>
    <t xml:space="preserve">Rozoberanie dlažby, z betónových alebo kamenin. dlaždíc, dosiek alebo tvaroviek,  -0,13800t   </t>
  </si>
  <si>
    <t>131201109</t>
  </si>
  <si>
    <t>6936651000</t>
  </si>
  <si>
    <t xml:space="preserve">Geotextília netkaná polypropylénová Tatratex PP   200   </t>
  </si>
  <si>
    <t>564851111</t>
  </si>
  <si>
    <t>567122114</t>
  </si>
  <si>
    <t>573231111</t>
  </si>
  <si>
    <t xml:space="preserve">Postrek asfaltový spojovací bez posypu kamenivom z cestnej emulzie v množstve do 0, 50  kg/m2   </t>
  </si>
  <si>
    <t>5921952050</t>
  </si>
  <si>
    <t>596911211</t>
  </si>
  <si>
    <t xml:space="preserve">Kladenie zámkovej dlažby hr.8cm  vrátane lôžka hr. 30 mm   </t>
  </si>
  <si>
    <t>5921952470</t>
  </si>
  <si>
    <t xml:space="preserve">Rúrové vedenie   </t>
  </si>
  <si>
    <t>914001111</t>
  </si>
  <si>
    <t xml:space="preserve">Osadenie a montáž cestnej zvislej dopravnej značky na stľpik, stľp,konzolu alebo objekt   </t>
  </si>
  <si>
    <t>404</t>
  </si>
  <si>
    <t>4044777001</t>
  </si>
  <si>
    <t xml:space="preserve">Stĺpik Zn D60 mm    </t>
  </si>
  <si>
    <t>4044777006</t>
  </si>
  <si>
    <t xml:space="preserve">Viečko stlpika , D 60 mm   </t>
  </si>
  <si>
    <t>4044777004</t>
  </si>
  <si>
    <t xml:space="preserve">Objímka,  D 60 mm   </t>
  </si>
  <si>
    <t>4044741116</t>
  </si>
  <si>
    <t>914001115</t>
  </si>
  <si>
    <t xml:space="preserve">Prenájom dopravných značiek pre dočasné dopravné značenie   </t>
  </si>
  <si>
    <t>deň</t>
  </si>
  <si>
    <t>5921954660</t>
  </si>
  <si>
    <t xml:space="preserve">Obrubník parkový 100x20x5 cm  sivý   </t>
  </si>
  <si>
    <t>5921954390</t>
  </si>
  <si>
    <t xml:space="preserve">Obrubník cestný so skosením 100x26x15-5 cm   </t>
  </si>
  <si>
    <t>592195441.1</t>
  </si>
  <si>
    <t xml:space="preserve">Obrubník cestný , nábehový 100x25x25 cm   </t>
  </si>
  <si>
    <t>918101111</t>
  </si>
  <si>
    <t>919731114</t>
  </si>
  <si>
    <t xml:space="preserve">Zarovnanie styčnej plochy pozdľž vybúranej časti komunikácie z betónu prostého hr.nad 150 do 250 mm   </t>
  </si>
  <si>
    <t>919795111</t>
  </si>
  <si>
    <t xml:space="preserve">Montáž fólie separačnej, drenážnej a pod.   </t>
  </si>
  <si>
    <t>628</t>
  </si>
  <si>
    <t>6288000630</t>
  </si>
  <si>
    <t xml:space="preserve">Nopová fólia proti vlhkosti s radónovou ochranou PLUS   </t>
  </si>
  <si>
    <t xml:space="preserve">Presun hmôt HSV   </t>
  </si>
  <si>
    <t>162501102</t>
  </si>
  <si>
    <t>162501105</t>
  </si>
  <si>
    <t>171201202</t>
  </si>
  <si>
    <t>113107113</t>
  </si>
  <si>
    <t>113107142</t>
  </si>
  <si>
    <t>Odstránenie krytu asfaltového v ploche do 200 m2, hr. nad 50 do 100 mm,  -0,18100t</t>
  </si>
  <si>
    <t>113201111</t>
  </si>
  <si>
    <t>Vytrhanie obrúb kamenných, chodníkových ležatých,  -0,23000t</t>
  </si>
  <si>
    <t>131201102</t>
  </si>
  <si>
    <t>Výkop nezapaženej jamy v hornine 3, nad 100 do 1000 m3</t>
  </si>
  <si>
    <t>Hĺbenie nezapažených jám a zárezov. Príplatok za lepivosť horniny 3</t>
  </si>
  <si>
    <t>132101102</t>
  </si>
  <si>
    <t>Výkop ryhy do šírky 600 mm v horn.1a2 nad 100 m3</t>
  </si>
  <si>
    <t>132201109</t>
  </si>
  <si>
    <t>Príplatok k cene za lepivosť pri hĺbení rýh šírky do 600 mm zapažených i nezapažených s urovnaním dna v hornine 3</t>
  </si>
  <si>
    <t>Paženie a rozopretie stien rýh pre podzemné vedenie, príložné do 2 m</t>
  </si>
  <si>
    <t>Odstránenie paženia rýh pre podzemné vedenie, príložné hĺbky do 2 m</t>
  </si>
  <si>
    <t xml:space="preserve">Vodorovné premiestnenie výkopku po spevnenej ceste z horniny tr.1-4, do 100 m3 na vzdialenosť do 3000 m </t>
  </si>
  <si>
    <t>Vodorovné premiestnenie výkopku po spevnenej ceste z horniny tr.1-4, do 100 m3, príplatok k cene za každých ďalšich a začatých 1000 m</t>
  </si>
  <si>
    <t>Nakladanie neuľahnutého výkopku z hornín tr.1-4 do 100 m3</t>
  </si>
  <si>
    <t>Uloženie sypaniny na skládky nad 100 do 1000 m3</t>
  </si>
  <si>
    <t>Zásyp sypaninou so zhutnením jám, šachiet, rýh, zárezov alebo okolo objektov do 100 m3</t>
  </si>
  <si>
    <t>181101102</t>
  </si>
  <si>
    <t>Úprava pláne v zárezoch v hornine 1-4 so zhutnením</t>
  </si>
  <si>
    <t>181301101</t>
  </si>
  <si>
    <t>Rozprestretie ornice v rovine, plocha do 500 m2, hr.do 100 mm</t>
  </si>
  <si>
    <t>564801112</t>
  </si>
  <si>
    <t>Podklad zo štrkodrviny s rozprestretím a zhutnením, po zhutnení hr. 40 mm</t>
  </si>
  <si>
    <t>Podklad zo štrkodrviny s rozprestretím a zhutnením, po zhutnení hr. 150 mm</t>
  </si>
  <si>
    <t>Podklad z kameniva spevneného cementom s rozprestretím a zhutnením, CBGM C 8/10 (C 6/8), po zhutnení hr. 150 mm</t>
  </si>
  <si>
    <t>567124112</t>
  </si>
  <si>
    <t>Podklad z podkladového betónu PB I tr. C 20/25 hr. 120 mm</t>
  </si>
  <si>
    <t>577144211</t>
  </si>
  <si>
    <t>Asfaltový betón vrstva obrusná AC 11 O v pruhu š. do 3 m z nemodifik. asfaltu tr. I, po zhutnení hr. 50 mm</t>
  </si>
  <si>
    <t>577164431</t>
  </si>
  <si>
    <t>Asfaltový betón vrstva ložná AC 22 L v pruhu š. do 3 m z nemodifik. asfaltu tr. II, po zhutnení hr. 70 mm</t>
  </si>
  <si>
    <t>Výšková úprava uličného vstupu alebo vpuste do 200 mm zvýšením poklopu</t>
  </si>
  <si>
    <t>Osadenie záhonového alebo parkového obrubníka betón., do lôžka z bet. pros. tr. C 12/15 s bočnou oporou</t>
  </si>
  <si>
    <t>Lôžko pod obrubníky, krajníky alebo obruby z dlažob. kociek z betónu prostého tr. C 12/15</t>
  </si>
  <si>
    <t>979084215</t>
  </si>
  <si>
    <t>Vodorovná doprava vybúraných hmôt po suchu bez naloženia, ale so zložením na vzdialenosť do 3 km</t>
  </si>
  <si>
    <t>Nakladanie na dopravné prostriedky pre vodorovnú dopravu sutiny</t>
  </si>
  <si>
    <t>998225111</t>
  </si>
  <si>
    <t>Presun hmôt pre pozemnú komunikáciu a letisko s krytom asfaltovým akejkoľvek dĺžky objektu</t>
  </si>
  <si>
    <t>564752114</t>
  </si>
  <si>
    <t>Podklad alebo kryt z kameniva hrubého drveného veľ. 32-63mm(vibr.štrk) po zhut.hr. 180 mm</t>
  </si>
  <si>
    <t xml:space="preserve">Dlažba betónová hr. 8 cm, </t>
  </si>
  <si>
    <t>MAT</t>
  </si>
  <si>
    <t>R pol</t>
  </si>
  <si>
    <t>kg</t>
  </si>
  <si>
    <t>Zriadenie šachiet prefabrikovaných d+m vrátane všetkých detailov</t>
  </si>
  <si>
    <t>Zriadenie kanalizačného vpustu uličného z betónových dielcov atyp vrátane všetkých detailov</t>
  </si>
  <si>
    <t>895941111R</t>
  </si>
  <si>
    <t>Poklop liatinový  D400kN</t>
  </si>
  <si>
    <t>Dodávka a montáž palisád 120/140mm dl 400-800mm vrátane detailov</t>
  </si>
  <si>
    <t xml:space="preserve">Dlažba  pre nevidiacich drážková  cm sivá   </t>
  </si>
  <si>
    <t xml:space="preserve">Uličná vpusť komplet </t>
  </si>
  <si>
    <t>0057211200</t>
  </si>
  <si>
    <t>Trávové semeno - parková zmes, 30g/m2</t>
  </si>
  <si>
    <t>231</t>
  </si>
  <si>
    <t>180402111</t>
  </si>
  <si>
    <t>Založenie trávnika parkového výsevom v rovine do 1:5</t>
  </si>
  <si>
    <t>113107223</t>
  </si>
  <si>
    <t>Odstránenie krytu v ploche nad 200 m2 z kameniva hrubého drveného, hr. 200 do 300 m,  -0,40000t</t>
  </si>
  <si>
    <t>113107232</t>
  </si>
  <si>
    <t>Odstránenie krytu v ploche nad 200 m2 z betónu prostého, hr. vrstvy 150 do 300 mm,  -0,50000t</t>
  </si>
  <si>
    <t>Odstránenie krytu asfaltového v ploche , hr. nad 50 do 100 mm,  -0,18100t</t>
  </si>
  <si>
    <t>Odstránenie krytu v ploche  z kameniva ťaženého, hr.vrstvy 200 do 300 mm,  -0,50000t</t>
  </si>
  <si>
    <t>Odstránenie krytu v ploche  z betónu prostého, hr. vrstvy 150 do 300 mm,  -0,50000t</t>
  </si>
  <si>
    <t>Spolu</t>
  </si>
  <si>
    <t>Chodník 1.Mája SO 01</t>
  </si>
  <si>
    <t>Objekt</t>
  </si>
  <si>
    <t>Dobudovanie základnej technickej infraštruktúry v meste Zlaté  Moravce</t>
  </si>
  <si>
    <t>Zlaté  Moravce</t>
  </si>
  <si>
    <t>SO05 Vybudovanie miestnej komunikácie na ulici Robotníckej</t>
  </si>
  <si>
    <t>Vybudovanie miestnej komunikácie na ulici Robotníckej  SO05</t>
  </si>
  <si>
    <t xml:space="preserve">Dopravná značka základný rozmer, Zn / Reflexnosť - Trieda 1, typ podľa PD   </t>
  </si>
  <si>
    <t>Vybudovanie chodníka na ulici Robotníckej  SO05</t>
  </si>
  <si>
    <t>SO05 Vybudovanie chodníka na ulici Robotníckej</t>
  </si>
  <si>
    <t>SO05/1 Dažďová  kanalizácia na ulici Robotníckej</t>
  </si>
  <si>
    <t>Vybudovanie dažďovej kanalizácie na ulici Robotníckej  SO05/1 Dažďová  kanalizácia</t>
  </si>
  <si>
    <t>Ing.Dušan  Ondrejka</t>
  </si>
  <si>
    <t>02.2022</t>
  </si>
  <si>
    <t>Ing.Dušan Ondrejka</t>
  </si>
  <si>
    <t>Výkaz  výmer</t>
  </si>
</sst>
</file>

<file path=xl/styles.xml><?xml version="1.0" encoding="utf-8"?>
<styleSheet xmlns="http://schemas.openxmlformats.org/spreadsheetml/2006/main">
  <numFmts count="10">
    <numFmt numFmtId="164" formatCode="_-* #,##0\ &quot;Sk&quot;_-;\-* #,##0\ &quot;Sk&quot;_-;_-* &quot;-&quot;\ &quot;Sk&quot;_-;_-@_-"/>
    <numFmt numFmtId="165" formatCode="#,##0.00;\-#,##0.00"/>
    <numFmt numFmtId="166" formatCode="#,##0.00_ ;\-#,##0.00\ "/>
    <numFmt numFmtId="167" formatCode="#,##0&quot; Sk&quot;;[Red]&quot;-&quot;#,##0&quot; Sk&quot;"/>
    <numFmt numFmtId="168" formatCode="#,##0;\-#,##0"/>
    <numFmt numFmtId="169" formatCode="#,##0.000;\-#,##0.000"/>
    <numFmt numFmtId="170" formatCode="####;\-####"/>
    <numFmt numFmtId="171" formatCode="0.00%;\-0.00%"/>
    <numFmt numFmtId="172" formatCode="###0;\-###0"/>
    <numFmt numFmtId="173" formatCode="###0.000;\-###0.000"/>
  </numFmts>
  <fonts count="48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44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MS Sans Serif"/>
      <charset val="1"/>
    </font>
    <font>
      <b/>
      <sz val="8"/>
      <name val="Arial CE"/>
      <charset val="238"/>
    </font>
    <font>
      <sz val="8"/>
      <name val="Arial"/>
      <charset val="110"/>
    </font>
    <font>
      <sz val="8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b/>
      <sz val="7"/>
      <name val="Arial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b/>
      <sz val="18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7"/>
      <color indexed="12"/>
      <name val="Arial CE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Times New Roman"/>
      <family val="1"/>
      <charset val="238"/>
    </font>
    <font>
      <i/>
      <sz val="8"/>
      <name val="Arial CE"/>
      <family val="2"/>
      <charset val="238"/>
    </font>
    <font>
      <i/>
      <sz val="7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13"/>
      </patternFill>
    </fill>
  </fills>
  <borders count="7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46">
    <xf numFmtId="0" fontId="0" fillId="0" borderId="0"/>
    <xf numFmtId="0" fontId="13" fillId="0" borderId="1">
      <alignment vertical="center"/>
    </xf>
    <xf numFmtId="0" fontId="13" fillId="0" borderId="1" applyFont="0" applyFill="0" applyBorder="0">
      <alignment vertical="center"/>
    </xf>
    <xf numFmtId="167" fontId="13" fillId="0" borderId="1"/>
    <xf numFmtId="0" fontId="13" fillId="0" borderId="1" applyFont="0" applyFill="0"/>
    <xf numFmtId="164" fontId="10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2" applyNumberFormat="0" applyFill="0" applyAlignment="0" applyProtection="0"/>
    <xf numFmtId="0" fontId="10" fillId="0" borderId="0"/>
    <xf numFmtId="0" fontId="17" fillId="8" borderId="0" applyNumberFormat="0" applyBorder="0" applyAlignment="0" applyProtection="0"/>
    <xf numFmtId="0" fontId="18" fillId="13" borderId="3" applyNumberFormat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1" fillId="0" borderId="0" applyAlignment="0">
      <alignment vertical="top" wrapText="1"/>
      <protection locked="0"/>
    </xf>
    <xf numFmtId="0" fontId="11" fillId="0" borderId="0"/>
    <xf numFmtId="0" fontId="12" fillId="0" borderId="0"/>
    <xf numFmtId="0" fontId="24" fillId="0" borderId="0" applyAlignment="0">
      <alignment vertical="top" wrapText="1"/>
      <protection locked="0"/>
    </xf>
    <xf numFmtId="0" fontId="21" fillId="0" borderId="4" applyNumberFormat="0" applyFill="0" applyAlignment="0" applyProtection="0"/>
    <xf numFmtId="0" fontId="22" fillId="6" borderId="0" applyNumberFormat="0" applyBorder="0" applyAlignment="0" applyProtection="0"/>
    <xf numFmtId="0" fontId="13" fillId="0" borderId="5" applyBorder="0">
      <alignment vertical="center"/>
    </xf>
    <xf numFmtId="0" fontId="21" fillId="0" borderId="0" applyNumberFormat="0" applyFill="0" applyBorder="0" applyAlignment="0" applyProtection="0"/>
    <xf numFmtId="0" fontId="13" fillId="0" borderId="5">
      <alignment vertical="center"/>
    </xf>
    <xf numFmtId="0" fontId="23" fillId="0" borderId="0" applyNumberFormat="0" applyFill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</cellStyleXfs>
  <cellXfs count="210">
    <xf numFmtId="0" fontId="0" fillId="0" borderId="0" xfId="0"/>
    <xf numFmtId="0" fontId="2" fillId="4" borderId="0" xfId="30" applyFont="1" applyFill="1" applyAlignment="1" applyProtection="1">
      <alignment horizontal="left"/>
    </xf>
    <xf numFmtId="0" fontId="1" fillId="4" borderId="0" xfId="30" applyFont="1" applyFill="1" applyAlignment="1" applyProtection="1">
      <alignment horizontal="left"/>
    </xf>
    <xf numFmtId="0" fontId="1" fillId="0" borderId="0" xfId="30" applyAlignment="1">
      <alignment horizontal="left" vertical="top"/>
      <protection locked="0"/>
    </xf>
    <xf numFmtId="0" fontId="3" fillId="4" borderId="0" xfId="30" applyFont="1" applyFill="1" applyAlignment="1" applyProtection="1">
      <alignment horizontal="left"/>
    </xf>
    <xf numFmtId="0" fontId="4" fillId="4" borderId="0" xfId="30" applyFont="1" applyFill="1" applyAlignment="1" applyProtection="1">
      <alignment horizontal="left"/>
    </xf>
    <xf numFmtId="0" fontId="5" fillId="4" borderId="0" xfId="30" applyFont="1" applyFill="1" applyAlignment="1" applyProtection="1">
      <alignment horizontal="left"/>
    </xf>
    <xf numFmtId="0" fontId="6" fillId="4" borderId="0" xfId="30" applyFont="1" applyFill="1" applyAlignment="1" applyProtection="1">
      <alignment horizontal="left"/>
    </xf>
    <xf numFmtId="0" fontId="7" fillId="4" borderId="0" xfId="30" applyFont="1" applyFill="1" applyAlignment="1" applyProtection="1">
      <alignment horizontal="left"/>
    </xf>
    <xf numFmtId="0" fontId="8" fillId="17" borderId="6" xfId="30" applyFont="1" applyFill="1" applyBorder="1" applyAlignment="1" applyProtection="1">
      <alignment horizontal="center" vertical="center" wrapText="1"/>
    </xf>
    <xf numFmtId="0" fontId="8" fillId="17" borderId="7" xfId="30" applyFont="1" applyFill="1" applyBorder="1" applyAlignment="1" applyProtection="1">
      <alignment horizontal="center" vertical="top"/>
    </xf>
    <xf numFmtId="0" fontId="8" fillId="17" borderId="8" xfId="30" applyFont="1" applyFill="1" applyBorder="1" applyAlignment="1" applyProtection="1">
      <alignment horizontal="center" vertical="top"/>
    </xf>
    <xf numFmtId="0" fontId="9" fillId="17" borderId="8" xfId="30" applyFont="1" applyFill="1" applyBorder="1" applyAlignment="1" applyProtection="1">
      <alignment horizontal="center" vertical="top"/>
    </xf>
    <xf numFmtId="0" fontId="9" fillId="17" borderId="9" xfId="30" applyFont="1" applyFill="1" applyBorder="1" applyAlignment="1" applyProtection="1">
      <alignment horizontal="center" vertical="top"/>
    </xf>
    <xf numFmtId="0" fontId="9" fillId="17" borderId="7" xfId="30" applyFont="1" applyFill="1" applyBorder="1" applyAlignment="1" applyProtection="1">
      <alignment horizontal="center" vertical="top"/>
    </xf>
    <xf numFmtId="0" fontId="1" fillId="0" borderId="0" xfId="30" applyFont="1" applyAlignment="1">
      <alignment horizontal="left" vertical="top"/>
      <protection locked="0"/>
    </xf>
    <xf numFmtId="14" fontId="7" fillId="4" borderId="0" xfId="30" applyNumberFormat="1" applyFont="1" applyFill="1" applyAlignment="1" applyProtection="1">
      <alignment horizontal="left"/>
    </xf>
    <xf numFmtId="166" fontId="1" fillId="0" borderId="0" xfId="30" applyNumberFormat="1" applyFont="1" applyAlignment="1">
      <alignment horizontal="left" vertical="top"/>
      <protection locked="0"/>
    </xf>
    <xf numFmtId="0" fontId="7" fillId="0" borderId="10" xfId="30" applyFont="1" applyBorder="1" applyAlignment="1" applyProtection="1">
      <alignment horizontal="left" wrapText="1"/>
    </xf>
    <xf numFmtId="165" fontId="7" fillId="0" borderId="10" xfId="30" applyNumberFormat="1" applyFont="1" applyBorder="1" applyAlignment="1" applyProtection="1">
      <alignment horizontal="right"/>
    </xf>
    <xf numFmtId="0" fontId="24" fillId="0" borderId="0" xfId="33" applyAlignment="1">
      <alignment horizontal="left" vertical="top"/>
      <protection locked="0"/>
    </xf>
    <xf numFmtId="0" fontId="25" fillId="0" borderId="0" xfId="33" applyFont="1" applyAlignment="1">
      <alignment horizontal="left" wrapText="1"/>
      <protection locked="0"/>
    </xf>
    <xf numFmtId="0" fontId="24" fillId="0" borderId="0" xfId="33" applyFont="1" applyAlignment="1">
      <alignment horizontal="left" vertical="top"/>
      <protection locked="0"/>
    </xf>
    <xf numFmtId="0" fontId="24" fillId="0" borderId="11" xfId="33" applyFont="1" applyBorder="1" applyAlignment="1" applyProtection="1">
      <alignment horizontal="left"/>
    </xf>
    <xf numFmtId="0" fontId="24" fillId="0" borderId="12" xfId="33" applyFont="1" applyBorder="1" applyAlignment="1" applyProtection="1">
      <alignment horizontal="left"/>
    </xf>
    <xf numFmtId="0" fontId="24" fillId="0" borderId="13" xfId="33" applyFont="1" applyBorder="1" applyAlignment="1" applyProtection="1">
      <alignment horizontal="left"/>
    </xf>
    <xf numFmtId="0" fontId="24" fillId="0" borderId="14" xfId="33" applyFont="1" applyBorder="1" applyAlignment="1" applyProtection="1">
      <alignment horizontal="left"/>
    </xf>
    <xf numFmtId="0" fontId="24" fillId="0" borderId="0" xfId="33" applyFont="1" applyAlignment="1" applyProtection="1">
      <alignment horizontal="left"/>
    </xf>
    <xf numFmtId="0" fontId="24" fillId="0" borderId="15" xfId="33" applyFont="1" applyBorder="1" applyAlignment="1" applyProtection="1">
      <alignment horizontal="left"/>
    </xf>
    <xf numFmtId="0" fontId="24" fillId="0" borderId="16" xfId="33" applyFont="1" applyBorder="1" applyAlignment="1" applyProtection="1">
      <alignment horizontal="left"/>
    </xf>
    <xf numFmtId="0" fontId="24" fillId="0" borderId="17" xfId="33" applyFont="1" applyBorder="1" applyAlignment="1" applyProtection="1">
      <alignment horizontal="left"/>
    </xf>
    <xf numFmtId="0" fontId="24" fillId="0" borderId="18" xfId="33" applyFont="1" applyBorder="1" applyAlignment="1" applyProtection="1">
      <alignment horizontal="left"/>
    </xf>
    <xf numFmtId="0" fontId="26" fillId="0" borderId="11" xfId="33" applyFont="1" applyBorder="1" applyAlignment="1" applyProtection="1">
      <alignment horizontal="left" vertical="center"/>
    </xf>
    <xf numFmtId="0" fontId="26" fillId="0" borderId="12" xfId="33" applyFont="1" applyBorder="1" applyAlignment="1" applyProtection="1">
      <alignment horizontal="left" vertical="center"/>
    </xf>
    <xf numFmtId="0" fontId="26" fillId="0" borderId="13" xfId="33" applyFont="1" applyBorder="1" applyAlignment="1" applyProtection="1">
      <alignment horizontal="left" vertical="center"/>
    </xf>
    <xf numFmtId="0" fontId="26" fillId="0" borderId="14" xfId="33" applyFont="1" applyBorder="1" applyAlignment="1" applyProtection="1">
      <alignment horizontal="left" vertical="center"/>
    </xf>
    <xf numFmtId="0" fontId="26" fillId="0" borderId="0" xfId="33" applyFont="1" applyAlignment="1" applyProtection="1">
      <alignment horizontal="left" vertical="center"/>
    </xf>
    <xf numFmtId="0" fontId="27" fillId="0" borderId="19" xfId="33" applyFont="1" applyBorder="1" applyAlignment="1" applyProtection="1">
      <alignment horizontal="left" vertical="center"/>
    </xf>
    <xf numFmtId="0" fontId="26" fillId="0" borderId="20" xfId="33" applyFont="1" applyBorder="1" applyAlignment="1" applyProtection="1">
      <alignment horizontal="left" vertical="center"/>
    </xf>
    <xf numFmtId="0" fontId="26" fillId="0" borderId="21" xfId="33" applyFont="1" applyBorder="1" applyAlignment="1" applyProtection="1">
      <alignment horizontal="left" vertical="center"/>
    </xf>
    <xf numFmtId="0" fontId="26" fillId="0" borderId="15" xfId="33" applyFont="1" applyBorder="1" applyAlignment="1" applyProtection="1">
      <alignment horizontal="left" vertical="center"/>
    </xf>
    <xf numFmtId="0" fontId="27" fillId="0" borderId="22" xfId="33" applyFont="1" applyBorder="1" applyAlignment="1" applyProtection="1">
      <alignment horizontal="left" vertical="center"/>
    </xf>
    <xf numFmtId="0" fontId="26" fillId="0" borderId="23" xfId="33" applyFont="1" applyBorder="1" applyAlignment="1" applyProtection="1">
      <alignment horizontal="left" vertical="center"/>
    </xf>
    <xf numFmtId="0" fontId="27" fillId="0" borderId="24" xfId="33" applyFont="1" applyBorder="1" applyAlignment="1" applyProtection="1">
      <alignment horizontal="left" vertical="center"/>
    </xf>
    <xf numFmtId="0" fontId="26" fillId="0" borderId="25" xfId="33" applyFont="1" applyBorder="1" applyAlignment="1" applyProtection="1">
      <alignment horizontal="left" vertical="center"/>
    </xf>
    <xf numFmtId="0" fontId="26" fillId="0" borderId="8" xfId="33" applyFont="1" applyBorder="1" applyAlignment="1" applyProtection="1">
      <alignment horizontal="left" vertical="center"/>
    </xf>
    <xf numFmtId="0" fontId="27" fillId="0" borderId="26" xfId="33" applyFont="1" applyBorder="1" applyAlignment="1" applyProtection="1">
      <alignment horizontal="left" vertical="center"/>
    </xf>
    <xf numFmtId="0" fontId="27" fillId="0" borderId="27" xfId="33" applyFont="1" applyBorder="1" applyAlignment="1" applyProtection="1">
      <alignment horizontal="left" vertical="center"/>
    </xf>
    <xf numFmtId="0" fontId="26" fillId="0" borderId="28" xfId="33" applyFont="1" applyBorder="1" applyAlignment="1" applyProtection="1">
      <alignment horizontal="left" vertical="center"/>
    </xf>
    <xf numFmtId="0" fontId="27" fillId="0" borderId="0" xfId="33" applyFont="1" applyAlignment="1" applyProtection="1">
      <alignment horizontal="left" vertical="center"/>
    </xf>
    <xf numFmtId="170" fontId="27" fillId="0" borderId="0" xfId="33" applyNumberFormat="1" applyFont="1" applyAlignment="1" applyProtection="1">
      <alignment horizontal="right" vertical="center"/>
    </xf>
    <xf numFmtId="0" fontId="26" fillId="0" borderId="29" xfId="33" applyFont="1" applyBorder="1" applyAlignment="1" applyProtection="1">
      <alignment horizontal="left" vertical="center"/>
    </xf>
    <xf numFmtId="170" fontId="27" fillId="0" borderId="28" xfId="33" applyNumberFormat="1" applyFont="1" applyBorder="1" applyAlignment="1" applyProtection="1">
      <alignment horizontal="right" vertical="center"/>
    </xf>
    <xf numFmtId="0" fontId="26" fillId="0" borderId="16" xfId="33" applyFont="1" applyBorder="1" applyAlignment="1" applyProtection="1">
      <alignment horizontal="left" vertical="center"/>
    </xf>
    <xf numFmtId="0" fontId="26" fillId="0" borderId="17" xfId="33" applyFont="1" applyBorder="1" applyAlignment="1" applyProtection="1">
      <alignment horizontal="left" vertical="center"/>
    </xf>
    <xf numFmtId="0" fontId="26" fillId="0" borderId="18" xfId="33" applyFont="1" applyBorder="1" applyAlignment="1" applyProtection="1">
      <alignment horizontal="left" vertical="center"/>
    </xf>
    <xf numFmtId="0" fontId="26" fillId="0" borderId="30" xfId="33" applyFont="1" applyBorder="1" applyAlignment="1" applyProtection="1">
      <alignment horizontal="left" vertical="center"/>
    </xf>
    <xf numFmtId="0" fontId="26" fillId="0" borderId="31" xfId="33" applyFont="1" applyBorder="1" applyAlignment="1" applyProtection="1">
      <alignment horizontal="left" vertical="center"/>
    </xf>
    <xf numFmtId="0" fontId="28" fillId="0" borderId="31" xfId="33" applyFont="1" applyBorder="1" applyAlignment="1" applyProtection="1">
      <alignment horizontal="left" vertical="center"/>
    </xf>
    <xf numFmtId="0" fontId="26" fillId="0" borderId="32" xfId="33" applyFont="1" applyBorder="1" applyAlignment="1" applyProtection="1">
      <alignment horizontal="left" vertical="center"/>
    </xf>
    <xf numFmtId="0" fontId="26" fillId="0" borderId="33" xfId="33" applyFont="1" applyBorder="1" applyAlignment="1" applyProtection="1">
      <alignment horizontal="left" vertical="center"/>
    </xf>
    <xf numFmtId="0" fontId="26" fillId="0" borderId="34" xfId="33" applyFont="1" applyBorder="1" applyAlignment="1" applyProtection="1">
      <alignment horizontal="left" vertical="center"/>
    </xf>
    <xf numFmtId="0" fontId="26" fillId="0" borderId="35" xfId="33" applyFont="1" applyBorder="1" applyAlignment="1" applyProtection="1">
      <alignment horizontal="left" vertical="center"/>
    </xf>
    <xf numFmtId="0" fontId="26" fillId="0" borderId="36" xfId="33" applyFont="1" applyBorder="1" applyAlignment="1" applyProtection="1">
      <alignment horizontal="left" vertical="center"/>
    </xf>
    <xf numFmtId="0" fontId="26" fillId="0" borderId="37" xfId="33" applyFont="1" applyBorder="1" applyAlignment="1" applyProtection="1">
      <alignment horizontal="left" vertical="center"/>
    </xf>
    <xf numFmtId="168" fontId="24" fillId="0" borderId="38" xfId="33" applyNumberFormat="1" applyFont="1" applyBorder="1" applyAlignment="1" applyProtection="1">
      <alignment horizontal="right" vertical="center"/>
    </xf>
    <xf numFmtId="168" fontId="24" fillId="0" borderId="39" xfId="33" applyNumberFormat="1" applyFont="1" applyBorder="1" applyAlignment="1" applyProtection="1">
      <alignment horizontal="right" vertical="center"/>
    </xf>
    <xf numFmtId="168" fontId="29" fillId="0" borderId="40" xfId="33" applyNumberFormat="1" applyFont="1" applyBorder="1" applyAlignment="1" applyProtection="1">
      <alignment horizontal="right" vertical="center"/>
    </xf>
    <xf numFmtId="168" fontId="29" fillId="0" borderId="41" xfId="33" applyNumberFormat="1" applyFont="1" applyBorder="1" applyAlignment="1" applyProtection="1">
      <alignment horizontal="right" vertical="center"/>
    </xf>
    <xf numFmtId="168" fontId="24" fillId="0" borderId="40" xfId="33" applyNumberFormat="1" applyFont="1" applyBorder="1" applyAlignment="1" applyProtection="1">
      <alignment horizontal="right" vertical="center"/>
    </xf>
    <xf numFmtId="168" fontId="24" fillId="0" borderId="41" xfId="33" applyNumberFormat="1" applyFont="1" applyBorder="1" applyAlignment="1" applyProtection="1">
      <alignment horizontal="right" vertical="center"/>
    </xf>
    <xf numFmtId="168" fontId="29" fillId="0" borderId="39" xfId="33" applyNumberFormat="1" applyFont="1" applyBorder="1" applyAlignment="1" applyProtection="1">
      <alignment horizontal="right" vertical="center"/>
    </xf>
    <xf numFmtId="168" fontId="24" fillId="0" borderId="42" xfId="33" applyNumberFormat="1" applyFont="1" applyBorder="1" applyAlignment="1" applyProtection="1">
      <alignment horizontal="right" vertical="center"/>
    </xf>
    <xf numFmtId="0" fontId="28" fillId="0" borderId="31" xfId="33" applyFont="1" applyBorder="1" applyAlignment="1" applyProtection="1">
      <alignment horizontal="left" vertical="center" wrapText="1"/>
    </xf>
    <xf numFmtId="0" fontId="30" fillId="0" borderId="33" xfId="33" applyFont="1" applyBorder="1" applyAlignment="1" applyProtection="1">
      <alignment horizontal="left" vertical="center"/>
    </xf>
    <xf numFmtId="0" fontId="30" fillId="0" borderId="35" xfId="33" applyFont="1" applyBorder="1" applyAlignment="1" applyProtection="1">
      <alignment horizontal="left" vertical="center"/>
    </xf>
    <xf numFmtId="0" fontId="28" fillId="0" borderId="36" xfId="33" applyFont="1" applyBorder="1" applyAlignment="1" applyProtection="1">
      <alignment horizontal="left" vertical="center"/>
    </xf>
    <xf numFmtId="0" fontId="28" fillId="0" borderId="34" xfId="33" applyFont="1" applyBorder="1" applyAlignment="1" applyProtection="1">
      <alignment horizontal="left" vertical="center"/>
    </xf>
    <xf numFmtId="0" fontId="28" fillId="0" borderId="37" xfId="33" applyFont="1" applyBorder="1" applyAlignment="1" applyProtection="1">
      <alignment horizontal="left" vertical="center"/>
    </xf>
    <xf numFmtId="0" fontId="28" fillId="0" borderId="35" xfId="33" applyFont="1" applyBorder="1" applyAlignment="1" applyProtection="1">
      <alignment horizontal="left" vertical="center"/>
    </xf>
    <xf numFmtId="0" fontId="26" fillId="0" borderId="43" xfId="33" applyFont="1" applyBorder="1" applyAlignment="1" applyProtection="1">
      <alignment horizontal="center" vertical="center"/>
    </xf>
    <xf numFmtId="0" fontId="31" fillId="0" borderId="44" xfId="33" applyFont="1" applyBorder="1" applyAlignment="1" applyProtection="1">
      <alignment horizontal="left" vertical="center"/>
    </xf>
    <xf numFmtId="0" fontId="26" fillId="0" borderId="45" xfId="33" applyFont="1" applyBorder="1" applyAlignment="1" applyProtection="1">
      <alignment horizontal="left" vertical="center"/>
    </xf>
    <xf numFmtId="0" fontId="26" fillId="0" borderId="46" xfId="33" applyFont="1" applyBorder="1" applyAlignment="1" applyProtection="1">
      <alignment horizontal="left" vertical="center"/>
    </xf>
    <xf numFmtId="168" fontId="29" fillId="0" borderId="47" xfId="33" applyNumberFormat="1" applyFont="1" applyBorder="1" applyAlignment="1" applyProtection="1">
      <alignment horizontal="right" vertical="center"/>
    </xf>
    <xf numFmtId="0" fontId="26" fillId="0" borderId="48" xfId="33" applyFont="1" applyBorder="1" applyAlignment="1" applyProtection="1">
      <alignment horizontal="left" vertical="center"/>
    </xf>
    <xf numFmtId="0" fontId="26" fillId="0" borderId="47" xfId="33" applyFont="1" applyBorder="1" applyAlignment="1" applyProtection="1">
      <alignment horizontal="left" vertical="center"/>
    </xf>
    <xf numFmtId="0" fontId="26" fillId="0" borderId="49" xfId="33" applyFont="1" applyBorder="1" applyAlignment="1" applyProtection="1">
      <alignment horizontal="left" vertical="center"/>
    </xf>
    <xf numFmtId="168" fontId="24" fillId="0" borderId="47" xfId="33" applyNumberFormat="1" applyFont="1" applyBorder="1" applyAlignment="1" applyProtection="1">
      <alignment horizontal="right" vertical="center"/>
    </xf>
    <xf numFmtId="168" fontId="24" fillId="0" borderId="50" xfId="33" applyNumberFormat="1" applyFont="1" applyBorder="1" applyAlignment="1" applyProtection="1">
      <alignment horizontal="right" vertical="center"/>
    </xf>
    <xf numFmtId="0" fontId="27" fillId="0" borderId="47" xfId="33" applyFont="1" applyBorder="1" applyAlignment="1" applyProtection="1">
      <alignment horizontal="left" vertical="center"/>
    </xf>
    <xf numFmtId="0" fontId="26" fillId="0" borderId="50" xfId="33" applyFont="1" applyBorder="1" applyAlignment="1" applyProtection="1">
      <alignment horizontal="left" vertical="center"/>
    </xf>
    <xf numFmtId="171" fontId="27" fillId="0" borderId="46" xfId="33" applyNumberFormat="1" applyFont="1" applyBorder="1" applyAlignment="1" applyProtection="1">
      <alignment horizontal="right" vertical="center"/>
    </xf>
    <xf numFmtId="0" fontId="26" fillId="0" borderId="51" xfId="33" applyFont="1" applyBorder="1" applyAlignment="1" applyProtection="1">
      <alignment horizontal="left" vertical="center"/>
    </xf>
    <xf numFmtId="0" fontId="26" fillId="0" borderId="52" xfId="33" applyFont="1" applyBorder="1" applyAlignment="1" applyProtection="1">
      <alignment horizontal="left" vertical="center"/>
    </xf>
    <xf numFmtId="0" fontId="26" fillId="0" borderId="53" xfId="33" applyFont="1" applyBorder="1" applyAlignment="1" applyProtection="1">
      <alignment horizontal="center" vertical="center"/>
    </xf>
    <xf numFmtId="168" fontId="29" fillId="0" borderId="30" xfId="33" applyNumberFormat="1" applyFont="1" applyBorder="1" applyAlignment="1" applyProtection="1">
      <alignment horizontal="right" vertical="center"/>
    </xf>
    <xf numFmtId="0" fontId="31" fillId="0" borderId="47" xfId="33" applyFont="1" applyBorder="1" applyAlignment="1" applyProtection="1">
      <alignment horizontal="left" vertical="center"/>
    </xf>
    <xf numFmtId="168" fontId="24" fillId="0" borderId="30" xfId="33" applyNumberFormat="1" applyFont="1" applyBorder="1" applyAlignment="1" applyProtection="1">
      <alignment horizontal="right" vertical="center"/>
    </xf>
    <xf numFmtId="168" fontId="24" fillId="0" borderId="32" xfId="33" applyNumberFormat="1" applyFont="1" applyBorder="1" applyAlignment="1" applyProtection="1">
      <alignment horizontal="right" vertical="center"/>
    </xf>
    <xf numFmtId="0" fontId="26" fillId="0" borderId="54" xfId="33" applyFont="1" applyBorder="1" applyAlignment="1" applyProtection="1">
      <alignment horizontal="center" vertical="center"/>
    </xf>
    <xf numFmtId="0" fontId="26" fillId="0" borderId="41" xfId="33" applyFont="1" applyBorder="1" applyAlignment="1" applyProtection="1">
      <alignment horizontal="left" vertical="center"/>
    </xf>
    <xf numFmtId="0" fontId="26" fillId="0" borderId="39" xfId="33" applyFont="1" applyBorder="1" applyAlignment="1" applyProtection="1">
      <alignment horizontal="left" vertical="center"/>
    </xf>
    <xf numFmtId="0" fontId="26" fillId="0" borderId="40" xfId="33" applyFont="1" applyBorder="1" applyAlignment="1" applyProtection="1">
      <alignment horizontal="left" vertical="center"/>
    </xf>
    <xf numFmtId="168" fontId="29" fillId="0" borderId="55" xfId="33" applyNumberFormat="1" applyFont="1" applyBorder="1" applyAlignment="1" applyProtection="1">
      <alignment horizontal="right" vertical="center"/>
    </xf>
    <xf numFmtId="168" fontId="29" fillId="0" borderId="31" xfId="33" applyNumberFormat="1" applyFont="1" applyBorder="1" applyAlignment="1" applyProtection="1">
      <alignment horizontal="right" vertical="center"/>
    </xf>
    <xf numFmtId="168" fontId="29" fillId="0" borderId="17" xfId="33" applyNumberFormat="1" applyFont="1" applyBorder="1" applyAlignment="1" applyProtection="1">
      <alignment horizontal="right" vertical="center"/>
    </xf>
    <xf numFmtId="0" fontId="28" fillId="0" borderId="11" xfId="33" applyFont="1" applyBorder="1" applyAlignment="1" applyProtection="1">
      <alignment horizontal="left" vertical="top"/>
    </xf>
    <xf numFmtId="0" fontId="26" fillId="0" borderId="56" xfId="33" applyFont="1" applyBorder="1" applyAlignment="1" applyProtection="1">
      <alignment horizontal="left" vertical="center"/>
    </xf>
    <xf numFmtId="0" fontId="26" fillId="0" borderId="57" xfId="33" applyFont="1" applyBorder="1" applyAlignment="1" applyProtection="1">
      <alignment horizontal="left" vertical="center"/>
    </xf>
    <xf numFmtId="0" fontId="26" fillId="0" borderId="58" xfId="33" applyFont="1" applyBorder="1" applyAlignment="1" applyProtection="1">
      <alignment horizontal="left" vertical="center"/>
    </xf>
    <xf numFmtId="0" fontId="26" fillId="0" borderId="59" xfId="33" applyFont="1" applyBorder="1" applyAlignment="1" applyProtection="1">
      <alignment horizontal="left" vertical="center"/>
    </xf>
    <xf numFmtId="0" fontId="26" fillId="0" borderId="60" xfId="33" applyFont="1" applyBorder="1" applyAlignment="1" applyProtection="1">
      <alignment horizontal="left"/>
    </xf>
    <xf numFmtId="0" fontId="26" fillId="0" borderId="61" xfId="33" applyFont="1" applyBorder="1" applyAlignment="1" applyProtection="1">
      <alignment horizontal="left" vertical="center"/>
    </xf>
    <xf numFmtId="0" fontId="26" fillId="0" borderId="51" xfId="33" applyFont="1" applyBorder="1" applyAlignment="1" applyProtection="1">
      <alignment horizontal="left"/>
    </xf>
    <xf numFmtId="172" fontId="27" fillId="0" borderId="47" xfId="33" applyNumberFormat="1" applyFont="1" applyBorder="1" applyAlignment="1" applyProtection="1">
      <alignment horizontal="right" vertical="center"/>
    </xf>
    <xf numFmtId="165" fontId="27" fillId="0" borderId="50" xfId="33" applyNumberFormat="1" applyFont="1" applyBorder="1" applyAlignment="1" applyProtection="1">
      <alignment horizontal="right" vertical="center"/>
    </xf>
    <xf numFmtId="0" fontId="26" fillId="0" borderId="62" xfId="33" applyFont="1" applyBorder="1" applyAlignment="1" applyProtection="1">
      <alignment horizontal="left" vertical="center"/>
    </xf>
    <xf numFmtId="0" fontId="32" fillId="0" borderId="63" xfId="33" applyFont="1" applyBorder="1" applyAlignment="1" applyProtection="1">
      <alignment horizontal="left" vertical="top"/>
    </xf>
    <xf numFmtId="0" fontId="26" fillId="0" borderId="64" xfId="33" applyFont="1" applyBorder="1" applyAlignment="1" applyProtection="1">
      <alignment horizontal="left" vertical="center"/>
    </xf>
    <xf numFmtId="0" fontId="26" fillId="0" borderId="44" xfId="33" applyFont="1" applyBorder="1" applyAlignment="1" applyProtection="1">
      <alignment horizontal="left" vertical="center"/>
    </xf>
    <xf numFmtId="0" fontId="33" fillId="0" borderId="43" xfId="33" applyFont="1" applyBorder="1" applyAlignment="1" applyProtection="1">
      <alignment horizontal="center" vertical="center"/>
    </xf>
    <xf numFmtId="168" fontId="34" fillId="0" borderId="47" xfId="33" applyNumberFormat="1" applyFont="1" applyBorder="1" applyAlignment="1" applyProtection="1">
      <alignment horizontal="right" vertical="center"/>
    </xf>
    <xf numFmtId="0" fontId="33" fillId="0" borderId="49" xfId="33" applyFont="1" applyBorder="1" applyAlignment="1" applyProtection="1">
      <alignment horizontal="left" vertical="center"/>
    </xf>
    <xf numFmtId="165" fontId="34" fillId="0" borderId="50" xfId="33" applyNumberFormat="1" applyFont="1" applyBorder="1" applyAlignment="1" applyProtection="1">
      <alignment horizontal="right" vertical="center"/>
    </xf>
    <xf numFmtId="0" fontId="28" fillId="0" borderId="14" xfId="33" applyFont="1" applyBorder="1" applyAlignment="1" applyProtection="1">
      <alignment horizontal="left" vertical="top"/>
    </xf>
    <xf numFmtId="0" fontId="24" fillId="0" borderId="0" xfId="33" applyFont="1" applyAlignment="1" applyProtection="1">
      <alignment horizontal="left" vertical="center"/>
    </xf>
    <xf numFmtId="0" fontId="28" fillId="0" borderId="41" xfId="33" applyFont="1" applyBorder="1" applyAlignment="1" applyProtection="1">
      <alignment horizontal="left" vertical="center"/>
    </xf>
    <xf numFmtId="0" fontId="24" fillId="0" borderId="34" xfId="33" applyFont="1" applyBorder="1" applyAlignment="1" applyProtection="1">
      <alignment horizontal="left" vertical="center"/>
    </xf>
    <xf numFmtId="0" fontId="28" fillId="0" borderId="63" xfId="33" applyFont="1" applyBorder="1" applyAlignment="1" applyProtection="1">
      <alignment horizontal="left" vertical="top"/>
    </xf>
    <xf numFmtId="0" fontId="33" fillId="0" borderId="44" xfId="33" applyFont="1" applyBorder="1" applyAlignment="1" applyProtection="1">
      <alignment horizontal="left" vertical="center"/>
    </xf>
    <xf numFmtId="0" fontId="33" fillId="0" borderId="59" xfId="33" applyFont="1" applyBorder="1" applyAlignment="1" applyProtection="1">
      <alignment horizontal="left" vertical="center"/>
    </xf>
    <xf numFmtId="0" fontId="26" fillId="0" borderId="16" xfId="33" applyFont="1" applyBorder="1" applyAlignment="1" applyProtection="1">
      <alignment horizontal="left"/>
    </xf>
    <xf numFmtId="0" fontId="26" fillId="0" borderId="65" xfId="33" applyFont="1" applyBorder="1" applyAlignment="1" applyProtection="1">
      <alignment horizontal="left" vertical="center"/>
    </xf>
    <xf numFmtId="0" fontId="26" fillId="0" borderId="55" xfId="33" applyFont="1" applyBorder="1" applyAlignment="1" applyProtection="1">
      <alignment horizontal="left"/>
    </xf>
    <xf numFmtId="0" fontId="26" fillId="0" borderId="42" xfId="33" applyFont="1" applyBorder="1" applyAlignment="1" applyProtection="1">
      <alignment horizontal="left" vertical="center"/>
    </xf>
    <xf numFmtId="0" fontId="27" fillId="0" borderId="66" xfId="33" applyFont="1" applyBorder="1" applyAlignment="1" applyProtection="1">
      <alignment horizontal="left" vertical="center"/>
    </xf>
    <xf numFmtId="0" fontId="26" fillId="0" borderId="67" xfId="33" applyFont="1" applyBorder="1" applyAlignment="1" applyProtection="1">
      <alignment horizontal="left" vertical="center"/>
    </xf>
    <xf numFmtId="0" fontId="26" fillId="0" borderId="68" xfId="33" applyFont="1" applyBorder="1" applyAlignment="1" applyProtection="1">
      <alignment horizontal="left" vertical="center"/>
    </xf>
    <xf numFmtId="0" fontId="27" fillId="0" borderId="69" xfId="33" applyFont="1" applyBorder="1" applyAlignment="1" applyProtection="1">
      <alignment horizontal="left" vertical="center"/>
    </xf>
    <xf numFmtId="0" fontId="26" fillId="0" borderId="0" xfId="33" applyFont="1" applyBorder="1" applyAlignment="1" applyProtection="1">
      <alignment horizontal="left" vertical="center"/>
    </xf>
    <xf numFmtId="0" fontId="26" fillId="0" borderId="70" xfId="33" applyFont="1" applyBorder="1" applyAlignment="1" applyProtection="1">
      <alignment horizontal="left" vertical="center"/>
    </xf>
    <xf numFmtId="0" fontId="27" fillId="0" borderId="71" xfId="33" applyFont="1" applyBorder="1" applyAlignment="1" applyProtection="1">
      <alignment horizontal="left" vertical="center"/>
    </xf>
    <xf numFmtId="0" fontId="26" fillId="0" borderId="72" xfId="33" applyFont="1" applyBorder="1" applyAlignment="1" applyProtection="1">
      <alignment horizontal="left" vertical="center"/>
    </xf>
    <xf numFmtId="0" fontId="26" fillId="0" borderId="73" xfId="33" applyFont="1" applyBorder="1" applyAlignment="1" applyProtection="1">
      <alignment horizontal="left" vertical="center"/>
    </xf>
    <xf numFmtId="14" fontId="27" fillId="0" borderId="26" xfId="33" applyNumberFormat="1" applyFont="1" applyBorder="1" applyAlignment="1" applyProtection="1">
      <alignment horizontal="left" vertical="center" wrapText="1"/>
    </xf>
    <xf numFmtId="166" fontId="29" fillId="0" borderId="30" xfId="33" applyNumberFormat="1" applyFont="1" applyBorder="1" applyAlignment="1" applyProtection="1">
      <alignment horizontal="right" vertical="center"/>
    </xf>
    <xf numFmtId="0" fontId="37" fillId="0" borderId="0" xfId="33" applyFont="1" applyAlignment="1" applyProtection="1">
      <alignment horizontal="left"/>
    </xf>
    <xf numFmtId="49" fontId="7" fillId="0" borderId="26" xfId="33" applyNumberFormat="1" applyFont="1" applyBorder="1" applyAlignment="1" applyProtection="1">
      <alignment horizontal="left" vertical="center" wrapText="1"/>
    </xf>
    <xf numFmtId="0" fontId="2" fillId="9" borderId="0" xfId="0" applyFont="1" applyFill="1" applyAlignment="1" applyProtection="1">
      <alignment horizontal="left"/>
    </xf>
    <xf numFmtId="0" fontId="12" fillId="9" borderId="0" xfId="0" applyFont="1" applyFill="1" applyAlignment="1" applyProtection="1">
      <alignment horizontal="left"/>
    </xf>
    <xf numFmtId="0" fontId="12" fillId="9" borderId="0" xfId="0" applyFont="1" applyFill="1" applyAlignment="1" applyProtection="1">
      <alignment horizontal="center"/>
    </xf>
    <xf numFmtId="0" fontId="38" fillId="9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9" fillId="9" borderId="0" xfId="0" applyFont="1" applyFill="1" applyAlignment="1" applyProtection="1">
      <alignment horizontal="left"/>
    </xf>
    <xf numFmtId="0" fontId="8" fillId="9" borderId="0" xfId="0" applyFont="1" applyFill="1" applyAlignment="1" applyProtection="1">
      <alignment horizontal="left"/>
    </xf>
    <xf numFmtId="0" fontId="3" fillId="9" borderId="0" xfId="0" applyFont="1" applyFill="1" applyAlignment="1" applyProtection="1">
      <alignment horizontal="left"/>
    </xf>
    <xf numFmtId="0" fontId="3" fillId="9" borderId="0" xfId="0" applyFont="1" applyFill="1" applyAlignment="1" applyProtection="1">
      <alignment horizontal="center"/>
    </xf>
    <xf numFmtId="0" fontId="38" fillId="9" borderId="0" xfId="0" applyFont="1" applyFill="1" applyAlignment="1" applyProtection="1">
      <alignment horizontal="right"/>
    </xf>
    <xf numFmtId="0" fontId="7" fillId="9" borderId="0" xfId="0" applyFont="1" applyFill="1" applyAlignment="1" applyProtection="1">
      <alignment horizontal="right"/>
    </xf>
    <xf numFmtId="0" fontId="7" fillId="9" borderId="0" xfId="0" applyFont="1" applyFill="1" applyAlignment="1" applyProtection="1">
      <alignment horizontal="left"/>
    </xf>
    <xf numFmtId="0" fontId="7" fillId="17" borderId="26" xfId="0" applyFont="1" applyFill="1" applyBorder="1" applyAlignment="1" applyProtection="1">
      <alignment horizontal="left" vertical="center" wrapText="1"/>
    </xf>
    <xf numFmtId="0" fontId="7" fillId="17" borderId="26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0" borderId="74" xfId="0" applyBorder="1" applyAlignment="1" applyProtection="1">
      <alignment horizontal="left" vertical="top"/>
    </xf>
    <xf numFmtId="169" fontId="0" fillId="0" borderId="74" xfId="0" applyNumberFormat="1" applyBorder="1" applyAlignment="1" applyProtection="1">
      <alignment horizontal="left" vertical="top"/>
    </xf>
    <xf numFmtId="172" fontId="38" fillId="0" borderId="75" xfId="0" applyNumberFormat="1" applyFont="1" applyBorder="1" applyAlignment="1" applyProtection="1">
      <alignment horizontal="left"/>
    </xf>
    <xf numFmtId="0" fontId="38" fillId="0" borderId="75" xfId="0" applyFont="1" applyBorder="1" applyAlignment="1" applyProtection="1">
      <alignment horizontal="left" wrapText="1"/>
    </xf>
    <xf numFmtId="0" fontId="39" fillId="0" borderId="75" xfId="0" applyFont="1" applyBorder="1" applyAlignment="1" applyProtection="1">
      <alignment horizontal="left" wrapText="1"/>
    </xf>
    <xf numFmtId="0" fontId="38" fillId="0" borderId="75" xfId="0" applyFont="1" applyBorder="1" applyAlignment="1" applyProtection="1">
      <alignment horizontal="center" wrapText="1"/>
    </xf>
    <xf numFmtId="173" fontId="38" fillId="0" borderId="75" xfId="0" applyNumberFormat="1" applyFont="1" applyBorder="1" applyAlignment="1" applyProtection="1">
      <alignment horizontal="right"/>
    </xf>
    <xf numFmtId="2" fontId="38" fillId="0" borderId="75" xfId="0" applyNumberFormat="1" applyFont="1" applyBorder="1" applyAlignment="1" applyProtection="1">
      <alignment horizontal="right"/>
    </xf>
    <xf numFmtId="172" fontId="38" fillId="0" borderId="74" xfId="0" applyNumberFormat="1" applyFont="1" applyBorder="1" applyAlignment="1" applyProtection="1">
      <alignment horizontal="left"/>
    </xf>
    <xf numFmtId="0" fontId="38" fillId="0" borderId="74" xfId="0" applyFont="1" applyBorder="1" applyAlignment="1" applyProtection="1">
      <alignment horizontal="left" wrapText="1"/>
    </xf>
    <xf numFmtId="0" fontId="9" fillId="0" borderId="74" xfId="0" applyFont="1" applyBorder="1" applyAlignment="1" applyProtection="1">
      <alignment horizontal="left" wrapText="1"/>
    </xf>
    <xf numFmtId="0" fontId="38" fillId="0" borderId="74" xfId="0" applyFont="1" applyBorder="1" applyAlignment="1" applyProtection="1">
      <alignment horizontal="center" wrapText="1"/>
    </xf>
    <xf numFmtId="173" fontId="38" fillId="0" borderId="74" xfId="0" applyNumberFormat="1" applyFont="1" applyBorder="1" applyAlignment="1" applyProtection="1">
      <alignment horizontal="right"/>
    </xf>
    <xf numFmtId="2" fontId="38" fillId="0" borderId="74" xfId="0" applyNumberFormat="1" applyFont="1" applyBorder="1" applyAlignment="1" applyProtection="1">
      <alignment horizontal="right"/>
    </xf>
    <xf numFmtId="172" fontId="7" fillId="0" borderId="74" xfId="0" applyNumberFormat="1" applyFont="1" applyBorder="1" applyAlignment="1" applyProtection="1">
      <alignment horizontal="left"/>
    </xf>
    <xf numFmtId="0" fontId="7" fillId="0" borderId="74" xfId="0" applyFont="1" applyBorder="1" applyAlignment="1" applyProtection="1">
      <alignment horizontal="left" wrapText="1"/>
    </xf>
    <xf numFmtId="0" fontId="7" fillId="0" borderId="74" xfId="0" applyFont="1" applyBorder="1" applyAlignment="1" applyProtection="1">
      <alignment horizontal="center" wrapText="1"/>
    </xf>
    <xf numFmtId="173" fontId="7" fillId="0" borderId="74" xfId="0" applyNumberFormat="1" applyFont="1" applyBorder="1" applyAlignment="1" applyProtection="1">
      <alignment horizontal="right"/>
    </xf>
    <xf numFmtId="0" fontId="40" fillId="0" borderId="74" xfId="0" applyFont="1" applyBorder="1" applyAlignment="1" applyProtection="1">
      <alignment horizontal="left" wrapText="1"/>
    </xf>
    <xf numFmtId="0" fontId="40" fillId="0" borderId="74" xfId="0" applyFont="1" applyBorder="1" applyAlignment="1" applyProtection="1">
      <alignment horizontal="center" wrapText="1"/>
    </xf>
    <xf numFmtId="173" fontId="40" fillId="0" borderId="74" xfId="0" applyNumberFormat="1" applyFont="1" applyBorder="1" applyAlignment="1" applyProtection="1">
      <alignment horizontal="right"/>
    </xf>
    <xf numFmtId="2" fontId="41" fillId="0" borderId="74" xfId="0" applyNumberFormat="1" applyFont="1" applyBorder="1" applyAlignment="1" applyProtection="1">
      <alignment horizontal="right"/>
    </xf>
    <xf numFmtId="0" fontId="36" fillId="0" borderId="74" xfId="33" applyFont="1" applyBorder="1" applyAlignment="1">
      <alignment horizontal="left" wrapText="1"/>
      <protection locked="0"/>
    </xf>
    <xf numFmtId="0" fontId="42" fillId="0" borderId="74" xfId="0" applyFont="1" applyBorder="1" applyAlignment="1" applyProtection="1">
      <alignment horizontal="left" vertical="top"/>
      <protection locked="0"/>
    </xf>
    <xf numFmtId="0" fontId="43" fillId="0" borderId="74" xfId="0" applyFont="1" applyBorder="1" applyAlignment="1" applyProtection="1">
      <alignment horizontal="left" vertical="top"/>
      <protection locked="0"/>
    </xf>
    <xf numFmtId="0" fontId="0" fillId="0" borderId="74" xfId="0" applyBorder="1" applyAlignment="1" applyProtection="1">
      <alignment horizontal="left" vertical="top"/>
      <protection locked="0"/>
    </xf>
    <xf numFmtId="0" fontId="44" fillId="0" borderId="74" xfId="0" applyFont="1" applyBorder="1" applyAlignment="1" applyProtection="1">
      <alignment horizontal="left" wrapText="1"/>
    </xf>
    <xf numFmtId="0" fontId="44" fillId="0" borderId="74" xfId="0" applyFont="1" applyBorder="1" applyAlignment="1" applyProtection="1">
      <alignment horizontal="center" wrapText="1"/>
    </xf>
    <xf numFmtId="173" fontId="44" fillId="0" borderId="74" xfId="0" applyNumberFormat="1" applyFont="1" applyBorder="1" applyAlignment="1" applyProtection="1">
      <alignment horizontal="right"/>
    </xf>
    <xf numFmtId="2" fontId="45" fillId="0" borderId="74" xfId="0" applyNumberFormat="1" applyFont="1" applyBorder="1" applyAlignment="1" applyProtection="1">
      <alignment horizontal="right"/>
    </xf>
    <xf numFmtId="169" fontId="0" fillId="0" borderId="0" xfId="0" applyNumberFormat="1" applyAlignment="1" applyProtection="1">
      <alignment horizontal="left" vertical="top"/>
      <protection locked="0"/>
    </xf>
    <xf numFmtId="0" fontId="9" fillId="0" borderId="10" xfId="30" applyFont="1" applyBorder="1" applyAlignment="1" applyProtection="1">
      <alignment horizontal="left" wrapText="1"/>
    </xf>
    <xf numFmtId="165" fontId="9" fillId="0" borderId="10" xfId="30" applyNumberFormat="1" applyFont="1" applyBorder="1" applyAlignment="1" applyProtection="1">
      <alignment horizontal="right"/>
    </xf>
    <xf numFmtId="0" fontId="9" fillId="0" borderId="19" xfId="33" applyFont="1" applyBorder="1" applyAlignment="1" applyProtection="1">
      <alignment horizontal="left" vertical="center"/>
    </xf>
    <xf numFmtId="0" fontId="46" fillId="4" borderId="0" xfId="30" applyFont="1" applyFill="1" applyAlignment="1" applyProtection="1">
      <alignment horizontal="left"/>
    </xf>
    <xf numFmtId="0" fontId="7" fillId="0" borderId="24" xfId="33" applyFont="1" applyBorder="1" applyAlignment="1" applyProtection="1">
      <alignment horizontal="left" vertical="center"/>
    </xf>
    <xf numFmtId="166" fontId="29" fillId="0" borderId="51" xfId="33" applyNumberFormat="1" applyFont="1" applyBorder="1" applyAlignment="1" applyProtection="1">
      <alignment horizontal="right" vertical="center"/>
    </xf>
    <xf numFmtId="166" fontId="34" fillId="0" borderId="47" xfId="33" applyNumberFormat="1" applyFont="1" applyBorder="1" applyAlignment="1" applyProtection="1">
      <alignment horizontal="right" vertical="center"/>
    </xf>
    <xf numFmtId="166" fontId="35" fillId="0" borderId="27" xfId="33" applyNumberFormat="1" applyFont="1" applyBorder="1" applyAlignment="1" applyProtection="1">
      <alignment horizontal="right" vertical="center"/>
    </xf>
    <xf numFmtId="2" fontId="0" fillId="0" borderId="0" xfId="0" applyNumberFormat="1" applyBorder="1" applyAlignment="1" applyProtection="1">
      <alignment horizontal="left" vertical="top"/>
      <protection locked="0"/>
    </xf>
    <xf numFmtId="0" fontId="47" fillId="0" borderId="74" xfId="0" applyFont="1" applyBorder="1" applyAlignment="1" applyProtection="1">
      <alignment horizontal="left" vertical="top"/>
    </xf>
    <xf numFmtId="169" fontId="47" fillId="0" borderId="74" xfId="0" applyNumberFormat="1" applyFont="1" applyBorder="1" applyAlignment="1" applyProtection="1">
      <alignment horizontal="left" vertical="top"/>
    </xf>
    <xf numFmtId="173" fontId="0" fillId="0" borderId="0" xfId="0" applyNumberFormat="1" applyBorder="1" applyAlignment="1" applyProtection="1">
      <alignment horizontal="left" vertical="top"/>
      <protection locked="0"/>
    </xf>
    <xf numFmtId="0" fontId="31" fillId="0" borderId="0" xfId="33" applyFont="1" applyAlignment="1" applyProtection="1">
      <alignment horizontal="left" vertical="center"/>
    </xf>
  </cellXfs>
  <cellStyles count="46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Chybně" xfId="26"/>
    <cellStyle name="Kontrolní buňka" xfId="27"/>
    <cellStyle name="Název" xfId="28"/>
    <cellStyle name="Neutrální" xfId="29"/>
    <cellStyle name="normálne" xfId="0" builtinId="0"/>
    <cellStyle name="normálne 2" xfId="30"/>
    <cellStyle name="normálne 3" xfId="31"/>
    <cellStyle name="normálne 4" xfId="32"/>
    <cellStyle name="normálne 5" xfId="33"/>
    <cellStyle name="Propojená buňka" xfId="34"/>
    <cellStyle name="Správně" xfId="35"/>
    <cellStyle name="TEXT" xfId="36"/>
    <cellStyle name="Text upozornění" xfId="37"/>
    <cellStyle name="TEXT1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showGridLines="0" view="pageBreakPreview" zoomScaleSheetLayoutView="100" workbookViewId="0">
      <pane ySplit="3" topLeftCell="A4" activePane="bottomLeft" state="frozenSplit"/>
      <selection activeCell="Q29" sqref="Q29"/>
      <selection pane="bottomLeft" activeCell="G3" sqref="G3"/>
    </sheetView>
  </sheetViews>
  <sheetFormatPr defaultColWidth="9" defaultRowHeight="12" customHeight="1"/>
  <cols>
    <col min="1" max="1" width="2.5703125" style="20" customWidth="1"/>
    <col min="2" max="2" width="2.140625" style="20" customWidth="1"/>
    <col min="3" max="3" width="3.28515625" style="20" customWidth="1"/>
    <col min="4" max="4" width="6.7109375" style="20" customWidth="1"/>
    <col min="5" max="5" width="12.140625" style="20" customWidth="1"/>
    <col min="6" max="6" width="0.42578125" style="20" customWidth="1"/>
    <col min="7" max="7" width="2.7109375" style="20" customWidth="1"/>
    <col min="8" max="8" width="2.5703125" style="20" customWidth="1"/>
    <col min="9" max="9" width="9.85546875" style="20" customWidth="1"/>
    <col min="10" max="10" width="12.42578125" style="20" customWidth="1"/>
    <col min="11" max="11" width="0.5703125" style="20" customWidth="1"/>
    <col min="12" max="12" width="2.5703125" style="20" customWidth="1"/>
    <col min="13" max="13" width="2.7109375" style="20" customWidth="1"/>
    <col min="14" max="14" width="7.7109375" style="20" customWidth="1"/>
    <col min="15" max="15" width="11.85546875" style="20" customWidth="1"/>
    <col min="16" max="16" width="6.42578125" style="20" customWidth="1"/>
    <col min="17" max="17" width="12" style="20" customWidth="1"/>
    <col min="18" max="18" width="0.28515625" style="20" customWidth="1"/>
    <col min="19" max="16384" width="9" style="22"/>
  </cols>
  <sheetData>
    <row r="1" spans="1:18" ht="14.25" customHeight="1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</row>
    <row r="2" spans="1:18" ht="21" customHeight="1">
      <c r="A2" s="26"/>
      <c r="B2" s="27"/>
      <c r="C2" s="27"/>
      <c r="D2" s="27"/>
      <c r="E2" s="27"/>
      <c r="F2" s="27"/>
      <c r="G2" s="147" t="s">
        <v>309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8"/>
    </row>
    <row r="3" spans="1:18" ht="12" customHeight="1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</row>
    <row r="4" spans="1:18" ht="9" customHeight="1" thickBot="1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4"/>
    </row>
    <row r="5" spans="1:18" ht="18" customHeight="1">
      <c r="A5" s="35"/>
      <c r="B5" s="36" t="s">
        <v>60</v>
      </c>
      <c r="C5" s="36"/>
      <c r="D5" s="36"/>
      <c r="E5" s="199" t="s">
        <v>297</v>
      </c>
      <c r="F5" s="38"/>
      <c r="G5" s="38"/>
      <c r="H5" s="38"/>
      <c r="I5" s="38"/>
      <c r="J5" s="39"/>
      <c r="K5" s="36"/>
      <c r="L5" s="36"/>
      <c r="M5" s="36"/>
      <c r="N5" s="36"/>
      <c r="O5" s="36"/>
      <c r="P5" s="37"/>
      <c r="Q5" s="39"/>
      <c r="R5" s="40"/>
    </row>
    <row r="6" spans="1:18" ht="18" customHeight="1">
      <c r="A6" s="35"/>
      <c r="B6" s="36" t="s">
        <v>61</v>
      </c>
      <c r="C6" s="36"/>
      <c r="D6" s="36"/>
      <c r="E6" s="41"/>
      <c r="F6" s="36"/>
      <c r="G6" s="36"/>
      <c r="H6" s="36"/>
      <c r="I6" s="36"/>
      <c r="J6" s="42"/>
      <c r="K6" s="36"/>
      <c r="L6" s="36"/>
      <c r="M6" s="36"/>
      <c r="N6" s="36"/>
      <c r="O6" s="36" t="s">
        <v>62</v>
      </c>
      <c r="P6" s="41"/>
      <c r="Q6" s="42"/>
      <c r="R6" s="40"/>
    </row>
    <row r="7" spans="1:18" ht="18" customHeight="1" thickBot="1">
      <c r="A7" s="35"/>
      <c r="B7" s="36" t="s">
        <v>63</v>
      </c>
      <c r="C7" s="36"/>
      <c r="D7" s="36"/>
      <c r="E7" s="43"/>
      <c r="F7" s="44"/>
      <c r="G7" s="44"/>
      <c r="H7" s="44"/>
      <c r="I7" s="44"/>
      <c r="J7" s="45"/>
      <c r="K7" s="36"/>
      <c r="L7" s="36"/>
      <c r="M7" s="36"/>
      <c r="N7" s="36"/>
      <c r="O7" s="36" t="s">
        <v>64</v>
      </c>
      <c r="P7" s="201" t="s">
        <v>298</v>
      </c>
      <c r="Q7" s="45"/>
      <c r="R7" s="40"/>
    </row>
    <row r="8" spans="1:18" ht="18" customHeight="1" thickBot="1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 t="s">
        <v>65</v>
      </c>
      <c r="P8" s="36" t="s">
        <v>66</v>
      </c>
      <c r="Q8" s="36"/>
      <c r="R8" s="40"/>
    </row>
    <row r="9" spans="1:18" ht="18" customHeight="1" thickBot="1">
      <c r="A9" s="35"/>
      <c r="B9" s="36" t="s">
        <v>67</v>
      </c>
      <c r="C9" s="36"/>
      <c r="D9" s="36"/>
      <c r="E9" s="136" t="s">
        <v>173</v>
      </c>
      <c r="F9" s="137"/>
      <c r="G9" s="137"/>
      <c r="H9" s="137"/>
      <c r="I9" s="137"/>
      <c r="J9" s="138"/>
      <c r="K9" s="36"/>
      <c r="L9" s="36"/>
      <c r="M9" s="36"/>
      <c r="N9" s="36"/>
      <c r="O9" s="46"/>
      <c r="P9" s="47"/>
      <c r="Q9" s="48"/>
      <c r="R9" s="40"/>
    </row>
    <row r="10" spans="1:18" ht="18" customHeight="1" thickBot="1">
      <c r="A10" s="35"/>
      <c r="B10" s="36" t="s">
        <v>68</v>
      </c>
      <c r="C10" s="36"/>
      <c r="D10" s="36"/>
      <c r="E10" s="139" t="s">
        <v>308</v>
      </c>
      <c r="F10" s="140"/>
      <c r="G10" s="140"/>
      <c r="H10" s="140"/>
      <c r="I10" s="140"/>
      <c r="J10" s="141"/>
      <c r="K10" s="36"/>
      <c r="L10" s="36"/>
      <c r="M10" s="36"/>
      <c r="N10" s="36"/>
      <c r="O10" s="46"/>
      <c r="P10" s="47"/>
      <c r="Q10" s="48"/>
      <c r="R10" s="40"/>
    </row>
    <row r="11" spans="1:18" ht="18" customHeight="1" thickBot="1">
      <c r="A11" s="35"/>
      <c r="B11" s="36" t="s">
        <v>69</v>
      </c>
      <c r="C11" s="36"/>
      <c r="D11" s="36"/>
      <c r="E11" s="142"/>
      <c r="F11" s="143"/>
      <c r="G11" s="143"/>
      <c r="H11" s="143"/>
      <c r="I11" s="143"/>
      <c r="J11" s="144"/>
      <c r="K11" s="36"/>
      <c r="L11" s="36"/>
      <c r="M11" s="36"/>
      <c r="N11" s="36"/>
      <c r="O11" s="46"/>
      <c r="P11" s="47"/>
      <c r="Q11" s="48"/>
      <c r="R11" s="40"/>
    </row>
    <row r="12" spans="1:18" ht="18" customHeight="1" thickBot="1">
      <c r="A12" s="35"/>
      <c r="B12" s="36"/>
      <c r="C12" s="36"/>
      <c r="D12" s="36"/>
      <c r="E12" s="49" t="s">
        <v>70</v>
      </c>
      <c r="F12" s="36"/>
      <c r="G12" s="36" t="s">
        <v>71</v>
      </c>
      <c r="H12" s="36"/>
      <c r="I12" s="36"/>
      <c r="J12" s="36"/>
      <c r="K12" s="36"/>
      <c r="L12" s="36"/>
      <c r="M12" s="36"/>
      <c r="N12" s="36"/>
      <c r="O12" s="49" t="s">
        <v>72</v>
      </c>
      <c r="P12" s="50"/>
      <c r="Q12" s="36"/>
      <c r="R12" s="40"/>
    </row>
    <row r="13" spans="1:18" ht="18" customHeight="1" thickBot="1">
      <c r="A13" s="35"/>
      <c r="B13" s="36"/>
      <c r="C13" s="36"/>
      <c r="D13" s="36"/>
      <c r="E13" s="148" t="s">
        <v>307</v>
      </c>
      <c r="F13" s="36"/>
      <c r="G13" s="47" t="s">
        <v>306</v>
      </c>
      <c r="H13" s="51"/>
      <c r="I13" s="52"/>
      <c r="J13" s="36"/>
      <c r="K13" s="36"/>
      <c r="L13" s="36"/>
      <c r="M13" s="36"/>
      <c r="N13" s="36"/>
      <c r="O13" s="145"/>
      <c r="P13" s="50"/>
      <c r="Q13" s="36"/>
      <c r="R13" s="40"/>
    </row>
    <row r="14" spans="1:18" ht="9" customHeight="1">
      <c r="A14" s="5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5"/>
    </row>
    <row r="15" spans="1:18" ht="20.25" customHeight="1">
      <c r="A15" s="56"/>
      <c r="B15" s="57"/>
      <c r="C15" s="57"/>
      <c r="D15" s="57"/>
      <c r="E15" s="58" t="s">
        <v>73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9"/>
    </row>
    <row r="16" spans="1:18" ht="21" customHeight="1">
      <c r="A16" s="60" t="s">
        <v>74</v>
      </c>
      <c r="B16" s="61"/>
      <c r="C16" s="61"/>
      <c r="D16" s="62"/>
      <c r="E16" s="63" t="s">
        <v>75</v>
      </c>
      <c r="F16" s="62"/>
      <c r="G16" s="63" t="s">
        <v>76</v>
      </c>
      <c r="H16" s="61"/>
      <c r="I16" s="62"/>
      <c r="J16" s="63" t="s">
        <v>77</v>
      </c>
      <c r="K16" s="61"/>
      <c r="L16" s="63" t="s">
        <v>78</v>
      </c>
      <c r="M16" s="61"/>
      <c r="N16" s="61"/>
      <c r="O16" s="62"/>
      <c r="P16" s="63" t="s">
        <v>79</v>
      </c>
      <c r="Q16" s="61"/>
      <c r="R16" s="64"/>
    </row>
    <row r="17" spans="1:18" ht="18" customHeight="1">
      <c r="A17" s="65"/>
      <c r="B17" s="66"/>
      <c r="C17" s="66"/>
      <c r="D17" s="67">
        <v>0</v>
      </c>
      <c r="E17" s="68">
        <v>0</v>
      </c>
      <c r="F17" s="69"/>
      <c r="G17" s="70"/>
      <c r="H17" s="66"/>
      <c r="I17" s="67">
        <v>0</v>
      </c>
      <c r="J17" s="68">
        <v>0</v>
      </c>
      <c r="K17" s="71"/>
      <c r="L17" s="70"/>
      <c r="M17" s="66"/>
      <c r="N17" s="66"/>
      <c r="O17" s="67">
        <v>0</v>
      </c>
      <c r="P17" s="70"/>
      <c r="Q17" s="71">
        <v>0</v>
      </c>
      <c r="R17" s="72"/>
    </row>
    <row r="18" spans="1:18" ht="20.25" customHeight="1">
      <c r="A18" s="56"/>
      <c r="B18" s="57"/>
      <c r="C18" s="57"/>
      <c r="D18" s="57"/>
      <c r="E18" s="58" t="s">
        <v>80</v>
      </c>
      <c r="F18" s="57"/>
      <c r="G18" s="57"/>
      <c r="H18" s="57"/>
      <c r="I18" s="57"/>
      <c r="J18" s="73" t="s">
        <v>10</v>
      </c>
      <c r="K18" s="57"/>
      <c r="L18" s="57"/>
      <c r="M18" s="57"/>
      <c r="N18" s="57"/>
      <c r="O18" s="57"/>
      <c r="P18" s="57"/>
      <c r="Q18" s="57"/>
      <c r="R18" s="59"/>
    </row>
    <row r="19" spans="1:18" ht="18" customHeight="1">
      <c r="A19" s="74" t="s">
        <v>11</v>
      </c>
      <c r="B19" s="75"/>
      <c r="C19" s="76" t="s">
        <v>81</v>
      </c>
      <c r="D19" s="77"/>
      <c r="E19" s="77"/>
      <c r="F19" s="78"/>
      <c r="G19" s="74" t="s">
        <v>12</v>
      </c>
      <c r="H19" s="79"/>
      <c r="I19" s="76" t="s">
        <v>82</v>
      </c>
      <c r="J19" s="77"/>
      <c r="K19" s="77"/>
      <c r="L19" s="74" t="s">
        <v>13</v>
      </c>
      <c r="M19" s="79"/>
      <c r="N19" s="76" t="s">
        <v>83</v>
      </c>
      <c r="O19" s="77"/>
      <c r="P19" s="77"/>
      <c r="Q19" s="77"/>
      <c r="R19" s="78"/>
    </row>
    <row r="20" spans="1:18" ht="18" customHeight="1">
      <c r="A20" s="80" t="s">
        <v>28</v>
      </c>
      <c r="B20" s="81" t="s">
        <v>36</v>
      </c>
      <c r="C20" s="82"/>
      <c r="D20" s="83" t="s">
        <v>84</v>
      </c>
      <c r="E20" s="84">
        <v>0</v>
      </c>
      <c r="F20" s="85"/>
      <c r="G20" s="80" t="s">
        <v>35</v>
      </c>
      <c r="H20" s="86" t="s">
        <v>85</v>
      </c>
      <c r="I20" s="87"/>
      <c r="J20" s="88">
        <v>0</v>
      </c>
      <c r="K20" s="89"/>
      <c r="L20" s="80" t="s">
        <v>86</v>
      </c>
      <c r="M20" s="90" t="s">
        <v>87</v>
      </c>
      <c r="N20" s="91"/>
      <c r="O20" s="91"/>
      <c r="P20" s="92">
        <v>0</v>
      </c>
      <c r="Q20" s="84">
        <v>0</v>
      </c>
      <c r="R20" s="85"/>
    </row>
    <row r="21" spans="1:18" ht="18" customHeight="1">
      <c r="A21" s="80" t="s">
        <v>29</v>
      </c>
      <c r="B21" s="93"/>
      <c r="C21" s="94"/>
      <c r="D21" s="83" t="s">
        <v>88</v>
      </c>
      <c r="E21" s="84">
        <v>0</v>
      </c>
      <c r="F21" s="85"/>
      <c r="G21" s="80" t="s">
        <v>51</v>
      </c>
      <c r="H21" s="36" t="s">
        <v>89</v>
      </c>
      <c r="I21" s="87"/>
      <c r="J21" s="88">
        <v>0</v>
      </c>
      <c r="K21" s="89"/>
      <c r="L21" s="80" t="s">
        <v>90</v>
      </c>
      <c r="M21" s="90" t="s">
        <v>91</v>
      </c>
      <c r="N21" s="91"/>
      <c r="O21" s="91"/>
      <c r="P21" s="92">
        <v>0</v>
      </c>
      <c r="Q21" s="84">
        <v>0</v>
      </c>
      <c r="R21" s="85"/>
    </row>
    <row r="22" spans="1:18" ht="18" customHeight="1">
      <c r="A22" s="80" t="s">
        <v>30</v>
      </c>
      <c r="B22" s="81" t="s">
        <v>92</v>
      </c>
      <c r="C22" s="82"/>
      <c r="D22" s="83" t="s">
        <v>84</v>
      </c>
      <c r="E22" s="84">
        <v>0</v>
      </c>
      <c r="F22" s="85"/>
      <c r="G22" s="80" t="s">
        <v>93</v>
      </c>
      <c r="H22" s="86" t="s">
        <v>94</v>
      </c>
      <c r="I22" s="87"/>
      <c r="J22" s="88">
        <v>0</v>
      </c>
      <c r="K22" s="89"/>
      <c r="L22" s="80" t="s">
        <v>95</v>
      </c>
      <c r="M22" s="90" t="s">
        <v>96</v>
      </c>
      <c r="N22" s="91"/>
      <c r="O22" s="91"/>
      <c r="P22" s="92">
        <v>0</v>
      </c>
      <c r="Q22" s="84">
        <v>0</v>
      </c>
      <c r="R22" s="85"/>
    </row>
    <row r="23" spans="1:18" ht="18" customHeight="1">
      <c r="A23" s="80" t="s">
        <v>31</v>
      </c>
      <c r="B23" s="93"/>
      <c r="C23" s="94"/>
      <c r="D23" s="83" t="s">
        <v>88</v>
      </c>
      <c r="E23" s="84">
        <v>0</v>
      </c>
      <c r="F23" s="85"/>
      <c r="G23" s="80" t="s">
        <v>97</v>
      </c>
      <c r="H23" s="86"/>
      <c r="I23" s="87"/>
      <c r="J23" s="88">
        <v>0</v>
      </c>
      <c r="K23" s="89"/>
      <c r="L23" s="80" t="s">
        <v>98</v>
      </c>
      <c r="M23" s="90" t="s">
        <v>99</v>
      </c>
      <c r="N23" s="91"/>
      <c r="O23" s="91"/>
      <c r="P23" s="92">
        <v>0</v>
      </c>
      <c r="Q23" s="84">
        <v>0</v>
      </c>
      <c r="R23" s="85"/>
    </row>
    <row r="24" spans="1:18" ht="18" customHeight="1">
      <c r="A24" s="80" t="s">
        <v>32</v>
      </c>
      <c r="B24" s="81" t="s">
        <v>100</v>
      </c>
      <c r="C24" s="82"/>
      <c r="D24" s="83" t="s">
        <v>84</v>
      </c>
      <c r="E24" s="84">
        <v>0</v>
      </c>
      <c r="F24" s="85"/>
      <c r="G24" s="95"/>
      <c r="H24" s="91"/>
      <c r="I24" s="87"/>
      <c r="J24" s="88"/>
      <c r="K24" s="89"/>
      <c r="L24" s="80" t="s">
        <v>101</v>
      </c>
      <c r="M24" s="90" t="s">
        <v>102</v>
      </c>
      <c r="N24" s="91"/>
      <c r="O24" s="91"/>
      <c r="P24" s="92">
        <v>0</v>
      </c>
      <c r="Q24" s="84">
        <v>0</v>
      </c>
      <c r="R24" s="85"/>
    </row>
    <row r="25" spans="1:18" ht="18" customHeight="1">
      <c r="A25" s="80" t="s">
        <v>33</v>
      </c>
      <c r="B25" s="93"/>
      <c r="C25" s="94"/>
      <c r="D25" s="83" t="s">
        <v>88</v>
      </c>
      <c r="E25" s="84">
        <v>0</v>
      </c>
      <c r="F25" s="85"/>
      <c r="G25" s="95"/>
      <c r="H25" s="91"/>
      <c r="I25" s="87"/>
      <c r="J25" s="88"/>
      <c r="K25" s="89"/>
      <c r="L25" s="80" t="s">
        <v>103</v>
      </c>
      <c r="M25" s="86" t="s">
        <v>104</v>
      </c>
      <c r="N25" s="91"/>
      <c r="O25" s="91"/>
      <c r="P25" s="87"/>
      <c r="Q25" s="84">
        <v>0</v>
      </c>
      <c r="R25" s="85"/>
    </row>
    <row r="26" spans="1:18" ht="18" customHeight="1">
      <c r="A26" s="80" t="s">
        <v>34</v>
      </c>
      <c r="B26" s="209" t="s">
        <v>105</v>
      </c>
      <c r="C26" s="209"/>
      <c r="D26" s="209"/>
      <c r="E26" s="146">
        <f>Rekapitulácia!C14</f>
        <v>0</v>
      </c>
      <c r="F26" s="59"/>
      <c r="G26" s="80" t="s">
        <v>106</v>
      </c>
      <c r="H26" s="97" t="s">
        <v>107</v>
      </c>
      <c r="I26" s="87"/>
      <c r="J26" s="98"/>
      <c r="K26" s="99"/>
      <c r="L26" s="80" t="s">
        <v>108</v>
      </c>
      <c r="M26" s="97" t="s">
        <v>109</v>
      </c>
      <c r="N26" s="91"/>
      <c r="O26" s="91"/>
      <c r="P26" s="87"/>
      <c r="Q26" s="96">
        <v>0</v>
      </c>
      <c r="R26" s="59"/>
    </row>
    <row r="27" spans="1:18" ht="18" customHeight="1">
      <c r="A27" s="100" t="s">
        <v>110</v>
      </c>
      <c r="B27" s="101" t="s">
        <v>111</v>
      </c>
      <c r="C27" s="102"/>
      <c r="D27" s="103"/>
      <c r="E27" s="104"/>
      <c r="F27" s="55"/>
      <c r="G27" s="100" t="s">
        <v>112</v>
      </c>
      <c r="H27" s="101" t="s">
        <v>113</v>
      </c>
      <c r="I27" s="103"/>
      <c r="J27" s="105">
        <v>0</v>
      </c>
      <c r="K27" s="106"/>
      <c r="L27" s="100" t="s">
        <v>114</v>
      </c>
      <c r="M27" s="101" t="s">
        <v>115</v>
      </c>
      <c r="N27" s="102"/>
      <c r="O27" s="102"/>
      <c r="P27" s="103"/>
      <c r="Q27" s="104">
        <v>0</v>
      </c>
      <c r="R27" s="55"/>
    </row>
    <row r="28" spans="1:18" ht="18" customHeight="1">
      <c r="A28" s="107" t="s">
        <v>68</v>
      </c>
      <c r="B28" s="33"/>
      <c r="C28" s="33"/>
      <c r="D28" s="33"/>
      <c r="E28" s="33"/>
      <c r="F28" s="108"/>
      <c r="G28" s="109"/>
      <c r="H28" s="33"/>
      <c r="I28" s="33"/>
      <c r="J28" s="33"/>
      <c r="K28" s="33"/>
      <c r="L28" s="74" t="s">
        <v>14</v>
      </c>
      <c r="M28" s="62"/>
      <c r="N28" s="76" t="s">
        <v>16</v>
      </c>
      <c r="O28" s="61"/>
      <c r="P28" s="61"/>
      <c r="Q28" s="61"/>
      <c r="R28" s="64"/>
    </row>
    <row r="29" spans="1:18" ht="18" customHeight="1">
      <c r="A29" s="35"/>
      <c r="B29" s="36"/>
      <c r="C29" s="36"/>
      <c r="D29" s="36"/>
      <c r="E29" s="36"/>
      <c r="F29" s="110"/>
      <c r="G29" s="111"/>
      <c r="H29" s="36"/>
      <c r="I29" s="36"/>
      <c r="J29" s="36"/>
      <c r="K29" s="36"/>
      <c r="L29" s="80" t="s">
        <v>116</v>
      </c>
      <c r="M29" s="86" t="s">
        <v>117</v>
      </c>
      <c r="N29" s="91"/>
      <c r="O29" s="91"/>
      <c r="P29" s="87"/>
      <c r="Q29" s="146">
        <f>E26</f>
        <v>0</v>
      </c>
      <c r="R29" s="59"/>
    </row>
    <row r="30" spans="1:18" ht="18" customHeight="1" thickBot="1">
      <c r="A30" s="112" t="s">
        <v>118</v>
      </c>
      <c r="B30" s="113"/>
      <c r="C30" s="113"/>
      <c r="D30" s="113"/>
      <c r="E30" s="113"/>
      <c r="F30" s="94"/>
      <c r="G30" s="114" t="s">
        <v>119</v>
      </c>
      <c r="H30" s="113"/>
      <c r="I30" s="113"/>
      <c r="J30" s="113"/>
      <c r="K30" s="113"/>
      <c r="L30" s="80" t="s">
        <v>120</v>
      </c>
      <c r="M30" s="115">
        <v>20</v>
      </c>
      <c r="N30" s="87" t="s">
        <v>18</v>
      </c>
      <c r="O30" s="116">
        <f>Q29</f>
        <v>0</v>
      </c>
      <c r="P30" s="87" t="s">
        <v>9</v>
      </c>
      <c r="Q30" s="202">
        <f>ROUND(O30*0.2,2)</f>
        <v>0</v>
      </c>
      <c r="R30" s="117"/>
    </row>
    <row r="31" spans="1:18" ht="12.75" hidden="1" customHeight="1">
      <c r="A31" s="118"/>
      <c r="B31" s="119"/>
      <c r="C31" s="119"/>
      <c r="D31" s="119"/>
      <c r="E31" s="119"/>
      <c r="F31" s="82"/>
      <c r="G31" s="120"/>
      <c r="H31" s="119"/>
      <c r="I31" s="119"/>
      <c r="J31" s="119"/>
      <c r="K31" s="119"/>
      <c r="L31" s="121"/>
      <c r="M31" s="122"/>
      <c r="N31" s="123"/>
      <c r="O31" s="124"/>
      <c r="P31" s="123"/>
      <c r="Q31" s="203"/>
      <c r="R31" s="85"/>
    </row>
    <row r="32" spans="1:18" ht="35.25" customHeight="1" thickBot="1">
      <c r="A32" s="125" t="s">
        <v>67</v>
      </c>
      <c r="B32" s="126"/>
      <c r="C32" s="126"/>
      <c r="D32" s="126"/>
      <c r="E32" s="36"/>
      <c r="F32" s="110"/>
      <c r="G32" s="111"/>
      <c r="H32" s="36"/>
      <c r="I32" s="36"/>
      <c r="J32" s="36"/>
      <c r="K32" s="36"/>
      <c r="L32" s="100" t="s">
        <v>121</v>
      </c>
      <c r="M32" s="127" t="s">
        <v>122</v>
      </c>
      <c r="N32" s="102"/>
      <c r="O32" s="102"/>
      <c r="P32" s="103"/>
      <c r="Q32" s="204">
        <f>Q29+Q30</f>
        <v>0</v>
      </c>
      <c r="R32" s="48"/>
    </row>
    <row r="33" spans="1:18" ht="33" customHeight="1">
      <c r="A33" s="112" t="s">
        <v>118</v>
      </c>
      <c r="B33" s="113"/>
      <c r="C33" s="113"/>
      <c r="D33" s="113"/>
      <c r="E33" s="113"/>
      <c r="F33" s="94"/>
      <c r="G33" s="114" t="s">
        <v>119</v>
      </c>
      <c r="H33" s="113"/>
      <c r="I33" s="113"/>
      <c r="J33" s="113"/>
      <c r="K33" s="113"/>
      <c r="L33" s="74" t="s">
        <v>15</v>
      </c>
      <c r="M33" s="62"/>
      <c r="N33" s="76" t="s">
        <v>123</v>
      </c>
      <c r="O33" s="61"/>
      <c r="P33" s="61"/>
      <c r="Q33" s="128"/>
      <c r="R33" s="64"/>
    </row>
    <row r="34" spans="1:18" ht="20.25" customHeight="1">
      <c r="A34" s="129" t="s">
        <v>69</v>
      </c>
      <c r="B34" s="119"/>
      <c r="C34" s="119"/>
      <c r="D34" s="119"/>
      <c r="E34" s="119"/>
      <c r="F34" s="82"/>
      <c r="G34" s="130"/>
      <c r="H34" s="119"/>
      <c r="I34" s="119"/>
      <c r="J34" s="119"/>
      <c r="K34" s="119"/>
      <c r="L34" s="80" t="s">
        <v>124</v>
      </c>
      <c r="M34" s="86" t="s">
        <v>125</v>
      </c>
      <c r="N34" s="91"/>
      <c r="O34" s="91"/>
      <c r="P34" s="87"/>
      <c r="Q34" s="84">
        <v>0</v>
      </c>
      <c r="R34" s="85"/>
    </row>
    <row r="35" spans="1:18" ht="18" customHeight="1">
      <c r="A35" s="35"/>
      <c r="B35" s="36"/>
      <c r="C35" s="36"/>
      <c r="D35" s="36"/>
      <c r="E35" s="36"/>
      <c r="F35" s="110"/>
      <c r="G35" s="131"/>
      <c r="H35" s="36"/>
      <c r="I35" s="36"/>
      <c r="J35" s="36"/>
      <c r="K35" s="36"/>
      <c r="L35" s="80" t="s">
        <v>126</v>
      </c>
      <c r="M35" s="86" t="s">
        <v>127</v>
      </c>
      <c r="N35" s="91"/>
      <c r="O35" s="91"/>
      <c r="P35" s="87"/>
      <c r="Q35" s="84">
        <v>0</v>
      </c>
      <c r="R35" s="85"/>
    </row>
    <row r="36" spans="1:18" ht="18" customHeight="1">
      <c r="A36" s="132" t="s">
        <v>118</v>
      </c>
      <c r="B36" s="54"/>
      <c r="C36" s="54"/>
      <c r="D36" s="54"/>
      <c r="E36" s="54"/>
      <c r="F36" s="133"/>
      <c r="G36" s="134" t="s">
        <v>119</v>
      </c>
      <c r="H36" s="54"/>
      <c r="I36" s="54"/>
      <c r="J36" s="54"/>
      <c r="K36" s="54"/>
      <c r="L36" s="100" t="s">
        <v>128</v>
      </c>
      <c r="M36" s="101" t="s">
        <v>129</v>
      </c>
      <c r="N36" s="102"/>
      <c r="O36" s="102"/>
      <c r="P36" s="103"/>
      <c r="Q36" s="68">
        <v>0</v>
      </c>
      <c r="R36" s="135"/>
    </row>
  </sheetData>
  <mergeCells count="1">
    <mergeCell ref="B26:D26"/>
  </mergeCells>
  <phoneticPr fontId="0" type="noConversion"/>
  <pageMargins left="0.39375001192092896" right="0.39375001192092896" top="0.78750002384185791" bottom="0.78750002384185791" header="0" footer="0"/>
  <pageSetup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zoomScaleSheetLayoutView="100" workbookViewId="0">
      <selection activeCell="G19" sqref="G19"/>
    </sheetView>
  </sheetViews>
  <sheetFormatPr defaultColWidth="13.42578125" defaultRowHeight="12" customHeight="1"/>
  <cols>
    <col min="1" max="1" width="12.7109375" style="3" customWidth="1"/>
    <col min="2" max="2" width="33.85546875" style="3" customWidth="1"/>
    <col min="3" max="3" width="14.140625" style="3" customWidth="1"/>
    <col min="4" max="4" width="11.85546875" style="3" customWidth="1"/>
    <col min="5" max="5" width="13.42578125" style="3" customWidth="1"/>
    <col min="6" max="6" width="9" style="15" customWidth="1"/>
    <col min="7" max="7" width="9.140625" style="15" bestFit="1" customWidth="1"/>
    <col min="8" max="248" width="9" style="15" customWidth="1"/>
    <col min="249" max="249" width="9.7109375" style="15" customWidth="1"/>
    <col min="250" max="250" width="43.5703125" style="15" customWidth="1"/>
    <col min="251" max="251" width="14.140625" style="15" customWidth="1"/>
    <col min="252" max="252" width="13.85546875" style="15" customWidth="1"/>
    <col min="253" max="253" width="11.85546875" style="15" customWidth="1"/>
    <col min="254" max="16384" width="13.42578125" style="15"/>
  </cols>
  <sheetData>
    <row r="1" spans="1:7" s="3" customFormat="1" ht="27.75" customHeight="1">
      <c r="A1" s="1" t="s">
        <v>0</v>
      </c>
      <c r="B1" s="2"/>
      <c r="C1" s="2"/>
      <c r="D1" s="2"/>
      <c r="E1" s="2"/>
    </row>
    <row r="2" spans="1:7" s="3" customFormat="1" ht="13.5" customHeight="1">
      <c r="A2" s="200" t="s">
        <v>297</v>
      </c>
      <c r="B2" s="2"/>
      <c r="C2" s="2"/>
      <c r="D2" s="5"/>
      <c r="E2" s="5"/>
    </row>
    <row r="3" spans="1:7" s="3" customFormat="1" ht="20.25" customHeight="1">
      <c r="A3" s="6"/>
      <c r="B3" s="7"/>
      <c r="C3" s="4"/>
      <c r="D3" s="4" t="s">
        <v>1</v>
      </c>
      <c r="E3" s="16"/>
    </row>
    <row r="4" spans="1:7" s="3" customFormat="1" ht="21" customHeight="1">
      <c r="A4" s="4" t="s">
        <v>2</v>
      </c>
      <c r="B4" s="8" t="s">
        <v>173</v>
      </c>
      <c r="C4" s="4"/>
      <c r="D4" s="4" t="s">
        <v>3</v>
      </c>
      <c r="E4" s="8"/>
    </row>
    <row r="5" spans="1:7" s="3" customFormat="1" ht="27" customHeight="1">
      <c r="A5" s="4" t="s">
        <v>4</v>
      </c>
      <c r="B5" s="8"/>
      <c r="C5" s="4"/>
      <c r="D5" s="4" t="s">
        <v>5</v>
      </c>
      <c r="E5" s="4"/>
    </row>
    <row r="6" spans="1:7" s="3" customFormat="1" ht="6.75" customHeight="1" thickBot="1">
      <c r="A6" s="4"/>
      <c r="B6" s="2"/>
      <c r="C6" s="2"/>
      <c r="D6" s="2"/>
      <c r="E6" s="2"/>
    </row>
    <row r="7" spans="1:7" s="3" customFormat="1" ht="23.25" customHeight="1">
      <c r="A7" s="9" t="s">
        <v>6</v>
      </c>
      <c r="B7" s="9" t="s">
        <v>7</v>
      </c>
      <c r="C7" s="9" t="s">
        <v>8</v>
      </c>
      <c r="D7" s="9"/>
      <c r="E7" s="9"/>
    </row>
    <row r="8" spans="1:7" s="3" customFormat="1" ht="13.5" customHeight="1" thickBot="1">
      <c r="A8" s="10"/>
      <c r="B8" s="11" t="s">
        <v>296</v>
      </c>
      <c r="C8" s="12" t="s">
        <v>10</v>
      </c>
      <c r="D8" s="14"/>
      <c r="E8" s="13"/>
    </row>
    <row r="9" spans="1:7" s="3" customFormat="1" ht="20.25" customHeight="1">
      <c r="A9" s="4"/>
      <c r="B9" s="2"/>
      <c r="C9" s="2"/>
      <c r="D9" s="2"/>
      <c r="E9" s="2"/>
    </row>
    <row r="10" spans="1:7" s="3" customFormat="1" ht="40.5" customHeight="1">
      <c r="A10" s="18">
        <v>1</v>
      </c>
      <c r="B10" s="18" t="s">
        <v>295</v>
      </c>
      <c r="C10" s="19">
        <f>'Chodnik 1.mája SO01'!H48</f>
        <v>0</v>
      </c>
      <c r="D10" s="19"/>
      <c r="E10" s="19"/>
    </row>
    <row r="11" spans="1:7" ht="33" customHeight="1">
      <c r="A11" s="18">
        <v>2</v>
      </c>
      <c r="B11" s="18" t="s">
        <v>300</v>
      </c>
      <c r="C11" s="19">
        <f>'SO05 komunikacia Robotnicka'!H45</f>
        <v>0</v>
      </c>
      <c r="D11" s="19"/>
      <c r="E11" s="19"/>
    </row>
    <row r="12" spans="1:7" ht="33" customHeight="1">
      <c r="A12" s="18">
        <v>3</v>
      </c>
      <c r="B12" s="18" t="s">
        <v>302</v>
      </c>
      <c r="C12" s="19">
        <f>'chodník na Robotníckej'!H39</f>
        <v>0</v>
      </c>
      <c r="D12" s="19"/>
      <c r="E12" s="19"/>
    </row>
    <row r="13" spans="1:7" ht="33" customHeight="1">
      <c r="A13" s="18">
        <v>4</v>
      </c>
      <c r="B13" s="18" t="s">
        <v>305</v>
      </c>
      <c r="C13" s="19">
        <f>'SO05,1 kanalizacia'!H43</f>
        <v>0</v>
      </c>
      <c r="D13" s="19"/>
      <c r="E13" s="19"/>
    </row>
    <row r="14" spans="1:7" ht="49.5" customHeight="1">
      <c r="A14" s="18"/>
      <c r="B14" s="197" t="s">
        <v>294</v>
      </c>
      <c r="C14" s="198">
        <f>SUM(C10:C13)</f>
        <v>0</v>
      </c>
      <c r="D14" s="198"/>
      <c r="E14" s="198"/>
      <c r="G14" s="17"/>
    </row>
  </sheetData>
  <phoneticPr fontId="0" type="noConversion"/>
  <pageMargins left="0.7" right="0.7" top="0.75" bottom="0.75" header="0.3" footer="0.3"/>
  <pageSetup paperSize="9" scale="8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G10" sqref="G10:G46"/>
    </sheetView>
  </sheetViews>
  <sheetFormatPr defaultColWidth="9.85546875" defaultRowHeight="12" customHeight="1"/>
  <cols>
    <col min="1" max="1" width="4.5703125" style="153" customWidth="1"/>
    <col min="2" max="2" width="5.85546875" style="153" customWidth="1"/>
    <col min="3" max="3" width="12.42578125" style="153" customWidth="1"/>
    <col min="4" max="4" width="40.28515625" style="153" customWidth="1"/>
    <col min="5" max="5" width="4" style="164" customWidth="1"/>
    <col min="6" max="6" width="11.5703125" style="153" customWidth="1"/>
    <col min="7" max="7" width="9.85546875" style="153" customWidth="1"/>
    <col min="8" max="8" width="11.85546875" style="153" customWidth="1"/>
    <col min="9" max="228" width="9" style="165" customWidth="1"/>
    <col min="229" max="229" width="4.5703125" style="165" customWidth="1"/>
    <col min="230" max="230" width="5.85546875" style="165" customWidth="1"/>
    <col min="231" max="231" width="12.42578125" style="165" customWidth="1"/>
    <col min="232" max="232" width="37" style="165" customWidth="1"/>
    <col min="233" max="233" width="4" style="165" customWidth="1"/>
    <col min="234" max="234" width="11.5703125" style="165" customWidth="1"/>
    <col min="235" max="16384" width="9.85546875" style="165"/>
  </cols>
  <sheetData>
    <row r="1" spans="1:8" s="153" customFormat="1" ht="17.25" customHeight="1">
      <c r="A1" s="149" t="s">
        <v>177</v>
      </c>
      <c r="B1" s="150"/>
      <c r="C1" s="150"/>
      <c r="D1" s="150"/>
      <c r="E1" s="151"/>
      <c r="F1" s="152"/>
      <c r="G1" s="150"/>
      <c r="H1" s="150"/>
    </row>
    <row r="2" spans="1:8" s="153" customFormat="1" ht="12.75" customHeight="1">
      <c r="A2" s="154" t="s">
        <v>178</v>
      </c>
      <c r="B2" s="155"/>
      <c r="C2" s="154" t="s">
        <v>297</v>
      </c>
      <c r="D2" s="156"/>
      <c r="E2" s="157"/>
      <c r="F2" s="158"/>
      <c r="G2" s="152"/>
      <c r="H2" s="150"/>
    </row>
    <row r="3" spans="1:8" s="153" customFormat="1" ht="12.75" customHeight="1">
      <c r="A3" s="154" t="s">
        <v>179</v>
      </c>
      <c r="B3" s="155"/>
      <c r="C3" s="154" t="s">
        <v>299</v>
      </c>
      <c r="D3" s="156"/>
      <c r="E3" s="157"/>
      <c r="F3" s="159" t="s">
        <v>180</v>
      </c>
      <c r="G3" s="160"/>
      <c r="H3" s="150"/>
    </row>
    <row r="4" spans="1:8" s="153" customFormat="1" ht="12.75" customHeight="1">
      <c r="A4" s="154"/>
      <c r="B4" s="155"/>
      <c r="C4" s="154"/>
      <c r="D4" s="156"/>
      <c r="E4" s="157"/>
      <c r="F4" s="159" t="s">
        <v>181</v>
      </c>
      <c r="G4" s="160"/>
      <c r="H4" s="150"/>
    </row>
    <row r="5" spans="1:8" s="153" customFormat="1" ht="14.25" customHeight="1" thickBot="1">
      <c r="A5" s="152"/>
      <c r="B5" s="150"/>
      <c r="C5" s="150"/>
      <c r="D5" s="150"/>
      <c r="E5" s="151"/>
      <c r="F5" s="150"/>
      <c r="G5" s="150"/>
      <c r="H5" s="150"/>
    </row>
    <row r="6" spans="1:8" s="153" customFormat="1" ht="26.25" customHeight="1" thickBot="1">
      <c r="A6" s="161" t="s">
        <v>24</v>
      </c>
      <c r="B6" s="162" t="s">
        <v>25</v>
      </c>
      <c r="C6" s="162" t="s">
        <v>17</v>
      </c>
      <c r="D6" s="162" t="s">
        <v>182</v>
      </c>
      <c r="E6" s="162" t="s">
        <v>26</v>
      </c>
      <c r="F6" s="162" t="s">
        <v>27</v>
      </c>
      <c r="G6" s="162" t="s">
        <v>133</v>
      </c>
      <c r="H6" s="162" t="s">
        <v>130</v>
      </c>
    </row>
    <row r="7" spans="1:8" s="153" customFormat="1" ht="11.25" customHeight="1" thickBot="1">
      <c r="A7" s="161" t="s">
        <v>28</v>
      </c>
      <c r="B7" s="162" t="s">
        <v>29</v>
      </c>
      <c r="C7" s="162" t="s">
        <v>30</v>
      </c>
      <c r="D7" s="162" t="s">
        <v>31</v>
      </c>
      <c r="E7" s="162" t="s">
        <v>32</v>
      </c>
      <c r="F7" s="162" t="s">
        <v>33</v>
      </c>
      <c r="G7" s="162" t="s">
        <v>34</v>
      </c>
      <c r="H7" s="162" t="s">
        <v>35</v>
      </c>
    </row>
    <row r="8" spans="1:8" s="153" customFormat="1" ht="15" customHeight="1">
      <c r="A8" s="168"/>
      <c r="B8" s="169"/>
      <c r="C8" s="170" t="s">
        <v>36</v>
      </c>
      <c r="D8" s="170" t="s">
        <v>37</v>
      </c>
      <c r="E8" s="171"/>
      <c r="F8" s="172"/>
      <c r="G8" s="173"/>
      <c r="H8" s="173"/>
    </row>
    <row r="9" spans="1:8" s="153" customFormat="1" ht="19.5" customHeight="1">
      <c r="A9" s="174"/>
      <c r="B9" s="175"/>
      <c r="C9" s="176" t="s">
        <v>28</v>
      </c>
      <c r="D9" s="176" t="s">
        <v>38</v>
      </c>
      <c r="E9" s="177"/>
      <c r="F9" s="178"/>
      <c r="G9" s="179"/>
      <c r="H9" s="179"/>
    </row>
    <row r="10" spans="1:8" s="163" customFormat="1" ht="34.5" customHeight="1">
      <c r="A10" s="180">
        <v>1</v>
      </c>
      <c r="B10" s="181" t="s">
        <v>39</v>
      </c>
      <c r="C10" s="181" t="s">
        <v>183</v>
      </c>
      <c r="D10" s="181" t="s">
        <v>184</v>
      </c>
      <c r="E10" s="182" t="s">
        <v>40</v>
      </c>
      <c r="F10" s="183">
        <v>4</v>
      </c>
      <c r="G10" s="179"/>
      <c r="H10" s="179">
        <f t="shared" ref="H10:H24" si="0">ROUND(F10*G10,2)</f>
        <v>0</v>
      </c>
    </row>
    <row r="11" spans="1:8" s="163" customFormat="1" ht="34.5" customHeight="1">
      <c r="A11" s="180">
        <f t="shared" ref="A11:A44" si="1">A10+1</f>
        <v>2</v>
      </c>
      <c r="B11" s="181" t="s">
        <v>39</v>
      </c>
      <c r="C11" s="181" t="s">
        <v>229</v>
      </c>
      <c r="D11" s="181" t="s">
        <v>291</v>
      </c>
      <c r="E11" s="182" t="s">
        <v>40</v>
      </c>
      <c r="F11" s="183">
        <v>1228.4000000000001</v>
      </c>
      <c r="G11" s="179"/>
      <c r="H11" s="179">
        <f t="shared" si="0"/>
        <v>0</v>
      </c>
    </row>
    <row r="12" spans="1:8" s="163" customFormat="1" ht="34.5" customHeight="1">
      <c r="A12" s="180">
        <f t="shared" si="1"/>
        <v>3</v>
      </c>
      <c r="B12" s="181" t="s">
        <v>39</v>
      </c>
      <c r="C12" s="181" t="s">
        <v>228</v>
      </c>
      <c r="D12" s="181" t="s">
        <v>292</v>
      </c>
      <c r="E12" s="182" t="s">
        <v>40</v>
      </c>
      <c r="F12" s="183">
        <v>1228.4000000000001</v>
      </c>
      <c r="G12" s="179"/>
      <c r="H12" s="179">
        <f t="shared" si="0"/>
        <v>0</v>
      </c>
    </row>
    <row r="13" spans="1:8" s="163" customFormat="1" ht="34.5" customHeight="1">
      <c r="A13" s="180">
        <f t="shared" si="1"/>
        <v>4</v>
      </c>
      <c r="B13" s="181" t="s">
        <v>39</v>
      </c>
      <c r="C13" s="181" t="s">
        <v>289</v>
      </c>
      <c r="D13" s="181" t="s">
        <v>293</v>
      </c>
      <c r="E13" s="182" t="s">
        <v>40</v>
      </c>
      <c r="F13" s="183">
        <v>1228.4000000000001</v>
      </c>
      <c r="G13" s="179"/>
      <c r="H13" s="179">
        <f t="shared" si="0"/>
        <v>0</v>
      </c>
    </row>
    <row r="14" spans="1:8" s="163" customFormat="1" ht="34.5" customHeight="1">
      <c r="A14" s="180">
        <f t="shared" si="1"/>
        <v>5</v>
      </c>
      <c r="B14" s="181"/>
      <c r="C14" s="181" t="s">
        <v>247</v>
      </c>
      <c r="D14" s="181" t="s">
        <v>248</v>
      </c>
      <c r="E14" s="182" t="s">
        <v>40</v>
      </c>
      <c r="F14" s="183">
        <v>1228.4000000000001</v>
      </c>
      <c r="G14" s="179"/>
      <c r="H14" s="179">
        <f t="shared" si="0"/>
        <v>0</v>
      </c>
    </row>
    <row r="15" spans="1:8" s="163" customFormat="1" ht="19.5" customHeight="1">
      <c r="A15" s="180">
        <f t="shared" si="1"/>
        <v>6</v>
      </c>
      <c r="B15" s="175"/>
      <c r="C15" s="176" t="s">
        <v>29</v>
      </c>
      <c r="D15" s="176" t="s">
        <v>43</v>
      </c>
      <c r="E15" s="177"/>
      <c r="F15" s="178"/>
      <c r="G15" s="179"/>
      <c r="H15" s="179"/>
    </row>
    <row r="16" spans="1:8" s="163" customFormat="1" ht="34.5" customHeight="1">
      <c r="A16" s="180">
        <f t="shared" si="1"/>
        <v>7</v>
      </c>
      <c r="B16" s="181" t="s">
        <v>44</v>
      </c>
      <c r="C16" s="181" t="s">
        <v>45</v>
      </c>
      <c r="D16" s="181" t="s">
        <v>46</v>
      </c>
      <c r="E16" s="182" t="s">
        <v>40</v>
      </c>
      <c r="F16" s="183">
        <v>1239.53</v>
      </c>
      <c r="G16" s="179"/>
      <c r="H16" s="179">
        <f t="shared" si="0"/>
        <v>0</v>
      </c>
    </row>
    <row r="17" spans="1:8" s="163" customFormat="1" ht="24" customHeight="1">
      <c r="A17" s="180">
        <f t="shared" si="1"/>
        <v>8</v>
      </c>
      <c r="B17" s="184" t="s">
        <v>47</v>
      </c>
      <c r="C17" s="184" t="s">
        <v>186</v>
      </c>
      <c r="D17" s="184" t="s">
        <v>187</v>
      </c>
      <c r="E17" s="185" t="s">
        <v>40</v>
      </c>
      <c r="F17" s="186">
        <f>F16*1.05</f>
        <v>1301.5065</v>
      </c>
      <c r="G17" s="187"/>
      <c r="H17" s="179">
        <f t="shared" si="0"/>
        <v>0</v>
      </c>
    </row>
    <row r="18" spans="1:8" s="163" customFormat="1" ht="19.5" customHeight="1">
      <c r="A18" s="180">
        <f t="shared" si="1"/>
        <v>9</v>
      </c>
      <c r="B18" s="175"/>
      <c r="C18" s="176" t="s">
        <v>32</v>
      </c>
      <c r="D18" s="176" t="s">
        <v>49</v>
      </c>
      <c r="E18" s="177"/>
      <c r="F18" s="178"/>
      <c r="G18" s="179"/>
      <c r="H18" s="179">
        <f t="shared" si="0"/>
        <v>0</v>
      </c>
    </row>
    <row r="19" spans="1:8" s="163" customFormat="1" ht="34.5" customHeight="1">
      <c r="A19" s="180">
        <f t="shared" si="1"/>
        <v>10</v>
      </c>
      <c r="B19" s="181"/>
      <c r="C19" s="181" t="s">
        <v>188</v>
      </c>
      <c r="D19" s="181" t="s">
        <v>253</v>
      </c>
      <c r="E19" s="182" t="s">
        <v>40</v>
      </c>
      <c r="F19" s="183">
        <v>1239.53</v>
      </c>
      <c r="G19" s="179"/>
      <c r="H19" s="179">
        <f t="shared" si="0"/>
        <v>0</v>
      </c>
    </row>
    <row r="20" spans="1:8" s="163" customFormat="1" ht="34.5" customHeight="1">
      <c r="A20" s="180">
        <f t="shared" si="1"/>
        <v>11</v>
      </c>
      <c r="B20" s="181"/>
      <c r="C20" s="181" t="s">
        <v>269</v>
      </c>
      <c r="D20" s="181" t="s">
        <v>270</v>
      </c>
      <c r="E20" s="182" t="s">
        <v>40</v>
      </c>
      <c r="F20" s="183">
        <v>1239.53</v>
      </c>
      <c r="G20" s="179"/>
      <c r="H20" s="179">
        <f t="shared" si="0"/>
        <v>0</v>
      </c>
    </row>
    <row r="21" spans="1:8" s="163" customFormat="1" ht="34.5" customHeight="1">
      <c r="A21" s="180">
        <f t="shared" si="1"/>
        <v>12</v>
      </c>
      <c r="B21" s="181"/>
      <c r="C21" s="181" t="s">
        <v>189</v>
      </c>
      <c r="D21" s="181" t="s">
        <v>254</v>
      </c>
      <c r="E21" s="182" t="s">
        <v>40</v>
      </c>
      <c r="F21" s="183">
        <v>1239.53</v>
      </c>
      <c r="G21" s="179"/>
      <c r="H21" s="179">
        <f t="shared" si="0"/>
        <v>0</v>
      </c>
    </row>
    <row r="22" spans="1:8" s="163" customFormat="1" ht="34.5" customHeight="1">
      <c r="A22" s="180">
        <f t="shared" si="1"/>
        <v>13</v>
      </c>
      <c r="B22" s="181"/>
      <c r="C22" s="181" t="s">
        <v>190</v>
      </c>
      <c r="D22" s="181" t="s">
        <v>191</v>
      </c>
      <c r="E22" s="182" t="s">
        <v>40</v>
      </c>
      <c r="F22" s="183">
        <v>1239.53</v>
      </c>
      <c r="G22" s="179"/>
      <c r="H22" s="179">
        <f t="shared" si="0"/>
        <v>0</v>
      </c>
    </row>
    <row r="23" spans="1:8" s="163" customFormat="1" ht="34.5" customHeight="1">
      <c r="A23" s="180">
        <f t="shared" si="1"/>
        <v>14</v>
      </c>
      <c r="B23" s="181"/>
      <c r="C23" s="181" t="s">
        <v>259</v>
      </c>
      <c r="D23" s="181" t="s">
        <v>260</v>
      </c>
      <c r="E23" s="182" t="s">
        <v>40</v>
      </c>
      <c r="F23" s="183">
        <v>1239.53</v>
      </c>
      <c r="G23" s="179"/>
      <c r="H23" s="179">
        <f t="shared" si="0"/>
        <v>0</v>
      </c>
    </row>
    <row r="24" spans="1:8" s="163" customFormat="1" ht="34.5" customHeight="1">
      <c r="A24" s="180">
        <f t="shared" si="1"/>
        <v>15</v>
      </c>
      <c r="B24" s="181"/>
      <c r="C24" s="181" t="s">
        <v>257</v>
      </c>
      <c r="D24" s="181" t="s">
        <v>258</v>
      </c>
      <c r="E24" s="182" t="s">
        <v>40</v>
      </c>
      <c r="F24" s="183">
        <v>1239.53</v>
      </c>
      <c r="G24" s="179"/>
      <c r="H24" s="179">
        <f t="shared" si="0"/>
        <v>0</v>
      </c>
    </row>
    <row r="25" spans="1:8" s="163" customFormat="1" ht="24" customHeight="1">
      <c r="A25" s="180">
        <f t="shared" si="1"/>
        <v>16</v>
      </c>
      <c r="B25" s="181"/>
      <c r="C25" s="21" t="s">
        <v>51</v>
      </c>
      <c r="D25" s="21" t="s">
        <v>52</v>
      </c>
      <c r="E25" s="182"/>
      <c r="F25" s="183"/>
      <c r="G25" s="179"/>
      <c r="H25" s="179"/>
    </row>
    <row r="26" spans="1:8" s="163" customFormat="1" ht="24" customHeight="1">
      <c r="A26" s="180">
        <f t="shared" si="1"/>
        <v>17</v>
      </c>
      <c r="B26" s="181" t="s">
        <v>39</v>
      </c>
      <c r="C26" s="181" t="s">
        <v>197</v>
      </c>
      <c r="D26" s="181" t="s">
        <v>198</v>
      </c>
      <c r="E26" s="182" t="s">
        <v>21</v>
      </c>
      <c r="F26" s="183">
        <v>8</v>
      </c>
      <c r="G26" s="179"/>
      <c r="H26" s="179">
        <f t="shared" ref="H26:H42" si="2">ROUND(F26*G26,2)</f>
        <v>0</v>
      </c>
    </row>
    <row r="27" spans="1:8" s="163" customFormat="1" ht="13.5" customHeight="1">
      <c r="A27" s="180">
        <f t="shared" si="1"/>
        <v>18</v>
      </c>
      <c r="B27" s="184" t="s">
        <v>199</v>
      </c>
      <c r="C27" s="184" t="s">
        <v>200</v>
      </c>
      <c r="D27" s="184" t="s">
        <v>201</v>
      </c>
      <c r="E27" s="185" t="s">
        <v>21</v>
      </c>
      <c r="F27" s="186">
        <v>8</v>
      </c>
      <c r="G27" s="187"/>
      <c r="H27" s="179">
        <f t="shared" si="2"/>
        <v>0</v>
      </c>
    </row>
    <row r="28" spans="1:8" s="163" customFormat="1" ht="13.5" customHeight="1">
      <c r="A28" s="180">
        <f t="shared" si="1"/>
        <v>19</v>
      </c>
      <c r="B28" s="184" t="s">
        <v>199</v>
      </c>
      <c r="C28" s="184" t="s">
        <v>202</v>
      </c>
      <c r="D28" s="184" t="s">
        <v>203</v>
      </c>
      <c r="E28" s="185" t="s">
        <v>21</v>
      </c>
      <c r="F28" s="186">
        <v>8</v>
      </c>
      <c r="G28" s="187"/>
      <c r="H28" s="179">
        <f t="shared" si="2"/>
        <v>0</v>
      </c>
    </row>
    <row r="29" spans="1:8" s="163" customFormat="1" ht="13.5" customHeight="1">
      <c r="A29" s="180">
        <f t="shared" si="1"/>
        <v>20</v>
      </c>
      <c r="B29" s="184" t="s">
        <v>199</v>
      </c>
      <c r="C29" s="184" t="s">
        <v>204</v>
      </c>
      <c r="D29" s="184" t="s">
        <v>205</v>
      </c>
      <c r="E29" s="185" t="s">
        <v>21</v>
      </c>
      <c r="F29" s="186">
        <v>16</v>
      </c>
      <c r="G29" s="187"/>
      <c r="H29" s="179">
        <f t="shared" si="2"/>
        <v>0</v>
      </c>
    </row>
    <row r="30" spans="1:8" s="163" customFormat="1" ht="24" customHeight="1">
      <c r="A30" s="180">
        <f t="shared" si="1"/>
        <v>21</v>
      </c>
      <c r="B30" s="184" t="s">
        <v>199</v>
      </c>
      <c r="C30" s="184" t="s">
        <v>206</v>
      </c>
      <c r="D30" s="184" t="s">
        <v>301</v>
      </c>
      <c r="E30" s="185" t="s">
        <v>21</v>
      </c>
      <c r="F30" s="186">
        <v>8</v>
      </c>
      <c r="G30" s="187"/>
      <c r="H30" s="179">
        <f t="shared" si="2"/>
        <v>0</v>
      </c>
    </row>
    <row r="31" spans="1:8" s="163" customFormat="1" ht="24" customHeight="1">
      <c r="A31" s="180">
        <f t="shared" si="1"/>
        <v>22</v>
      </c>
      <c r="B31" s="181" t="s">
        <v>53</v>
      </c>
      <c r="C31" s="181" t="s">
        <v>207</v>
      </c>
      <c r="D31" s="181" t="s">
        <v>208</v>
      </c>
      <c r="E31" s="182" t="s">
        <v>209</v>
      </c>
      <c r="F31" s="183">
        <v>60</v>
      </c>
      <c r="G31" s="179"/>
      <c r="H31" s="179">
        <f t="shared" si="2"/>
        <v>0</v>
      </c>
    </row>
    <row r="32" spans="1:8" s="163" customFormat="1" ht="34.5" customHeight="1">
      <c r="A32" s="180">
        <f t="shared" si="1"/>
        <v>23</v>
      </c>
      <c r="B32" s="181" t="s">
        <v>39</v>
      </c>
      <c r="C32" s="181" t="s">
        <v>55</v>
      </c>
      <c r="D32" s="181" t="s">
        <v>56</v>
      </c>
      <c r="E32" s="182" t="s">
        <v>22</v>
      </c>
      <c r="F32" s="183">
        <v>456</v>
      </c>
      <c r="G32" s="179"/>
      <c r="H32" s="179">
        <f t="shared" si="2"/>
        <v>0</v>
      </c>
    </row>
    <row r="33" spans="1:8" s="163" customFormat="1" ht="24" customHeight="1">
      <c r="A33" s="180">
        <f t="shared" si="1"/>
        <v>24</v>
      </c>
      <c r="B33" s="184" t="s">
        <v>50</v>
      </c>
      <c r="C33" s="184" t="s">
        <v>212</v>
      </c>
      <c r="D33" s="184" t="s">
        <v>213</v>
      </c>
      <c r="E33" s="185" t="s">
        <v>21</v>
      </c>
      <c r="F33" s="186">
        <v>381.15</v>
      </c>
      <c r="G33" s="187"/>
      <c r="H33" s="179">
        <f t="shared" si="2"/>
        <v>0</v>
      </c>
    </row>
    <row r="34" spans="1:8" s="163" customFormat="1" ht="13.5" customHeight="1">
      <c r="A34" s="180">
        <f t="shared" si="1"/>
        <v>25</v>
      </c>
      <c r="B34" s="184" t="s">
        <v>50</v>
      </c>
      <c r="C34" s="184" t="s">
        <v>214</v>
      </c>
      <c r="D34" s="184" t="s">
        <v>215</v>
      </c>
      <c r="E34" s="185" t="s">
        <v>21</v>
      </c>
      <c r="F34" s="186">
        <v>97.65</v>
      </c>
      <c r="G34" s="187"/>
      <c r="H34" s="179">
        <f t="shared" si="2"/>
        <v>0</v>
      </c>
    </row>
    <row r="35" spans="1:8" s="163" customFormat="1" ht="33.75" customHeight="1">
      <c r="A35" s="180">
        <f t="shared" si="1"/>
        <v>26</v>
      </c>
      <c r="B35" s="184"/>
      <c r="C35" s="184" t="s">
        <v>273</v>
      </c>
      <c r="D35" s="192" t="s">
        <v>279</v>
      </c>
      <c r="E35" s="193" t="s">
        <v>22</v>
      </c>
      <c r="F35" s="194">
        <v>43</v>
      </c>
      <c r="G35" s="195"/>
      <c r="H35" s="179">
        <f t="shared" si="2"/>
        <v>0</v>
      </c>
    </row>
    <row r="36" spans="1:8" s="163" customFormat="1" ht="34.5" customHeight="1">
      <c r="A36" s="180">
        <f t="shared" si="1"/>
        <v>27</v>
      </c>
      <c r="B36" s="181" t="s">
        <v>39</v>
      </c>
      <c r="C36" s="181" t="s">
        <v>216</v>
      </c>
      <c r="D36" s="181" t="s">
        <v>263</v>
      </c>
      <c r="E36" s="182" t="s">
        <v>20</v>
      </c>
      <c r="F36" s="183">
        <v>30.54</v>
      </c>
      <c r="G36" s="179"/>
      <c r="H36" s="179">
        <f t="shared" si="2"/>
        <v>0</v>
      </c>
    </row>
    <row r="37" spans="1:8" s="163" customFormat="1" ht="34.5" customHeight="1">
      <c r="A37" s="180">
        <f t="shared" si="1"/>
        <v>28</v>
      </c>
      <c r="B37" s="181" t="s">
        <v>39</v>
      </c>
      <c r="C37" s="181" t="s">
        <v>217</v>
      </c>
      <c r="D37" s="181" t="s">
        <v>218</v>
      </c>
      <c r="E37" s="182" t="s">
        <v>22</v>
      </c>
      <c r="F37" s="183">
        <v>45</v>
      </c>
      <c r="G37" s="179"/>
      <c r="H37" s="179">
        <f t="shared" si="2"/>
        <v>0</v>
      </c>
    </row>
    <row r="38" spans="1:8" s="163" customFormat="1" ht="24" customHeight="1">
      <c r="A38" s="180">
        <f t="shared" si="1"/>
        <v>29</v>
      </c>
      <c r="B38" s="181" t="s">
        <v>39</v>
      </c>
      <c r="C38" s="181" t="s">
        <v>57</v>
      </c>
      <c r="D38" s="181" t="s">
        <v>58</v>
      </c>
      <c r="E38" s="182" t="s">
        <v>22</v>
      </c>
      <c r="F38" s="183">
        <v>45</v>
      </c>
      <c r="G38" s="179"/>
      <c r="H38" s="179">
        <f t="shared" si="2"/>
        <v>0</v>
      </c>
    </row>
    <row r="39" spans="1:8" s="163" customFormat="1" ht="24" customHeight="1">
      <c r="A39" s="180">
        <f t="shared" si="1"/>
        <v>30</v>
      </c>
      <c r="B39" s="181"/>
      <c r="C39" s="181" t="s">
        <v>59</v>
      </c>
      <c r="D39" s="181" t="s">
        <v>266</v>
      </c>
      <c r="E39" s="182" t="s">
        <v>23</v>
      </c>
      <c r="F39" s="183">
        <v>1450.94</v>
      </c>
      <c r="G39" s="179"/>
      <c r="H39" s="179">
        <f t="shared" si="2"/>
        <v>0</v>
      </c>
    </row>
    <row r="40" spans="1:8" s="163" customFormat="1" ht="24" customHeight="1">
      <c r="A40" s="180">
        <f t="shared" si="1"/>
        <v>31</v>
      </c>
      <c r="B40" s="181"/>
      <c r="C40" s="181" t="s">
        <v>264</v>
      </c>
      <c r="D40" s="181" t="s">
        <v>265</v>
      </c>
      <c r="E40" s="182" t="s">
        <v>23</v>
      </c>
      <c r="F40" s="183">
        <v>1450.94</v>
      </c>
      <c r="G40" s="179"/>
      <c r="H40" s="179">
        <f t="shared" si="2"/>
        <v>0</v>
      </c>
    </row>
    <row r="41" spans="1:8" s="163" customFormat="1" ht="24" customHeight="1">
      <c r="A41" s="180">
        <f t="shared" si="1"/>
        <v>32</v>
      </c>
      <c r="B41" s="181" t="s">
        <v>19</v>
      </c>
      <c r="C41" s="189" t="s">
        <v>42</v>
      </c>
      <c r="D41" s="190" t="s">
        <v>174</v>
      </c>
      <c r="E41" s="191" t="s">
        <v>23</v>
      </c>
      <c r="F41" s="183">
        <v>1229.8499999999999</v>
      </c>
      <c r="G41" s="179"/>
      <c r="H41" s="179">
        <f t="shared" si="2"/>
        <v>0</v>
      </c>
    </row>
    <row r="42" spans="1:8" s="163" customFormat="1" ht="24" customHeight="1">
      <c r="A42" s="180">
        <f t="shared" si="1"/>
        <v>33</v>
      </c>
      <c r="B42" s="181" t="s">
        <v>172</v>
      </c>
      <c r="C42" s="181" t="s">
        <v>175</v>
      </c>
      <c r="D42" s="181" t="s">
        <v>176</v>
      </c>
      <c r="E42" s="182" t="s">
        <v>23</v>
      </c>
      <c r="F42" s="183">
        <v>221.095</v>
      </c>
      <c r="G42" s="179"/>
      <c r="H42" s="179">
        <f t="shared" si="2"/>
        <v>0</v>
      </c>
    </row>
    <row r="43" spans="1:8" s="163" customFormat="1" ht="19.5" customHeight="1">
      <c r="A43" s="180">
        <f t="shared" si="1"/>
        <v>34</v>
      </c>
      <c r="B43" s="175"/>
      <c r="C43" s="176" t="s">
        <v>132</v>
      </c>
      <c r="D43" s="176" t="s">
        <v>224</v>
      </c>
      <c r="E43" s="177"/>
      <c r="F43" s="178"/>
      <c r="G43" s="179"/>
      <c r="H43" s="179"/>
    </row>
    <row r="44" spans="1:8" s="163" customFormat="1" ht="34.5" customHeight="1">
      <c r="A44" s="180">
        <f t="shared" si="1"/>
        <v>35</v>
      </c>
      <c r="B44" s="181" t="s">
        <v>39</v>
      </c>
      <c r="C44" s="181" t="s">
        <v>267</v>
      </c>
      <c r="D44" s="181" t="s">
        <v>268</v>
      </c>
      <c r="E44" s="182" t="s">
        <v>23</v>
      </c>
      <c r="F44" s="183">
        <v>1102.8</v>
      </c>
      <c r="G44" s="179"/>
      <c r="H44" s="179">
        <f>ROUND(F44*G44,2)</f>
        <v>0</v>
      </c>
    </row>
    <row r="45" spans="1:8" ht="31.5" customHeight="1">
      <c r="B45" s="166"/>
      <c r="C45" s="166"/>
      <c r="D45" s="166" t="s">
        <v>130</v>
      </c>
      <c r="E45" s="166"/>
      <c r="F45" s="166"/>
      <c r="G45" s="166"/>
      <c r="H45" s="167">
        <f>SUM(H10:H44)</f>
        <v>0</v>
      </c>
    </row>
  </sheetData>
  <phoneticPr fontId="0" type="noConversion"/>
  <pageMargins left="0" right="0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G10" sqref="G10:G39"/>
    </sheetView>
  </sheetViews>
  <sheetFormatPr defaultColWidth="9.85546875" defaultRowHeight="12" customHeight="1"/>
  <cols>
    <col min="1" max="1" width="4.5703125" style="153" customWidth="1"/>
    <col min="2" max="2" width="5.85546875" style="153" customWidth="1"/>
    <col min="3" max="3" width="12.42578125" style="153" customWidth="1"/>
    <col min="4" max="4" width="40.28515625" style="153" customWidth="1"/>
    <col min="5" max="5" width="4" style="164" customWidth="1"/>
    <col min="6" max="6" width="11.5703125" style="153" customWidth="1"/>
    <col min="7" max="7" width="9.85546875" style="153" customWidth="1"/>
    <col min="8" max="8" width="11.85546875" style="153" customWidth="1"/>
    <col min="9" max="235" width="9" style="165" customWidth="1"/>
    <col min="236" max="236" width="4.5703125" style="165" customWidth="1"/>
    <col min="237" max="237" width="5.85546875" style="165" customWidth="1"/>
    <col min="238" max="238" width="12.42578125" style="165" customWidth="1"/>
    <col min="239" max="239" width="37" style="165" customWidth="1"/>
    <col min="240" max="240" width="4" style="165" customWidth="1"/>
    <col min="241" max="241" width="11.5703125" style="165" customWidth="1"/>
    <col min="242" max="16384" width="9.85546875" style="165"/>
  </cols>
  <sheetData>
    <row r="1" spans="1:8" s="153" customFormat="1" ht="17.25" customHeight="1">
      <c r="A1" s="149" t="s">
        <v>177</v>
      </c>
      <c r="B1" s="150"/>
      <c r="C1" s="150"/>
      <c r="D1" s="150"/>
      <c r="E1" s="151"/>
      <c r="F1" s="152"/>
      <c r="G1" s="150"/>
      <c r="H1" s="150"/>
    </row>
    <row r="2" spans="1:8" s="153" customFormat="1" ht="12.75" customHeight="1">
      <c r="A2" s="154" t="s">
        <v>178</v>
      </c>
      <c r="B2" s="155"/>
      <c r="C2" s="154" t="s">
        <v>297</v>
      </c>
      <c r="D2" s="156"/>
      <c r="E2" s="157"/>
      <c r="F2" s="158"/>
      <c r="G2" s="152"/>
      <c r="H2" s="150"/>
    </row>
    <row r="3" spans="1:8" s="153" customFormat="1" ht="12.75" customHeight="1">
      <c r="A3" s="154" t="s">
        <v>179</v>
      </c>
      <c r="B3" s="155"/>
      <c r="C3" s="154" t="s">
        <v>303</v>
      </c>
      <c r="D3" s="156"/>
      <c r="E3" s="157"/>
      <c r="F3" s="159" t="s">
        <v>180</v>
      </c>
      <c r="G3" s="160"/>
      <c r="H3" s="150"/>
    </row>
    <row r="4" spans="1:8" s="153" customFormat="1" ht="12.75" customHeight="1">
      <c r="A4" s="154"/>
      <c r="B4" s="155"/>
      <c r="C4" s="154"/>
      <c r="D4" s="156"/>
      <c r="E4" s="157"/>
      <c r="F4" s="159" t="s">
        <v>181</v>
      </c>
      <c r="G4" s="160"/>
      <c r="H4" s="150"/>
    </row>
    <row r="5" spans="1:8" s="153" customFormat="1" ht="14.25" customHeight="1" thickBot="1">
      <c r="A5" s="152"/>
      <c r="B5" s="150"/>
      <c r="C5" s="150"/>
      <c r="D5" s="150"/>
      <c r="E5" s="151"/>
      <c r="F5" s="150"/>
      <c r="G5" s="150"/>
      <c r="H5" s="150"/>
    </row>
    <row r="6" spans="1:8" s="153" customFormat="1" ht="26.25" customHeight="1" thickBot="1">
      <c r="A6" s="161" t="s">
        <v>24</v>
      </c>
      <c r="B6" s="162" t="s">
        <v>25</v>
      </c>
      <c r="C6" s="162" t="s">
        <v>17</v>
      </c>
      <c r="D6" s="162" t="s">
        <v>182</v>
      </c>
      <c r="E6" s="162" t="s">
        <v>26</v>
      </c>
      <c r="F6" s="162" t="s">
        <v>27</v>
      </c>
      <c r="G6" s="162" t="s">
        <v>133</v>
      </c>
      <c r="H6" s="162" t="s">
        <v>130</v>
      </c>
    </row>
    <row r="7" spans="1:8" s="153" customFormat="1" ht="11.25" customHeight="1" thickBot="1">
      <c r="A7" s="161" t="s">
        <v>28</v>
      </c>
      <c r="B7" s="162" t="s">
        <v>29</v>
      </c>
      <c r="C7" s="162" t="s">
        <v>30</v>
      </c>
      <c r="D7" s="162" t="s">
        <v>31</v>
      </c>
      <c r="E7" s="162" t="s">
        <v>32</v>
      </c>
      <c r="F7" s="162" t="s">
        <v>33</v>
      </c>
      <c r="G7" s="162" t="s">
        <v>34</v>
      </c>
      <c r="H7" s="162" t="s">
        <v>35</v>
      </c>
    </row>
    <row r="8" spans="1:8" s="153" customFormat="1" ht="15" customHeight="1">
      <c r="A8" s="168"/>
      <c r="B8" s="169"/>
      <c r="C8" s="170" t="s">
        <v>36</v>
      </c>
      <c r="D8" s="170" t="s">
        <v>37</v>
      </c>
      <c r="E8" s="171"/>
      <c r="F8" s="172"/>
      <c r="G8" s="173"/>
      <c r="H8" s="173"/>
    </row>
    <row r="9" spans="1:8" s="153" customFormat="1" ht="19.5" customHeight="1">
      <c r="A9" s="174"/>
      <c r="B9" s="175"/>
      <c r="C9" s="176" t="s">
        <v>28</v>
      </c>
      <c r="D9" s="176" t="s">
        <v>38</v>
      </c>
      <c r="E9" s="177"/>
      <c r="F9" s="178"/>
      <c r="G9" s="179"/>
      <c r="H9" s="179"/>
    </row>
    <row r="10" spans="1:8" s="163" customFormat="1" ht="34.5" customHeight="1">
      <c r="A10" s="180">
        <v>1</v>
      </c>
      <c r="B10" s="181" t="s">
        <v>39</v>
      </c>
      <c r="C10" s="181" t="s">
        <v>229</v>
      </c>
      <c r="D10" s="181" t="s">
        <v>291</v>
      </c>
      <c r="E10" s="182" t="s">
        <v>40</v>
      </c>
      <c r="F10" s="183">
        <v>278.14999999999998</v>
      </c>
      <c r="G10" s="179"/>
      <c r="H10" s="179">
        <f t="shared" ref="H10:H26" si="0">ROUND(F10*G10,2)</f>
        <v>0</v>
      </c>
    </row>
    <row r="11" spans="1:8" s="163" customFormat="1" ht="34.5" customHeight="1">
      <c r="A11" s="180">
        <f t="shared" ref="A11:A38" si="1">A10+1</f>
        <v>2</v>
      </c>
      <c r="B11" s="181" t="s">
        <v>39</v>
      </c>
      <c r="C11" s="181" t="s">
        <v>228</v>
      </c>
      <c r="D11" s="181" t="s">
        <v>292</v>
      </c>
      <c r="E11" s="182" t="s">
        <v>40</v>
      </c>
      <c r="F11" s="183">
        <v>278.14999999999998</v>
      </c>
      <c r="G11" s="179"/>
      <c r="H11" s="179">
        <f t="shared" si="0"/>
        <v>0</v>
      </c>
    </row>
    <row r="12" spans="1:8" s="163" customFormat="1" ht="34.5" customHeight="1">
      <c r="A12" s="180">
        <f t="shared" si="1"/>
        <v>3</v>
      </c>
      <c r="B12" s="181" t="s">
        <v>39</v>
      </c>
      <c r="C12" s="181" t="s">
        <v>289</v>
      </c>
      <c r="D12" s="181" t="s">
        <v>293</v>
      </c>
      <c r="E12" s="182" t="s">
        <v>40</v>
      </c>
      <c r="F12" s="183">
        <v>278.14999999999998</v>
      </c>
      <c r="G12" s="179"/>
      <c r="H12" s="179">
        <f t="shared" si="0"/>
        <v>0</v>
      </c>
    </row>
    <row r="13" spans="1:8" s="163" customFormat="1" ht="34.5" customHeight="1">
      <c r="A13" s="180">
        <f t="shared" si="1"/>
        <v>4</v>
      </c>
      <c r="B13" s="181"/>
      <c r="C13" s="181" t="s">
        <v>247</v>
      </c>
      <c r="D13" s="181" t="s">
        <v>248</v>
      </c>
      <c r="E13" s="182" t="s">
        <v>40</v>
      </c>
      <c r="F13" s="183">
        <v>278.14999999999998</v>
      </c>
      <c r="G13" s="179"/>
      <c r="H13" s="179">
        <f t="shared" si="0"/>
        <v>0</v>
      </c>
    </row>
    <row r="14" spans="1:8" s="163" customFormat="1" ht="34.5" customHeight="1">
      <c r="A14" s="180">
        <f t="shared" si="1"/>
        <v>5</v>
      </c>
      <c r="B14" s="181"/>
      <c r="C14" s="181" t="s">
        <v>249</v>
      </c>
      <c r="D14" s="181" t="s">
        <v>250</v>
      </c>
      <c r="E14" s="182" t="s">
        <v>40</v>
      </c>
      <c r="F14" s="183">
        <v>465</v>
      </c>
      <c r="G14" s="179"/>
      <c r="H14" s="179">
        <f t="shared" si="0"/>
        <v>0</v>
      </c>
    </row>
    <row r="15" spans="1:8" s="163" customFormat="1" ht="34.5" customHeight="1">
      <c r="A15" s="180">
        <f t="shared" si="1"/>
        <v>6</v>
      </c>
      <c r="B15" s="181" t="s">
        <v>284</v>
      </c>
      <c r="C15" s="181" t="s">
        <v>285</v>
      </c>
      <c r="D15" s="181" t="s">
        <v>286</v>
      </c>
      <c r="E15" s="182" t="s">
        <v>40</v>
      </c>
      <c r="F15" s="183">
        <v>465</v>
      </c>
      <c r="G15" s="179"/>
      <c r="H15" s="179">
        <f t="shared" si="0"/>
        <v>0</v>
      </c>
    </row>
    <row r="16" spans="1:8" s="163" customFormat="1" ht="34.5" customHeight="1">
      <c r="A16" s="180">
        <f t="shared" si="1"/>
        <v>7</v>
      </c>
      <c r="B16" s="181" t="s">
        <v>272</v>
      </c>
      <c r="C16" s="181" t="s">
        <v>282</v>
      </c>
      <c r="D16" s="181" t="s">
        <v>283</v>
      </c>
      <c r="E16" s="182" t="s">
        <v>274</v>
      </c>
      <c r="F16" s="183">
        <v>13.95</v>
      </c>
      <c r="G16" s="179"/>
      <c r="H16" s="179">
        <f t="shared" si="0"/>
        <v>0</v>
      </c>
    </row>
    <row r="17" spans="1:10" s="163" customFormat="1" ht="19.5" customHeight="1">
      <c r="A17" s="180">
        <f t="shared" si="1"/>
        <v>8</v>
      </c>
      <c r="B17" s="175"/>
      <c r="C17" s="176" t="s">
        <v>29</v>
      </c>
      <c r="D17" s="176" t="s">
        <v>43</v>
      </c>
      <c r="E17" s="177"/>
      <c r="F17" s="178"/>
      <c r="G17" s="179"/>
      <c r="H17" s="179"/>
    </row>
    <row r="18" spans="1:10" s="163" customFormat="1" ht="34.5" customHeight="1">
      <c r="A18" s="180">
        <f t="shared" si="1"/>
        <v>9</v>
      </c>
      <c r="B18" s="181" t="s">
        <v>44</v>
      </c>
      <c r="C18" s="181" t="s">
        <v>45</v>
      </c>
      <c r="D18" s="181" t="s">
        <v>46</v>
      </c>
      <c r="E18" s="182" t="s">
        <v>40</v>
      </c>
      <c r="F18" s="183">
        <v>290.25</v>
      </c>
      <c r="G18" s="179"/>
      <c r="H18" s="179">
        <f t="shared" si="0"/>
        <v>0</v>
      </c>
    </row>
    <row r="19" spans="1:10" s="163" customFormat="1" ht="24" customHeight="1">
      <c r="A19" s="180">
        <f t="shared" si="1"/>
        <v>10</v>
      </c>
      <c r="B19" s="184" t="s">
        <v>47</v>
      </c>
      <c r="C19" s="184" t="s">
        <v>186</v>
      </c>
      <c r="D19" s="184" t="s">
        <v>187</v>
      </c>
      <c r="E19" s="185" t="s">
        <v>40</v>
      </c>
      <c r="F19" s="186">
        <v>292.0575</v>
      </c>
      <c r="G19" s="187"/>
      <c r="H19" s="179">
        <f t="shared" si="0"/>
        <v>0</v>
      </c>
    </row>
    <row r="20" spans="1:10" s="163" customFormat="1" ht="19.5" customHeight="1">
      <c r="A20" s="180">
        <f t="shared" si="1"/>
        <v>11</v>
      </c>
      <c r="B20" s="175"/>
      <c r="C20" s="176" t="s">
        <v>32</v>
      </c>
      <c r="D20" s="176" t="s">
        <v>49</v>
      </c>
      <c r="E20" s="177"/>
      <c r="F20" s="178"/>
      <c r="G20" s="179"/>
      <c r="H20" s="179"/>
    </row>
    <row r="21" spans="1:10" s="163" customFormat="1" ht="34.5" customHeight="1">
      <c r="A21" s="180">
        <f t="shared" si="1"/>
        <v>12</v>
      </c>
      <c r="B21" s="181"/>
      <c r="C21" s="181" t="s">
        <v>251</v>
      </c>
      <c r="D21" s="181" t="s">
        <v>252</v>
      </c>
      <c r="E21" s="182" t="s">
        <v>40</v>
      </c>
      <c r="F21" s="183">
        <v>290.25</v>
      </c>
      <c r="G21" s="179"/>
      <c r="H21" s="179">
        <f t="shared" si="0"/>
        <v>0</v>
      </c>
    </row>
    <row r="22" spans="1:10" s="163" customFormat="1" ht="34.5" customHeight="1">
      <c r="A22" s="180">
        <f t="shared" si="1"/>
        <v>13</v>
      </c>
      <c r="B22" s="181"/>
      <c r="C22" s="181" t="s">
        <v>188</v>
      </c>
      <c r="D22" s="181" t="s">
        <v>253</v>
      </c>
      <c r="E22" s="182" t="s">
        <v>40</v>
      </c>
      <c r="F22" s="183">
        <v>290.25</v>
      </c>
      <c r="G22" s="179"/>
      <c r="H22" s="179">
        <f t="shared" si="0"/>
        <v>0</v>
      </c>
    </row>
    <row r="23" spans="1:10" s="163" customFormat="1" ht="34.5" customHeight="1">
      <c r="A23" s="180">
        <f t="shared" si="1"/>
        <v>14</v>
      </c>
      <c r="B23" s="181"/>
      <c r="C23" s="181" t="s">
        <v>255</v>
      </c>
      <c r="D23" s="181" t="s">
        <v>256</v>
      </c>
      <c r="E23" s="182" t="s">
        <v>40</v>
      </c>
      <c r="F23" s="183">
        <v>290.25</v>
      </c>
      <c r="G23" s="179"/>
      <c r="H23" s="179">
        <f t="shared" si="0"/>
        <v>0</v>
      </c>
    </row>
    <row r="24" spans="1:10" s="163" customFormat="1" ht="34.5" customHeight="1">
      <c r="A24" s="180">
        <f t="shared" si="1"/>
        <v>15</v>
      </c>
      <c r="B24" s="181"/>
      <c r="C24" s="181" t="s">
        <v>193</v>
      </c>
      <c r="D24" s="181" t="s">
        <v>194</v>
      </c>
      <c r="E24" s="182" t="s">
        <v>40</v>
      </c>
      <c r="F24" s="183">
        <v>290.25</v>
      </c>
      <c r="G24" s="179"/>
      <c r="H24" s="179">
        <f t="shared" si="0"/>
        <v>0</v>
      </c>
    </row>
    <row r="25" spans="1:10" s="163" customFormat="1" ht="34.5" customHeight="1">
      <c r="A25" s="180">
        <f t="shared" si="1"/>
        <v>16</v>
      </c>
      <c r="B25" s="181"/>
      <c r="C25" s="181" t="s">
        <v>195</v>
      </c>
      <c r="D25" s="181" t="s">
        <v>271</v>
      </c>
      <c r="E25" s="182" t="s">
        <v>40</v>
      </c>
      <c r="F25" s="183">
        <f>F24*1.05</f>
        <v>304.76249999999999</v>
      </c>
      <c r="G25" s="179"/>
      <c r="H25" s="179">
        <f t="shared" si="0"/>
        <v>0</v>
      </c>
    </row>
    <row r="26" spans="1:10" s="163" customFormat="1" ht="34.5" customHeight="1">
      <c r="A26" s="180">
        <f t="shared" si="1"/>
        <v>17</v>
      </c>
      <c r="B26" s="181"/>
      <c r="C26" s="181" t="s">
        <v>192</v>
      </c>
      <c r="D26" s="181" t="s">
        <v>280</v>
      </c>
      <c r="E26" s="182" t="s">
        <v>40</v>
      </c>
      <c r="F26" s="183">
        <v>8</v>
      </c>
      <c r="G26" s="179"/>
      <c r="H26" s="179">
        <f t="shared" si="0"/>
        <v>0</v>
      </c>
      <c r="J26" s="208"/>
    </row>
    <row r="27" spans="1:10" s="163" customFormat="1" ht="24" customHeight="1">
      <c r="A27" s="180">
        <f t="shared" si="1"/>
        <v>18</v>
      </c>
      <c r="B27" s="181"/>
      <c r="C27" s="21" t="s">
        <v>51</v>
      </c>
      <c r="D27" s="21" t="s">
        <v>52</v>
      </c>
      <c r="E27" s="182"/>
      <c r="F27" s="183"/>
      <c r="G27" s="179"/>
      <c r="H27" s="179"/>
    </row>
    <row r="28" spans="1:10" s="163" customFormat="1" ht="24" customHeight="1">
      <c r="A28" s="180">
        <f t="shared" si="1"/>
        <v>19</v>
      </c>
      <c r="B28" s="181" t="s">
        <v>39</v>
      </c>
      <c r="C28" s="181" t="s">
        <v>54</v>
      </c>
      <c r="D28" s="181" t="s">
        <v>262</v>
      </c>
      <c r="E28" s="182" t="s">
        <v>22</v>
      </c>
      <c r="F28" s="183">
        <v>162</v>
      </c>
      <c r="G28" s="179"/>
      <c r="H28" s="179">
        <f t="shared" ref="H28:H36" si="2">ROUND(F28*G28,2)</f>
        <v>0</v>
      </c>
    </row>
    <row r="29" spans="1:10" s="163" customFormat="1" ht="13.5" customHeight="1">
      <c r="A29" s="180">
        <f t="shared" si="1"/>
        <v>20</v>
      </c>
      <c r="B29" s="184" t="s">
        <v>50</v>
      </c>
      <c r="C29" s="184" t="s">
        <v>210</v>
      </c>
      <c r="D29" s="184" t="s">
        <v>211</v>
      </c>
      <c r="E29" s="185" t="s">
        <v>21</v>
      </c>
      <c r="F29" s="186">
        <v>170.1</v>
      </c>
      <c r="G29" s="187"/>
      <c r="H29" s="179">
        <f t="shared" si="2"/>
        <v>0</v>
      </c>
    </row>
    <row r="30" spans="1:10" s="163" customFormat="1" ht="34.5" customHeight="1">
      <c r="A30" s="180">
        <f t="shared" si="1"/>
        <v>21</v>
      </c>
      <c r="B30" s="181" t="s">
        <v>39</v>
      </c>
      <c r="C30" s="181" t="s">
        <v>216</v>
      </c>
      <c r="D30" s="181" t="s">
        <v>263</v>
      </c>
      <c r="E30" s="182" t="s">
        <v>20</v>
      </c>
      <c r="F30" s="183">
        <v>9.7200000000000006</v>
      </c>
      <c r="G30" s="179"/>
      <c r="H30" s="179">
        <f t="shared" si="2"/>
        <v>0</v>
      </c>
    </row>
    <row r="31" spans="1:10" s="163" customFormat="1" ht="13.5" customHeight="1">
      <c r="A31" s="180">
        <f t="shared" si="1"/>
        <v>22</v>
      </c>
      <c r="B31" s="181" t="s">
        <v>39</v>
      </c>
      <c r="C31" s="181" t="s">
        <v>219</v>
      </c>
      <c r="D31" s="181" t="s">
        <v>220</v>
      </c>
      <c r="E31" s="182" t="s">
        <v>40</v>
      </c>
      <c r="F31" s="183">
        <v>25</v>
      </c>
      <c r="G31" s="179"/>
      <c r="H31" s="179">
        <f t="shared" si="2"/>
        <v>0</v>
      </c>
    </row>
    <row r="32" spans="1:10" s="163" customFormat="1" ht="24" customHeight="1">
      <c r="A32" s="180">
        <f t="shared" si="1"/>
        <v>23</v>
      </c>
      <c r="B32" s="184" t="s">
        <v>221</v>
      </c>
      <c r="C32" s="184" t="s">
        <v>222</v>
      </c>
      <c r="D32" s="184" t="s">
        <v>223</v>
      </c>
      <c r="E32" s="185" t="s">
        <v>40</v>
      </c>
      <c r="F32" s="186">
        <v>25</v>
      </c>
      <c r="G32" s="187"/>
      <c r="H32" s="179">
        <f t="shared" si="2"/>
        <v>0</v>
      </c>
    </row>
    <row r="33" spans="1:8" s="163" customFormat="1" ht="24" customHeight="1">
      <c r="A33" s="180">
        <f t="shared" si="1"/>
        <v>24</v>
      </c>
      <c r="B33" s="181"/>
      <c r="C33" s="181" t="s">
        <v>59</v>
      </c>
      <c r="D33" s="181" t="s">
        <v>266</v>
      </c>
      <c r="E33" s="182" t="s">
        <v>23</v>
      </c>
      <c r="F33" s="183">
        <v>328.49514999999997</v>
      </c>
      <c r="G33" s="179"/>
      <c r="H33" s="179">
        <f t="shared" si="2"/>
        <v>0</v>
      </c>
    </row>
    <row r="34" spans="1:8" s="163" customFormat="1" ht="24" customHeight="1">
      <c r="A34" s="180">
        <f t="shared" si="1"/>
        <v>25</v>
      </c>
      <c r="B34" s="181"/>
      <c r="C34" s="181" t="s">
        <v>264</v>
      </c>
      <c r="D34" s="181" t="s">
        <v>265</v>
      </c>
      <c r="E34" s="182" t="s">
        <v>23</v>
      </c>
      <c r="F34" s="183">
        <v>328.495</v>
      </c>
      <c r="G34" s="179"/>
      <c r="H34" s="179">
        <f t="shared" si="2"/>
        <v>0</v>
      </c>
    </row>
    <row r="35" spans="1:8" s="163" customFormat="1" ht="24" customHeight="1">
      <c r="A35" s="180">
        <f t="shared" si="1"/>
        <v>26</v>
      </c>
      <c r="B35" s="181" t="s">
        <v>19</v>
      </c>
      <c r="C35" s="189" t="s">
        <v>42</v>
      </c>
      <c r="D35" s="190" t="s">
        <v>174</v>
      </c>
      <c r="E35" s="191" t="s">
        <v>23</v>
      </c>
      <c r="F35" s="183">
        <v>278.14999999999998</v>
      </c>
      <c r="G35" s="179"/>
      <c r="H35" s="179">
        <f t="shared" si="2"/>
        <v>0</v>
      </c>
    </row>
    <row r="36" spans="1:8" s="163" customFormat="1" ht="24" customHeight="1">
      <c r="A36" s="180">
        <f t="shared" si="1"/>
        <v>27</v>
      </c>
      <c r="B36" s="181" t="s">
        <v>172</v>
      </c>
      <c r="C36" s="181" t="s">
        <v>175</v>
      </c>
      <c r="D36" s="181" t="s">
        <v>176</v>
      </c>
      <c r="E36" s="182" t="s">
        <v>23</v>
      </c>
      <c r="F36" s="183">
        <v>50.345149999999997</v>
      </c>
      <c r="G36" s="179"/>
      <c r="H36" s="179">
        <f t="shared" si="2"/>
        <v>0</v>
      </c>
    </row>
    <row r="37" spans="1:8" s="163" customFormat="1" ht="19.5" customHeight="1">
      <c r="A37" s="180">
        <f t="shared" si="1"/>
        <v>28</v>
      </c>
      <c r="B37" s="175"/>
      <c r="C37" s="176" t="s">
        <v>132</v>
      </c>
      <c r="D37" s="176" t="s">
        <v>224</v>
      </c>
      <c r="E37" s="177"/>
      <c r="F37" s="178"/>
      <c r="G37" s="179"/>
      <c r="H37" s="179"/>
    </row>
    <row r="38" spans="1:8" s="163" customFormat="1" ht="34.5" customHeight="1">
      <c r="A38" s="180">
        <f t="shared" si="1"/>
        <v>29</v>
      </c>
      <c r="B38" s="181" t="s">
        <v>39</v>
      </c>
      <c r="C38" s="181" t="s">
        <v>267</v>
      </c>
      <c r="D38" s="181" t="s">
        <v>268</v>
      </c>
      <c r="E38" s="182" t="s">
        <v>23</v>
      </c>
      <c r="F38" s="183">
        <v>556</v>
      </c>
      <c r="G38" s="179"/>
      <c r="H38" s="179">
        <f>ROUND(F38*G38,2)</f>
        <v>0</v>
      </c>
    </row>
    <row r="39" spans="1:8" ht="31.5" customHeight="1">
      <c r="B39" s="166"/>
      <c r="C39" s="166"/>
      <c r="D39" s="206" t="s">
        <v>130</v>
      </c>
      <c r="E39" s="166"/>
      <c r="F39" s="166"/>
      <c r="G39" s="166"/>
      <c r="H39" s="207">
        <f>SUM(H10:H38)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3"/>
  <sheetViews>
    <sheetView topLeftCell="A31" workbookViewId="0">
      <selection activeCell="G43" sqref="G10:G43"/>
    </sheetView>
  </sheetViews>
  <sheetFormatPr defaultColWidth="9.85546875" defaultRowHeight="12" customHeight="1"/>
  <cols>
    <col min="1" max="1" width="4.5703125" style="153" customWidth="1"/>
    <col min="2" max="2" width="5.85546875" style="153" customWidth="1"/>
    <col min="3" max="3" width="12.42578125" style="153" customWidth="1"/>
    <col min="4" max="4" width="40.28515625" style="153" customWidth="1"/>
    <col min="5" max="5" width="4" style="164" customWidth="1"/>
    <col min="6" max="6" width="11.5703125" style="153" customWidth="1"/>
    <col min="7" max="7" width="9.85546875" style="153" customWidth="1"/>
    <col min="8" max="8" width="11.85546875" style="153" customWidth="1"/>
    <col min="9" max="238" width="9" style="165" customWidth="1"/>
    <col min="239" max="239" width="4.5703125" style="165" customWidth="1"/>
    <col min="240" max="240" width="5.85546875" style="165" customWidth="1"/>
    <col min="241" max="241" width="12.42578125" style="165" customWidth="1"/>
    <col min="242" max="242" width="37" style="165" customWidth="1"/>
    <col min="243" max="243" width="4" style="165" customWidth="1"/>
    <col min="244" max="244" width="11.5703125" style="165" customWidth="1"/>
    <col min="245" max="16384" width="9.85546875" style="165"/>
  </cols>
  <sheetData>
    <row r="1" spans="1:10" s="153" customFormat="1" ht="17.25" customHeight="1">
      <c r="A1" s="149" t="s">
        <v>177</v>
      </c>
      <c r="B1" s="150"/>
      <c r="C1" s="150"/>
      <c r="D1" s="150"/>
      <c r="E1" s="151"/>
      <c r="F1" s="152"/>
      <c r="G1" s="150"/>
      <c r="H1" s="150"/>
    </row>
    <row r="2" spans="1:10" s="153" customFormat="1" ht="12.75" customHeight="1">
      <c r="A2" s="154" t="s">
        <v>178</v>
      </c>
      <c r="B2" s="155"/>
      <c r="C2" s="154" t="s">
        <v>297</v>
      </c>
      <c r="D2" s="156"/>
      <c r="E2" s="157"/>
      <c r="F2" s="158"/>
      <c r="G2" s="152"/>
      <c r="H2" s="150"/>
    </row>
    <row r="3" spans="1:10" s="153" customFormat="1" ht="12.75" customHeight="1">
      <c r="A3" s="154" t="s">
        <v>179</v>
      </c>
      <c r="B3" s="155"/>
      <c r="C3" s="154" t="s">
        <v>304</v>
      </c>
      <c r="D3" s="156"/>
      <c r="E3" s="157"/>
      <c r="F3" s="159" t="s">
        <v>180</v>
      </c>
      <c r="G3" s="160"/>
      <c r="H3" s="150"/>
    </row>
    <row r="4" spans="1:10" s="153" customFormat="1" ht="12.75" customHeight="1">
      <c r="A4" s="154"/>
      <c r="B4" s="155"/>
      <c r="C4" s="154"/>
      <c r="D4" s="156"/>
      <c r="E4" s="157"/>
      <c r="F4" s="159" t="s">
        <v>181</v>
      </c>
      <c r="G4" s="160"/>
      <c r="H4" s="150"/>
    </row>
    <row r="5" spans="1:10" s="153" customFormat="1" ht="14.25" customHeight="1" thickBot="1">
      <c r="A5" s="152"/>
      <c r="B5" s="150"/>
      <c r="C5" s="150"/>
      <c r="D5" s="150"/>
      <c r="E5" s="151"/>
      <c r="F5" s="150"/>
      <c r="G5" s="150"/>
      <c r="H5" s="150"/>
    </row>
    <row r="6" spans="1:10" s="153" customFormat="1" ht="26.25" customHeight="1" thickBot="1">
      <c r="A6" s="161" t="s">
        <v>24</v>
      </c>
      <c r="B6" s="162" t="s">
        <v>25</v>
      </c>
      <c r="C6" s="162" t="s">
        <v>17</v>
      </c>
      <c r="D6" s="162" t="s">
        <v>182</v>
      </c>
      <c r="E6" s="162" t="s">
        <v>26</v>
      </c>
      <c r="F6" s="162" t="s">
        <v>27</v>
      </c>
      <c r="G6" s="162" t="s">
        <v>133</v>
      </c>
      <c r="H6" s="162" t="s">
        <v>130</v>
      </c>
    </row>
    <row r="7" spans="1:10" s="153" customFormat="1" ht="11.25" customHeight="1" thickBot="1">
      <c r="A7" s="161" t="s">
        <v>28</v>
      </c>
      <c r="B7" s="162" t="s">
        <v>29</v>
      </c>
      <c r="C7" s="162" t="s">
        <v>30</v>
      </c>
      <c r="D7" s="162" t="s">
        <v>31</v>
      </c>
      <c r="E7" s="162" t="s">
        <v>32</v>
      </c>
      <c r="F7" s="162" t="s">
        <v>33</v>
      </c>
      <c r="G7" s="162" t="s">
        <v>34</v>
      </c>
      <c r="H7" s="162" t="s">
        <v>35</v>
      </c>
    </row>
    <row r="8" spans="1:10" s="153" customFormat="1" ht="15" customHeight="1">
      <c r="A8" s="168"/>
      <c r="B8" s="169"/>
      <c r="C8" s="170" t="s">
        <v>36</v>
      </c>
      <c r="D8" s="170" t="s">
        <v>37</v>
      </c>
      <c r="E8" s="171"/>
      <c r="F8" s="172"/>
      <c r="G8" s="173"/>
      <c r="H8" s="173"/>
    </row>
    <row r="9" spans="1:10" s="153" customFormat="1" ht="19.5" customHeight="1">
      <c r="A9" s="174"/>
      <c r="B9" s="175"/>
      <c r="C9" s="176" t="s">
        <v>28</v>
      </c>
      <c r="D9" s="176" t="s">
        <v>38</v>
      </c>
      <c r="E9" s="177"/>
      <c r="F9" s="178"/>
      <c r="G9" s="179"/>
      <c r="H9" s="179"/>
    </row>
    <row r="10" spans="1:10" s="163" customFormat="1" ht="34.5" customHeight="1">
      <c r="A10" s="180">
        <v>1</v>
      </c>
      <c r="B10" s="181" t="s">
        <v>39</v>
      </c>
      <c r="C10" s="181" t="s">
        <v>233</v>
      </c>
      <c r="D10" s="181" t="s">
        <v>234</v>
      </c>
      <c r="E10" s="182" t="s">
        <v>20</v>
      </c>
      <c r="F10" s="183">
        <v>377</v>
      </c>
      <c r="G10" s="179"/>
      <c r="H10" s="179">
        <f t="shared" ref="H10:H24" si="0">ROUND(F10*G10,2)</f>
        <v>0</v>
      </c>
      <c r="J10" s="205"/>
    </row>
    <row r="11" spans="1:10" s="163" customFormat="1" ht="34.5" customHeight="1">
      <c r="A11" s="180">
        <f t="shared" ref="A11:A42" si="1">A10+1</f>
        <v>2</v>
      </c>
      <c r="B11" s="181" t="s">
        <v>39</v>
      </c>
      <c r="C11" s="181" t="s">
        <v>185</v>
      </c>
      <c r="D11" s="181" t="s">
        <v>235</v>
      </c>
      <c r="E11" s="182" t="s">
        <v>20</v>
      </c>
      <c r="F11" s="183">
        <v>113.1</v>
      </c>
      <c r="G11" s="179"/>
      <c r="H11" s="179">
        <f t="shared" si="0"/>
        <v>0</v>
      </c>
      <c r="J11" s="205"/>
    </row>
    <row r="12" spans="1:10" s="163" customFormat="1" ht="34.5" customHeight="1">
      <c r="A12" s="180">
        <f t="shared" si="1"/>
        <v>3</v>
      </c>
      <c r="B12" s="181" t="s">
        <v>39</v>
      </c>
      <c r="C12" s="181" t="s">
        <v>236</v>
      </c>
      <c r="D12" s="181" t="s">
        <v>237</v>
      </c>
      <c r="E12" s="182" t="s">
        <v>20</v>
      </c>
      <c r="F12" s="183">
        <v>201.60000000000002</v>
      </c>
      <c r="G12" s="179"/>
      <c r="H12" s="179">
        <f t="shared" si="0"/>
        <v>0</v>
      </c>
      <c r="J12" s="205"/>
    </row>
    <row r="13" spans="1:10" s="163" customFormat="1" ht="34.5" customHeight="1">
      <c r="A13" s="180">
        <f t="shared" si="1"/>
        <v>4</v>
      </c>
      <c r="B13" s="181" t="s">
        <v>39</v>
      </c>
      <c r="C13" s="181" t="s">
        <v>238</v>
      </c>
      <c r="D13" s="181" t="s">
        <v>239</v>
      </c>
      <c r="E13" s="182" t="s">
        <v>20</v>
      </c>
      <c r="F13" s="183">
        <v>60.480000000000004</v>
      </c>
      <c r="G13" s="179"/>
      <c r="H13" s="179">
        <f t="shared" si="0"/>
        <v>0</v>
      </c>
      <c r="J13" s="205"/>
    </row>
    <row r="14" spans="1:10" s="163" customFormat="1" ht="34.5" customHeight="1">
      <c r="A14" s="180">
        <f t="shared" si="1"/>
        <v>5</v>
      </c>
      <c r="B14" s="181" t="s">
        <v>39</v>
      </c>
      <c r="C14" s="181" t="s">
        <v>134</v>
      </c>
      <c r="D14" s="181" t="s">
        <v>240</v>
      </c>
      <c r="E14" s="182" t="s">
        <v>40</v>
      </c>
      <c r="F14" s="183">
        <v>378</v>
      </c>
      <c r="G14" s="179"/>
      <c r="H14" s="179">
        <f t="shared" si="0"/>
        <v>0</v>
      </c>
      <c r="J14" s="205"/>
    </row>
    <row r="15" spans="1:10" s="163" customFormat="1" ht="34.5" customHeight="1">
      <c r="A15" s="180">
        <f t="shared" si="1"/>
        <v>6</v>
      </c>
      <c r="B15" s="181" t="s">
        <v>39</v>
      </c>
      <c r="C15" s="181" t="s">
        <v>135</v>
      </c>
      <c r="D15" s="181" t="s">
        <v>241</v>
      </c>
      <c r="E15" s="182" t="s">
        <v>40</v>
      </c>
      <c r="F15" s="183">
        <v>378</v>
      </c>
      <c r="G15" s="179"/>
      <c r="H15" s="179">
        <f t="shared" si="0"/>
        <v>0</v>
      </c>
      <c r="J15" s="205"/>
    </row>
    <row r="16" spans="1:10" s="163" customFormat="1" ht="34.5" customHeight="1">
      <c r="A16" s="180">
        <f t="shared" si="1"/>
        <v>7</v>
      </c>
      <c r="B16" s="181" t="s">
        <v>39</v>
      </c>
      <c r="C16" s="181" t="s">
        <v>225</v>
      </c>
      <c r="D16" s="181" t="s">
        <v>242</v>
      </c>
      <c r="E16" s="182" t="s">
        <v>20</v>
      </c>
      <c r="F16" s="183">
        <v>578.6</v>
      </c>
      <c r="G16" s="179"/>
      <c r="H16" s="179">
        <f t="shared" si="0"/>
        <v>0</v>
      </c>
      <c r="J16" s="205"/>
    </row>
    <row r="17" spans="1:10" s="163" customFormat="1" ht="34.5" customHeight="1">
      <c r="A17" s="180">
        <f t="shared" si="1"/>
        <v>8</v>
      </c>
      <c r="B17" s="181" t="s">
        <v>39</v>
      </c>
      <c r="C17" s="181" t="s">
        <v>226</v>
      </c>
      <c r="D17" s="181" t="s">
        <v>243</v>
      </c>
      <c r="E17" s="182" t="s">
        <v>20</v>
      </c>
      <c r="F17" s="183">
        <v>1157.2</v>
      </c>
      <c r="G17" s="179"/>
      <c r="H17" s="179">
        <f t="shared" si="0"/>
        <v>0</v>
      </c>
      <c r="J17" s="205"/>
    </row>
    <row r="18" spans="1:10" s="163" customFormat="1" ht="34.5" customHeight="1">
      <c r="A18" s="180">
        <f t="shared" si="1"/>
        <v>9</v>
      </c>
      <c r="B18" s="181" t="s">
        <v>39</v>
      </c>
      <c r="C18" s="181" t="s">
        <v>41</v>
      </c>
      <c r="D18" s="181" t="s">
        <v>244</v>
      </c>
      <c r="E18" s="182" t="s">
        <v>20</v>
      </c>
      <c r="F18" s="183">
        <v>46.5</v>
      </c>
      <c r="G18" s="179"/>
      <c r="H18" s="179">
        <f t="shared" si="0"/>
        <v>0</v>
      </c>
      <c r="J18" s="205"/>
    </row>
    <row r="19" spans="1:10" s="163" customFormat="1" ht="34.5" customHeight="1">
      <c r="A19" s="180">
        <f t="shared" si="1"/>
        <v>10</v>
      </c>
      <c r="B19" s="181" t="s">
        <v>39</v>
      </c>
      <c r="C19" s="181" t="s">
        <v>227</v>
      </c>
      <c r="D19" s="181" t="s">
        <v>245</v>
      </c>
      <c r="E19" s="182" t="s">
        <v>20</v>
      </c>
      <c r="F19" s="183">
        <v>532.1</v>
      </c>
      <c r="G19" s="179"/>
      <c r="H19" s="179">
        <f t="shared" si="0"/>
        <v>0</v>
      </c>
      <c r="J19" s="205"/>
    </row>
    <row r="20" spans="1:10" s="163" customFormat="1" ht="34.5" customHeight="1">
      <c r="A20" s="180">
        <f t="shared" si="1"/>
        <v>11</v>
      </c>
      <c r="B20" s="181" t="s">
        <v>39</v>
      </c>
      <c r="C20" s="181" t="s">
        <v>42</v>
      </c>
      <c r="D20" s="181" t="s">
        <v>174</v>
      </c>
      <c r="E20" s="182" t="s">
        <v>23</v>
      </c>
      <c r="F20" s="183">
        <v>851.36000000000013</v>
      </c>
      <c r="G20" s="179"/>
      <c r="H20" s="179">
        <f t="shared" si="0"/>
        <v>0</v>
      </c>
      <c r="J20" s="205"/>
    </row>
    <row r="21" spans="1:10" s="163" customFormat="1" ht="34.5" customHeight="1">
      <c r="A21" s="180">
        <f t="shared" si="1"/>
        <v>12</v>
      </c>
      <c r="B21" s="181" t="s">
        <v>39</v>
      </c>
      <c r="C21" s="181" t="s">
        <v>140</v>
      </c>
      <c r="D21" s="181" t="s">
        <v>141</v>
      </c>
      <c r="E21" s="182" t="s">
        <v>20</v>
      </c>
      <c r="F21" s="183">
        <v>144.54000000000002</v>
      </c>
      <c r="G21" s="179"/>
      <c r="H21" s="179">
        <f t="shared" si="0"/>
        <v>0</v>
      </c>
      <c r="J21" s="205"/>
    </row>
    <row r="22" spans="1:10" s="163" customFormat="1" ht="34.5" customHeight="1">
      <c r="A22" s="180">
        <f t="shared" si="1"/>
        <v>13</v>
      </c>
      <c r="B22" s="181" t="s">
        <v>137</v>
      </c>
      <c r="C22" s="181" t="s">
        <v>138</v>
      </c>
      <c r="D22" s="181" t="s">
        <v>139</v>
      </c>
      <c r="E22" s="182" t="s">
        <v>23</v>
      </c>
      <c r="F22" s="183">
        <v>130.08600000000001</v>
      </c>
      <c r="G22" s="179"/>
      <c r="H22" s="179">
        <f t="shared" si="0"/>
        <v>0</v>
      </c>
      <c r="J22" s="205"/>
    </row>
    <row r="23" spans="1:10" s="163" customFormat="1" ht="34.5" customHeight="1">
      <c r="A23" s="180">
        <f t="shared" si="1"/>
        <v>14</v>
      </c>
      <c r="B23" s="181"/>
      <c r="C23" s="181" t="s">
        <v>136</v>
      </c>
      <c r="D23" s="181" t="s">
        <v>246</v>
      </c>
      <c r="E23" s="182" t="s">
        <v>20</v>
      </c>
      <c r="F23" s="183">
        <v>35.4</v>
      </c>
      <c r="G23" s="179"/>
      <c r="H23" s="179">
        <f t="shared" si="0"/>
        <v>0</v>
      </c>
      <c r="J23" s="205"/>
    </row>
    <row r="24" spans="1:10" s="163" customFormat="1" ht="34.5" customHeight="1">
      <c r="A24" s="180">
        <f t="shared" si="1"/>
        <v>15</v>
      </c>
      <c r="B24" s="181" t="s">
        <v>137</v>
      </c>
      <c r="C24" s="181" t="s">
        <v>142</v>
      </c>
      <c r="D24" s="181" t="s">
        <v>143</v>
      </c>
      <c r="E24" s="182" t="s">
        <v>23</v>
      </c>
      <c r="F24" s="183">
        <v>130.08600000000001</v>
      </c>
      <c r="G24" s="179"/>
      <c r="H24" s="179">
        <f t="shared" si="0"/>
        <v>0</v>
      </c>
      <c r="J24" s="205"/>
    </row>
    <row r="25" spans="1:10" s="163" customFormat="1" ht="24" customHeight="1">
      <c r="A25" s="180">
        <f t="shared" si="1"/>
        <v>16</v>
      </c>
      <c r="B25" s="184"/>
      <c r="C25" s="188" t="s">
        <v>31</v>
      </c>
      <c r="D25" s="188" t="s">
        <v>131</v>
      </c>
      <c r="E25" s="185"/>
      <c r="F25" s="186"/>
      <c r="G25" s="187"/>
      <c r="H25" s="179"/>
    </row>
    <row r="26" spans="1:10" s="163" customFormat="1" ht="24" customHeight="1">
      <c r="A26" s="180">
        <f t="shared" si="1"/>
        <v>17</v>
      </c>
      <c r="B26" s="181" t="s">
        <v>48</v>
      </c>
      <c r="C26" s="181" t="s">
        <v>144</v>
      </c>
      <c r="D26" s="181" t="s">
        <v>145</v>
      </c>
      <c r="E26" s="182" t="s">
        <v>20</v>
      </c>
      <c r="F26" s="183">
        <v>34.199999999999996</v>
      </c>
      <c r="G26" s="179"/>
      <c r="H26" s="179">
        <f t="shared" ref="H26:H42" si="2">ROUND(F26*G26,2)</f>
        <v>0</v>
      </c>
      <c r="J26" s="205"/>
    </row>
    <row r="27" spans="1:10" s="163" customFormat="1" ht="19.5" customHeight="1">
      <c r="A27" s="180">
        <f t="shared" si="1"/>
        <v>18</v>
      </c>
      <c r="B27" s="175"/>
      <c r="C27" s="176" t="s">
        <v>35</v>
      </c>
      <c r="D27" s="176" t="s">
        <v>196</v>
      </c>
      <c r="E27" s="177"/>
      <c r="F27" s="178"/>
      <c r="G27" s="179"/>
      <c r="H27" s="179">
        <f t="shared" si="2"/>
        <v>0</v>
      </c>
    </row>
    <row r="28" spans="1:10" s="163" customFormat="1" ht="24" customHeight="1">
      <c r="A28" s="180">
        <f t="shared" si="1"/>
        <v>19</v>
      </c>
      <c r="B28" s="181" t="s">
        <v>48</v>
      </c>
      <c r="C28" s="181" t="s">
        <v>146</v>
      </c>
      <c r="D28" s="181" t="s">
        <v>147</v>
      </c>
      <c r="E28" s="182" t="s">
        <v>22</v>
      </c>
      <c r="F28" s="183">
        <v>12</v>
      </c>
      <c r="G28" s="179"/>
      <c r="H28" s="179">
        <f t="shared" si="2"/>
        <v>0</v>
      </c>
      <c r="J28" s="205"/>
    </row>
    <row r="29" spans="1:10" s="163" customFormat="1" ht="24" customHeight="1">
      <c r="A29" s="180">
        <f t="shared" si="1"/>
        <v>20</v>
      </c>
      <c r="B29" s="181" t="s">
        <v>148</v>
      </c>
      <c r="C29" s="181" t="s">
        <v>149</v>
      </c>
      <c r="D29" s="181" t="s">
        <v>150</v>
      </c>
      <c r="E29" s="182" t="s">
        <v>22</v>
      </c>
      <c r="F29" s="183">
        <v>12</v>
      </c>
      <c r="G29" s="179"/>
      <c r="H29" s="179">
        <f t="shared" si="2"/>
        <v>0</v>
      </c>
      <c r="J29" s="205"/>
    </row>
    <row r="30" spans="1:10" s="163" customFormat="1" ht="24" customHeight="1">
      <c r="A30" s="180">
        <f t="shared" si="1"/>
        <v>21</v>
      </c>
      <c r="B30" s="181" t="s">
        <v>148</v>
      </c>
      <c r="C30" s="181" t="s">
        <v>151</v>
      </c>
      <c r="D30" s="181" t="s">
        <v>152</v>
      </c>
      <c r="E30" s="182" t="s">
        <v>22</v>
      </c>
      <c r="F30" s="183">
        <v>120.7</v>
      </c>
      <c r="G30" s="179"/>
      <c r="H30" s="179">
        <f t="shared" si="2"/>
        <v>0</v>
      </c>
      <c r="J30" s="205"/>
    </row>
    <row r="31" spans="1:10" s="163" customFormat="1" ht="24" customHeight="1">
      <c r="A31" s="180">
        <f t="shared" si="1"/>
        <v>22</v>
      </c>
      <c r="B31" s="181" t="s">
        <v>48</v>
      </c>
      <c r="C31" s="181" t="s">
        <v>153</v>
      </c>
      <c r="D31" s="181" t="s">
        <v>154</v>
      </c>
      <c r="E31" s="182" t="s">
        <v>22</v>
      </c>
      <c r="F31" s="183">
        <v>120.7</v>
      </c>
      <c r="G31" s="179"/>
      <c r="H31" s="179">
        <f t="shared" si="2"/>
        <v>0</v>
      </c>
      <c r="J31" s="205"/>
    </row>
    <row r="32" spans="1:10" s="163" customFormat="1" ht="24" customHeight="1">
      <c r="A32" s="180">
        <f t="shared" si="1"/>
        <v>23</v>
      </c>
      <c r="B32" s="181" t="s">
        <v>48</v>
      </c>
      <c r="C32" s="181" t="s">
        <v>155</v>
      </c>
      <c r="D32" s="181" t="s">
        <v>156</v>
      </c>
      <c r="E32" s="182" t="s">
        <v>21</v>
      </c>
      <c r="F32" s="183">
        <v>12</v>
      </c>
      <c r="G32" s="179"/>
      <c r="H32" s="179">
        <f t="shared" si="2"/>
        <v>0</v>
      </c>
      <c r="J32" s="205"/>
    </row>
    <row r="33" spans="1:10" s="163" customFormat="1" ht="24" customHeight="1">
      <c r="A33" s="180">
        <f t="shared" si="1"/>
        <v>24</v>
      </c>
      <c r="B33" s="181" t="s">
        <v>148</v>
      </c>
      <c r="C33" s="181" t="s">
        <v>157</v>
      </c>
      <c r="D33" s="181" t="s">
        <v>158</v>
      </c>
      <c r="E33" s="182" t="s">
        <v>21</v>
      </c>
      <c r="F33" s="183">
        <v>12</v>
      </c>
      <c r="G33" s="179"/>
      <c r="H33" s="179">
        <f t="shared" si="2"/>
        <v>0</v>
      </c>
      <c r="J33" s="205"/>
    </row>
    <row r="34" spans="1:10" s="163" customFormat="1" ht="24" customHeight="1">
      <c r="A34" s="180">
        <f t="shared" si="1"/>
        <v>25</v>
      </c>
      <c r="B34" s="181" t="s">
        <v>48</v>
      </c>
      <c r="C34" s="181" t="s">
        <v>159</v>
      </c>
      <c r="D34" s="181" t="s">
        <v>160</v>
      </c>
      <c r="E34" s="182" t="s">
        <v>22</v>
      </c>
      <c r="F34" s="183">
        <v>12</v>
      </c>
      <c r="G34" s="179"/>
      <c r="H34" s="179">
        <f t="shared" si="2"/>
        <v>0</v>
      </c>
      <c r="J34" s="205"/>
    </row>
    <row r="35" spans="1:10" s="163" customFormat="1" ht="24" customHeight="1">
      <c r="A35" s="180">
        <f t="shared" si="1"/>
        <v>26</v>
      </c>
      <c r="B35" s="181" t="s">
        <v>48</v>
      </c>
      <c r="C35" s="181" t="s">
        <v>161</v>
      </c>
      <c r="D35" s="181" t="s">
        <v>162</v>
      </c>
      <c r="E35" s="182" t="s">
        <v>22</v>
      </c>
      <c r="F35" s="183">
        <v>120.7</v>
      </c>
      <c r="G35" s="179"/>
      <c r="H35" s="179">
        <f t="shared" si="2"/>
        <v>0</v>
      </c>
      <c r="J35" s="205"/>
    </row>
    <row r="36" spans="1:10" s="163" customFormat="1" ht="24" customHeight="1">
      <c r="A36" s="180">
        <f t="shared" si="1"/>
        <v>27</v>
      </c>
      <c r="B36" s="181" t="s">
        <v>48</v>
      </c>
      <c r="C36" s="181" t="s">
        <v>163</v>
      </c>
      <c r="D36" s="181" t="s">
        <v>275</v>
      </c>
      <c r="E36" s="182" t="s">
        <v>21</v>
      </c>
      <c r="F36" s="183">
        <v>5</v>
      </c>
      <c r="G36" s="179"/>
      <c r="H36" s="179">
        <f t="shared" si="2"/>
        <v>0</v>
      </c>
      <c r="J36" s="205"/>
    </row>
    <row r="37" spans="1:10" s="163" customFormat="1" ht="24" customHeight="1">
      <c r="A37" s="180">
        <f t="shared" si="1"/>
        <v>28</v>
      </c>
      <c r="B37" s="181" t="s">
        <v>164</v>
      </c>
      <c r="C37" s="181" t="s">
        <v>165</v>
      </c>
      <c r="D37" s="181" t="s">
        <v>278</v>
      </c>
      <c r="E37" s="182" t="s">
        <v>21</v>
      </c>
      <c r="F37" s="183">
        <v>5</v>
      </c>
      <c r="G37" s="179"/>
      <c r="H37" s="179">
        <f t="shared" si="2"/>
        <v>0</v>
      </c>
      <c r="J37" s="205"/>
    </row>
    <row r="38" spans="1:10" s="163" customFormat="1" ht="24" customHeight="1">
      <c r="A38" s="180">
        <f t="shared" si="1"/>
        <v>29</v>
      </c>
      <c r="B38" s="181" t="s">
        <v>48</v>
      </c>
      <c r="C38" s="181" t="s">
        <v>166</v>
      </c>
      <c r="D38" s="181" t="s">
        <v>167</v>
      </c>
      <c r="E38" s="182" t="s">
        <v>21</v>
      </c>
      <c r="F38" s="183">
        <v>5</v>
      </c>
      <c r="G38" s="179"/>
      <c r="H38" s="179">
        <f t="shared" si="2"/>
        <v>0</v>
      </c>
      <c r="J38" s="205"/>
    </row>
    <row r="39" spans="1:10" s="163" customFormat="1" ht="24" customHeight="1">
      <c r="A39" s="180">
        <f t="shared" si="1"/>
        <v>30</v>
      </c>
      <c r="B39" s="181" t="s">
        <v>48</v>
      </c>
      <c r="C39" s="181" t="s">
        <v>277</v>
      </c>
      <c r="D39" s="181" t="s">
        <v>276</v>
      </c>
      <c r="E39" s="182" t="s">
        <v>21</v>
      </c>
      <c r="F39" s="183">
        <v>4</v>
      </c>
      <c r="G39" s="179"/>
      <c r="H39" s="179">
        <f t="shared" si="2"/>
        <v>0</v>
      </c>
      <c r="J39" s="205"/>
    </row>
    <row r="40" spans="1:10" s="163" customFormat="1" ht="24" customHeight="1">
      <c r="A40" s="180">
        <f t="shared" si="1"/>
        <v>31</v>
      </c>
      <c r="B40" s="181" t="s">
        <v>164</v>
      </c>
      <c r="C40" s="181" t="s">
        <v>168</v>
      </c>
      <c r="D40" s="181" t="s">
        <v>281</v>
      </c>
      <c r="E40" s="182" t="s">
        <v>21</v>
      </c>
      <c r="F40" s="183">
        <v>4</v>
      </c>
      <c r="G40" s="179"/>
      <c r="H40" s="179">
        <f t="shared" si="2"/>
        <v>0</v>
      </c>
      <c r="J40" s="205"/>
    </row>
    <row r="41" spans="1:10" s="163" customFormat="1" ht="24" customHeight="1">
      <c r="A41" s="180">
        <f t="shared" si="1"/>
        <v>32</v>
      </c>
      <c r="B41" s="181"/>
      <c r="C41" s="181" t="s">
        <v>169</v>
      </c>
      <c r="D41" s="181" t="s">
        <v>261</v>
      </c>
      <c r="E41" s="182" t="s">
        <v>21</v>
      </c>
      <c r="F41" s="183">
        <v>4</v>
      </c>
      <c r="G41" s="179"/>
      <c r="H41" s="179">
        <f t="shared" si="2"/>
        <v>0</v>
      </c>
      <c r="J41" s="205"/>
    </row>
    <row r="42" spans="1:10" s="163" customFormat="1" ht="24" customHeight="1">
      <c r="A42" s="180">
        <f t="shared" si="1"/>
        <v>33</v>
      </c>
      <c r="B42" s="181" t="s">
        <v>148</v>
      </c>
      <c r="C42" s="181" t="s">
        <v>170</v>
      </c>
      <c r="D42" s="181" t="s">
        <v>171</v>
      </c>
      <c r="E42" s="182" t="s">
        <v>21</v>
      </c>
      <c r="F42" s="183">
        <v>8</v>
      </c>
      <c r="G42" s="179"/>
      <c r="H42" s="179">
        <f t="shared" si="2"/>
        <v>0</v>
      </c>
      <c r="J42" s="205"/>
    </row>
    <row r="43" spans="1:10" ht="31.5" customHeight="1">
      <c r="B43" s="166"/>
      <c r="C43" s="166"/>
      <c r="D43" s="206" t="s">
        <v>130</v>
      </c>
      <c r="E43" s="206"/>
      <c r="F43" s="206"/>
      <c r="G43" s="206"/>
      <c r="H43" s="207">
        <f>SUM(H10:H42)</f>
        <v>0</v>
      </c>
    </row>
  </sheetData>
  <pageMargins left="0" right="0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selection activeCell="G10" sqref="G10:G48"/>
    </sheetView>
  </sheetViews>
  <sheetFormatPr defaultColWidth="9" defaultRowHeight="12" customHeight="1"/>
  <cols>
    <col min="1" max="1" width="4.5703125" style="153" customWidth="1"/>
    <col min="2" max="2" width="5.85546875" style="153" customWidth="1"/>
    <col min="3" max="3" width="12.42578125" style="153" customWidth="1"/>
    <col min="4" max="4" width="40.28515625" style="153" customWidth="1"/>
    <col min="5" max="5" width="4" style="164" customWidth="1"/>
    <col min="6" max="6" width="11.5703125" style="153" customWidth="1"/>
    <col min="7" max="7" width="9.85546875" style="153" customWidth="1"/>
    <col min="8" max="8" width="11.85546875" style="153" customWidth="1"/>
    <col min="9" max="244" width="9" style="165"/>
    <col min="245" max="245" width="4.5703125" style="165" customWidth="1"/>
    <col min="246" max="246" width="5.85546875" style="165" customWidth="1"/>
    <col min="247" max="247" width="12.42578125" style="165" customWidth="1"/>
    <col min="248" max="248" width="37" style="165" customWidth="1"/>
    <col min="249" max="249" width="4" style="165" customWidth="1"/>
    <col min="250" max="250" width="11.5703125" style="165" customWidth="1"/>
    <col min="251" max="251" width="9.85546875" style="165" customWidth="1"/>
    <col min="252" max="252" width="10.42578125" style="165" customWidth="1"/>
    <col min="253" max="16384" width="9" style="165"/>
  </cols>
  <sheetData>
    <row r="1" spans="1:8" s="153" customFormat="1" ht="17.25" customHeight="1">
      <c r="A1" s="149" t="s">
        <v>177</v>
      </c>
      <c r="B1" s="150"/>
      <c r="C1" s="150"/>
      <c r="D1" s="150"/>
      <c r="E1" s="151"/>
      <c r="F1" s="152"/>
      <c r="G1" s="150"/>
      <c r="H1" s="150"/>
    </row>
    <row r="2" spans="1:8" s="153" customFormat="1" ht="12.75" customHeight="1">
      <c r="A2" s="154" t="s">
        <v>178</v>
      </c>
      <c r="B2" s="155"/>
      <c r="C2" s="154" t="s">
        <v>297</v>
      </c>
      <c r="D2" s="156"/>
      <c r="E2" s="157"/>
      <c r="F2" s="158"/>
      <c r="G2" s="152"/>
      <c r="H2" s="150"/>
    </row>
    <row r="3" spans="1:8" s="153" customFormat="1" ht="12.75" customHeight="1">
      <c r="A3" s="154" t="s">
        <v>179</v>
      </c>
      <c r="B3" s="155"/>
      <c r="C3" s="154" t="s">
        <v>295</v>
      </c>
      <c r="D3" s="156"/>
      <c r="E3" s="157"/>
      <c r="F3" s="159" t="s">
        <v>180</v>
      </c>
      <c r="G3" s="160"/>
      <c r="H3" s="150"/>
    </row>
    <row r="4" spans="1:8" s="153" customFormat="1" ht="12.75" customHeight="1">
      <c r="A4" s="154"/>
      <c r="B4" s="155"/>
      <c r="C4" s="154"/>
      <c r="D4" s="156"/>
      <c r="E4" s="157"/>
      <c r="F4" s="159" t="s">
        <v>181</v>
      </c>
      <c r="G4" s="160"/>
      <c r="H4" s="150"/>
    </row>
    <row r="5" spans="1:8" s="153" customFormat="1" ht="14.25" customHeight="1" thickBot="1">
      <c r="A5" s="152"/>
      <c r="B5" s="150"/>
      <c r="C5" s="150"/>
      <c r="D5" s="150"/>
      <c r="E5" s="151"/>
      <c r="F5" s="150"/>
      <c r="G5" s="150"/>
      <c r="H5" s="150"/>
    </row>
    <row r="6" spans="1:8" s="153" customFormat="1" ht="26.25" customHeight="1" thickBot="1">
      <c r="A6" s="161" t="s">
        <v>24</v>
      </c>
      <c r="B6" s="162" t="s">
        <v>25</v>
      </c>
      <c r="C6" s="162" t="s">
        <v>17</v>
      </c>
      <c r="D6" s="162" t="s">
        <v>182</v>
      </c>
      <c r="E6" s="162" t="s">
        <v>26</v>
      </c>
      <c r="F6" s="162" t="s">
        <v>27</v>
      </c>
      <c r="G6" s="162" t="s">
        <v>133</v>
      </c>
      <c r="H6" s="162" t="s">
        <v>130</v>
      </c>
    </row>
    <row r="7" spans="1:8" s="153" customFormat="1" ht="21" customHeight="1" thickBot="1">
      <c r="A7" s="161" t="s">
        <v>28</v>
      </c>
      <c r="B7" s="162" t="s">
        <v>29</v>
      </c>
      <c r="C7" s="162" t="s">
        <v>30</v>
      </c>
      <c r="D7" s="162" t="s">
        <v>31</v>
      </c>
      <c r="E7" s="162" t="s">
        <v>32</v>
      </c>
      <c r="F7" s="162" t="s">
        <v>33</v>
      </c>
      <c r="G7" s="162" t="s">
        <v>34</v>
      </c>
      <c r="H7" s="162" t="s">
        <v>35</v>
      </c>
    </row>
    <row r="8" spans="1:8" s="153" customFormat="1" ht="15" customHeight="1">
      <c r="A8" s="168"/>
      <c r="B8" s="169"/>
      <c r="C8" s="170" t="s">
        <v>36</v>
      </c>
      <c r="D8" s="170" t="s">
        <v>37</v>
      </c>
      <c r="E8" s="171"/>
      <c r="F8" s="172"/>
      <c r="G8" s="173"/>
      <c r="H8" s="173"/>
    </row>
    <row r="9" spans="1:8" s="153" customFormat="1" ht="19.5" customHeight="1">
      <c r="A9" s="174"/>
      <c r="B9" s="175"/>
      <c r="C9" s="176" t="s">
        <v>28</v>
      </c>
      <c r="D9" s="176" t="s">
        <v>38</v>
      </c>
      <c r="E9" s="177"/>
      <c r="F9" s="178"/>
      <c r="G9" s="179"/>
      <c r="H9" s="179"/>
    </row>
    <row r="10" spans="1:8" s="163" customFormat="1" ht="34.5" customHeight="1">
      <c r="A10" s="180">
        <v>1</v>
      </c>
      <c r="B10" s="181"/>
      <c r="C10" s="181" t="s">
        <v>231</v>
      </c>
      <c r="D10" s="181" t="s">
        <v>232</v>
      </c>
      <c r="E10" s="182" t="s">
        <v>22</v>
      </c>
      <c r="F10" s="183">
        <v>685</v>
      </c>
      <c r="G10" s="179"/>
      <c r="H10" s="179">
        <f>ROUND(F10*G10,2)</f>
        <v>0</v>
      </c>
    </row>
    <row r="11" spans="1:8" s="163" customFormat="1" ht="34.5" customHeight="1">
      <c r="A11" s="180">
        <f t="shared" ref="A11:A47" si="0">A10+1</f>
        <v>2</v>
      </c>
      <c r="B11" s="181" t="s">
        <v>39</v>
      </c>
      <c r="C11" s="181" t="s">
        <v>229</v>
      </c>
      <c r="D11" s="181" t="s">
        <v>230</v>
      </c>
      <c r="E11" s="182" t="s">
        <v>40</v>
      </c>
      <c r="F11" s="183">
        <v>972</v>
      </c>
      <c r="G11" s="179"/>
      <c r="H11" s="179">
        <f t="shared" ref="H11:H38" si="1">ROUND(F11*G11,2)</f>
        <v>0</v>
      </c>
    </row>
    <row r="12" spans="1:8" s="163" customFormat="1" ht="34.5" customHeight="1">
      <c r="A12" s="180">
        <f t="shared" si="0"/>
        <v>3</v>
      </c>
      <c r="B12" s="181" t="s">
        <v>39</v>
      </c>
      <c r="C12" s="181" t="s">
        <v>287</v>
      </c>
      <c r="D12" s="181" t="s">
        <v>288</v>
      </c>
      <c r="E12" s="182" t="s">
        <v>40</v>
      </c>
      <c r="F12" s="183">
        <v>972</v>
      </c>
      <c r="G12" s="179"/>
      <c r="H12" s="179">
        <f t="shared" si="1"/>
        <v>0</v>
      </c>
    </row>
    <row r="13" spans="1:8" s="163" customFormat="1" ht="34.5" customHeight="1">
      <c r="A13" s="180">
        <f t="shared" si="0"/>
        <v>4</v>
      </c>
      <c r="B13" s="181" t="s">
        <v>39</v>
      </c>
      <c r="C13" s="181" t="s">
        <v>289</v>
      </c>
      <c r="D13" s="181" t="s">
        <v>290</v>
      </c>
      <c r="E13" s="182" t="s">
        <v>40</v>
      </c>
      <c r="F13" s="183">
        <v>972</v>
      </c>
      <c r="G13" s="179"/>
      <c r="H13" s="179">
        <f t="shared" si="1"/>
        <v>0</v>
      </c>
    </row>
    <row r="14" spans="1:8" s="163" customFormat="1" ht="34.5" customHeight="1">
      <c r="A14" s="180">
        <f t="shared" si="0"/>
        <v>5</v>
      </c>
      <c r="B14" s="181" t="s">
        <v>39</v>
      </c>
      <c r="C14" s="181" t="s">
        <v>233</v>
      </c>
      <c r="D14" s="181" t="s">
        <v>234</v>
      </c>
      <c r="E14" s="182" t="s">
        <v>20</v>
      </c>
      <c r="F14" s="183">
        <v>243</v>
      </c>
      <c r="G14" s="179"/>
      <c r="H14" s="179">
        <f t="shared" si="1"/>
        <v>0</v>
      </c>
    </row>
    <row r="15" spans="1:8" s="163" customFormat="1" ht="34.5" customHeight="1">
      <c r="A15" s="180">
        <f t="shared" si="0"/>
        <v>6</v>
      </c>
      <c r="B15" s="181" t="s">
        <v>39</v>
      </c>
      <c r="C15" s="181" t="s">
        <v>185</v>
      </c>
      <c r="D15" s="181" t="s">
        <v>235</v>
      </c>
      <c r="E15" s="182" t="s">
        <v>20</v>
      </c>
      <c r="F15" s="183">
        <v>72.899999999999991</v>
      </c>
      <c r="G15" s="179"/>
      <c r="H15" s="179">
        <f t="shared" si="1"/>
        <v>0</v>
      </c>
    </row>
    <row r="16" spans="1:8" s="163" customFormat="1" ht="34.5" customHeight="1">
      <c r="A16" s="180">
        <f t="shared" si="0"/>
        <v>7</v>
      </c>
      <c r="B16" s="181" t="s">
        <v>39</v>
      </c>
      <c r="C16" s="181" t="s">
        <v>225</v>
      </c>
      <c r="D16" s="181" t="s">
        <v>242</v>
      </c>
      <c r="E16" s="182" t="s">
        <v>20</v>
      </c>
      <c r="F16" s="183">
        <v>121.85</v>
      </c>
      <c r="G16" s="179"/>
      <c r="H16" s="179">
        <f t="shared" si="1"/>
        <v>0</v>
      </c>
    </row>
    <row r="17" spans="1:8" s="163" customFormat="1" ht="34.5" customHeight="1">
      <c r="A17" s="180">
        <f t="shared" si="0"/>
        <v>8</v>
      </c>
      <c r="B17" s="181" t="s">
        <v>39</v>
      </c>
      <c r="C17" s="181" t="s">
        <v>226</v>
      </c>
      <c r="D17" s="181" t="s">
        <v>243</v>
      </c>
      <c r="E17" s="182" t="s">
        <v>20</v>
      </c>
      <c r="F17" s="183">
        <v>36.555</v>
      </c>
      <c r="G17" s="179"/>
      <c r="H17" s="179">
        <f t="shared" si="1"/>
        <v>0</v>
      </c>
    </row>
    <row r="18" spans="1:8" s="163" customFormat="1" ht="34.5" customHeight="1">
      <c r="A18" s="180">
        <f t="shared" si="0"/>
        <v>9</v>
      </c>
      <c r="B18" s="181" t="s">
        <v>39</v>
      </c>
      <c r="C18" s="181" t="s">
        <v>41</v>
      </c>
      <c r="D18" s="181" t="s">
        <v>244</v>
      </c>
      <c r="E18" s="182" t="s">
        <v>20</v>
      </c>
      <c r="F18" s="183">
        <v>48.95</v>
      </c>
      <c r="G18" s="179"/>
      <c r="H18" s="179">
        <f t="shared" si="1"/>
        <v>0</v>
      </c>
    </row>
    <row r="19" spans="1:8" s="163" customFormat="1" ht="34.5" customHeight="1">
      <c r="A19" s="180">
        <f t="shared" si="0"/>
        <v>10</v>
      </c>
      <c r="B19" s="181" t="s">
        <v>39</v>
      </c>
      <c r="C19" s="181" t="s">
        <v>227</v>
      </c>
      <c r="D19" s="181" t="s">
        <v>245</v>
      </c>
      <c r="E19" s="182" t="s">
        <v>20</v>
      </c>
      <c r="F19" s="183">
        <v>121.85</v>
      </c>
      <c r="G19" s="179"/>
      <c r="H19" s="179">
        <f t="shared" si="1"/>
        <v>0</v>
      </c>
    </row>
    <row r="20" spans="1:8" s="163" customFormat="1" ht="34.5" customHeight="1">
      <c r="A20" s="180">
        <f t="shared" si="0"/>
        <v>11</v>
      </c>
      <c r="B20" s="181" t="s">
        <v>39</v>
      </c>
      <c r="C20" s="181" t="s">
        <v>42</v>
      </c>
      <c r="D20" s="181" t="s">
        <v>174</v>
      </c>
      <c r="E20" s="182" t="s">
        <v>23</v>
      </c>
      <c r="F20" s="183">
        <v>116.63999999999999</v>
      </c>
      <c r="G20" s="179"/>
      <c r="H20" s="179">
        <f t="shared" si="1"/>
        <v>0</v>
      </c>
    </row>
    <row r="21" spans="1:8" s="163" customFormat="1" ht="34.5" customHeight="1">
      <c r="A21" s="180">
        <f t="shared" si="0"/>
        <v>12</v>
      </c>
      <c r="B21" s="181"/>
      <c r="C21" s="181" t="s">
        <v>247</v>
      </c>
      <c r="D21" s="181" t="s">
        <v>248</v>
      </c>
      <c r="E21" s="182" t="s">
        <v>40</v>
      </c>
      <c r="F21" s="183">
        <v>972</v>
      </c>
      <c r="G21" s="179"/>
      <c r="H21" s="179">
        <f t="shared" si="1"/>
        <v>0</v>
      </c>
    </row>
    <row r="22" spans="1:8" s="163" customFormat="1" ht="34.5" customHeight="1">
      <c r="A22" s="180">
        <f t="shared" si="0"/>
        <v>13</v>
      </c>
      <c r="B22" s="181"/>
      <c r="C22" s="181" t="s">
        <v>249</v>
      </c>
      <c r="D22" s="181" t="s">
        <v>250</v>
      </c>
      <c r="E22" s="182" t="s">
        <v>40</v>
      </c>
      <c r="F22" s="183">
        <v>489.5</v>
      </c>
      <c r="G22" s="179"/>
      <c r="H22" s="179">
        <f t="shared" si="1"/>
        <v>0</v>
      </c>
    </row>
    <row r="23" spans="1:8" s="163" customFormat="1" ht="34.5" customHeight="1">
      <c r="A23" s="180">
        <f t="shared" si="0"/>
        <v>14</v>
      </c>
      <c r="B23" s="181" t="s">
        <v>284</v>
      </c>
      <c r="C23" s="181" t="s">
        <v>285</v>
      </c>
      <c r="D23" s="181" t="s">
        <v>286</v>
      </c>
      <c r="E23" s="182" t="s">
        <v>40</v>
      </c>
      <c r="F23" s="183">
        <v>489.5</v>
      </c>
      <c r="G23" s="179"/>
      <c r="H23" s="179">
        <f t="shared" si="1"/>
        <v>0</v>
      </c>
    </row>
    <row r="24" spans="1:8" s="163" customFormat="1" ht="34.5" customHeight="1">
      <c r="A24" s="180">
        <f t="shared" si="0"/>
        <v>15</v>
      </c>
      <c r="B24" s="181" t="s">
        <v>272</v>
      </c>
      <c r="C24" s="181" t="s">
        <v>282</v>
      </c>
      <c r="D24" s="181" t="s">
        <v>283</v>
      </c>
      <c r="E24" s="182" t="s">
        <v>274</v>
      </c>
      <c r="F24" s="183">
        <v>14.684999999999999</v>
      </c>
      <c r="G24" s="179"/>
      <c r="H24" s="179">
        <f t="shared" si="1"/>
        <v>0</v>
      </c>
    </row>
    <row r="25" spans="1:8" s="163" customFormat="1" ht="19.5" customHeight="1">
      <c r="A25" s="180">
        <f t="shared" si="0"/>
        <v>16</v>
      </c>
      <c r="B25" s="175"/>
      <c r="C25" s="176" t="s">
        <v>29</v>
      </c>
      <c r="D25" s="176" t="s">
        <v>43</v>
      </c>
      <c r="E25" s="177"/>
      <c r="F25" s="178"/>
      <c r="G25" s="179"/>
      <c r="H25" s="179"/>
    </row>
    <row r="26" spans="1:8" s="163" customFormat="1" ht="34.5" customHeight="1">
      <c r="A26" s="180">
        <f t="shared" si="0"/>
        <v>17</v>
      </c>
      <c r="B26" s="181" t="s">
        <v>44</v>
      </c>
      <c r="C26" s="181" t="s">
        <v>45</v>
      </c>
      <c r="D26" s="181" t="s">
        <v>46</v>
      </c>
      <c r="E26" s="182" t="s">
        <v>40</v>
      </c>
      <c r="F26" s="183">
        <v>972</v>
      </c>
      <c r="G26" s="179"/>
      <c r="H26" s="179">
        <f t="shared" si="1"/>
        <v>0</v>
      </c>
    </row>
    <row r="27" spans="1:8" s="163" customFormat="1" ht="24" customHeight="1">
      <c r="A27" s="180">
        <f t="shared" si="0"/>
        <v>18</v>
      </c>
      <c r="B27" s="184" t="s">
        <v>47</v>
      </c>
      <c r="C27" s="184" t="s">
        <v>186</v>
      </c>
      <c r="D27" s="184" t="s">
        <v>187</v>
      </c>
      <c r="E27" s="185" t="s">
        <v>40</v>
      </c>
      <c r="F27" s="186">
        <v>1020.6</v>
      </c>
      <c r="G27" s="187"/>
      <c r="H27" s="179">
        <f t="shared" si="1"/>
        <v>0</v>
      </c>
    </row>
    <row r="28" spans="1:8" s="163" customFormat="1" ht="19.5" customHeight="1">
      <c r="A28" s="180">
        <f t="shared" si="0"/>
        <v>19</v>
      </c>
      <c r="B28" s="175"/>
      <c r="C28" s="176" t="s">
        <v>32</v>
      </c>
      <c r="D28" s="176" t="s">
        <v>49</v>
      </c>
      <c r="E28" s="177"/>
      <c r="F28" s="178"/>
      <c r="G28" s="179"/>
      <c r="H28" s="179"/>
    </row>
    <row r="29" spans="1:8" s="163" customFormat="1" ht="34.5" customHeight="1">
      <c r="A29" s="180">
        <f t="shared" si="0"/>
        <v>20</v>
      </c>
      <c r="B29" s="181"/>
      <c r="C29" s="181" t="s">
        <v>251</v>
      </c>
      <c r="D29" s="181" t="s">
        <v>252</v>
      </c>
      <c r="E29" s="182" t="s">
        <v>40</v>
      </c>
      <c r="F29" s="183">
        <v>972</v>
      </c>
      <c r="G29" s="179"/>
      <c r="H29" s="179">
        <f t="shared" si="1"/>
        <v>0</v>
      </c>
    </row>
    <row r="30" spans="1:8" s="163" customFormat="1" ht="34.5" customHeight="1">
      <c r="A30" s="180">
        <f t="shared" si="0"/>
        <v>21</v>
      </c>
      <c r="B30" s="181"/>
      <c r="C30" s="181" t="s">
        <v>188</v>
      </c>
      <c r="D30" s="181" t="s">
        <v>253</v>
      </c>
      <c r="E30" s="182" t="s">
        <v>40</v>
      </c>
      <c r="F30" s="183">
        <v>972</v>
      </c>
      <c r="G30" s="179"/>
      <c r="H30" s="179">
        <f t="shared" si="1"/>
        <v>0</v>
      </c>
    </row>
    <row r="31" spans="1:8" s="163" customFormat="1" ht="34.5" customHeight="1">
      <c r="A31" s="180">
        <f t="shared" si="0"/>
        <v>22</v>
      </c>
      <c r="B31" s="181"/>
      <c r="C31" s="181" t="s">
        <v>255</v>
      </c>
      <c r="D31" s="181" t="s">
        <v>256</v>
      </c>
      <c r="E31" s="182" t="s">
        <v>40</v>
      </c>
      <c r="F31" s="183">
        <v>972</v>
      </c>
      <c r="G31" s="179"/>
      <c r="H31" s="179">
        <f t="shared" si="1"/>
        <v>0</v>
      </c>
    </row>
    <row r="32" spans="1:8" s="163" customFormat="1" ht="34.5" customHeight="1">
      <c r="A32" s="180">
        <f t="shared" si="0"/>
        <v>23</v>
      </c>
      <c r="B32" s="181"/>
      <c r="C32" s="181" t="s">
        <v>193</v>
      </c>
      <c r="D32" s="181" t="s">
        <v>194</v>
      </c>
      <c r="E32" s="182" t="s">
        <v>40</v>
      </c>
      <c r="F32" s="183">
        <v>972</v>
      </c>
      <c r="G32" s="179"/>
      <c r="H32" s="179">
        <f t="shared" si="1"/>
        <v>0</v>
      </c>
    </row>
    <row r="33" spans="1:8" s="163" customFormat="1" ht="24.75" customHeight="1">
      <c r="A33" s="180">
        <f t="shared" si="0"/>
        <v>24</v>
      </c>
      <c r="B33" s="181"/>
      <c r="C33" s="181" t="s">
        <v>195</v>
      </c>
      <c r="D33" s="181" t="s">
        <v>271</v>
      </c>
      <c r="E33" s="182" t="s">
        <v>40</v>
      </c>
      <c r="F33" s="183">
        <v>1020.6</v>
      </c>
      <c r="G33" s="179"/>
      <c r="H33" s="179">
        <f t="shared" si="1"/>
        <v>0</v>
      </c>
    </row>
    <row r="34" spans="1:8" s="163" customFormat="1" ht="24" customHeight="1">
      <c r="A34" s="180">
        <f t="shared" si="0"/>
        <v>25</v>
      </c>
      <c r="B34" s="181"/>
      <c r="C34" s="21" t="s">
        <v>51</v>
      </c>
      <c r="D34" s="21" t="s">
        <v>52</v>
      </c>
      <c r="E34" s="182"/>
      <c r="F34" s="183"/>
      <c r="G34" s="179"/>
      <c r="H34" s="179"/>
    </row>
    <row r="35" spans="1:8" s="163" customFormat="1" ht="24" customHeight="1">
      <c r="A35" s="180">
        <f t="shared" si="0"/>
        <v>26</v>
      </c>
      <c r="B35" s="181" t="s">
        <v>53</v>
      </c>
      <c r="C35" s="181" t="s">
        <v>207</v>
      </c>
      <c r="D35" s="181" t="s">
        <v>208</v>
      </c>
      <c r="E35" s="182" t="s">
        <v>209</v>
      </c>
      <c r="F35" s="183">
        <v>60</v>
      </c>
      <c r="G35" s="179"/>
      <c r="H35" s="179">
        <f t="shared" si="1"/>
        <v>0</v>
      </c>
    </row>
    <row r="36" spans="1:8" s="163" customFormat="1" ht="24" customHeight="1">
      <c r="A36" s="180">
        <f t="shared" si="0"/>
        <v>27</v>
      </c>
      <c r="B36" s="181" t="s">
        <v>39</v>
      </c>
      <c r="C36" s="181" t="s">
        <v>54</v>
      </c>
      <c r="D36" s="181" t="s">
        <v>262</v>
      </c>
      <c r="E36" s="182" t="s">
        <v>22</v>
      </c>
      <c r="F36" s="183">
        <v>706</v>
      </c>
      <c r="G36" s="179"/>
      <c r="H36" s="179">
        <f t="shared" si="1"/>
        <v>0</v>
      </c>
    </row>
    <row r="37" spans="1:8" s="163" customFormat="1" ht="13.5" customHeight="1">
      <c r="A37" s="180">
        <f t="shared" si="0"/>
        <v>28</v>
      </c>
      <c r="B37" s="184" t="s">
        <v>50</v>
      </c>
      <c r="C37" s="184" t="s">
        <v>210</v>
      </c>
      <c r="D37" s="184" t="s">
        <v>211</v>
      </c>
      <c r="E37" s="185" t="s">
        <v>21</v>
      </c>
      <c r="F37" s="186">
        <v>741.30000000000007</v>
      </c>
      <c r="G37" s="187"/>
      <c r="H37" s="179">
        <f t="shared" si="1"/>
        <v>0</v>
      </c>
    </row>
    <row r="38" spans="1:8" s="163" customFormat="1" ht="34.5" customHeight="1">
      <c r="A38" s="180">
        <f t="shared" si="0"/>
        <v>29</v>
      </c>
      <c r="B38" s="181" t="s">
        <v>39</v>
      </c>
      <c r="C38" s="181" t="s">
        <v>55</v>
      </c>
      <c r="D38" s="181" t="s">
        <v>56</v>
      </c>
      <c r="E38" s="182" t="s">
        <v>22</v>
      </c>
      <c r="F38" s="183">
        <v>158</v>
      </c>
      <c r="G38" s="179"/>
      <c r="H38" s="179">
        <f t="shared" si="1"/>
        <v>0</v>
      </c>
    </row>
    <row r="39" spans="1:8" s="163" customFormat="1" ht="24" customHeight="1">
      <c r="A39" s="180">
        <f t="shared" si="0"/>
        <v>30</v>
      </c>
      <c r="B39" s="184" t="s">
        <v>50</v>
      </c>
      <c r="C39" s="184" t="s">
        <v>212</v>
      </c>
      <c r="D39" s="184" t="s">
        <v>213</v>
      </c>
      <c r="E39" s="185" t="s">
        <v>21</v>
      </c>
      <c r="F39" s="186">
        <v>165.9</v>
      </c>
      <c r="G39" s="187"/>
      <c r="H39" s="179">
        <f t="shared" ref="H39:H45" si="2">ROUND(F39*G39,2)</f>
        <v>0</v>
      </c>
    </row>
    <row r="40" spans="1:8" s="163" customFormat="1" ht="34.5" customHeight="1">
      <c r="A40" s="180">
        <f t="shared" si="0"/>
        <v>31</v>
      </c>
      <c r="B40" s="181" t="s">
        <v>39</v>
      </c>
      <c r="C40" s="181" t="s">
        <v>216</v>
      </c>
      <c r="D40" s="181" t="s">
        <v>263</v>
      </c>
      <c r="E40" s="182" t="s">
        <v>20</v>
      </c>
      <c r="F40" s="183">
        <v>51.84</v>
      </c>
      <c r="G40" s="179"/>
      <c r="H40" s="179">
        <f t="shared" si="2"/>
        <v>0</v>
      </c>
    </row>
    <row r="41" spans="1:8" s="163" customFormat="1" ht="24" customHeight="1">
      <c r="A41" s="180">
        <f t="shared" si="0"/>
        <v>32</v>
      </c>
      <c r="B41" s="181" t="s">
        <v>39</v>
      </c>
      <c r="C41" s="181" t="s">
        <v>57</v>
      </c>
      <c r="D41" s="181" t="s">
        <v>58</v>
      </c>
      <c r="E41" s="182" t="s">
        <v>22</v>
      </c>
      <c r="F41" s="183">
        <v>865</v>
      </c>
      <c r="G41" s="179"/>
      <c r="H41" s="179">
        <f t="shared" si="2"/>
        <v>0</v>
      </c>
    </row>
    <row r="42" spans="1:8" s="163" customFormat="1" ht="24" customHeight="1">
      <c r="A42" s="180">
        <f t="shared" si="0"/>
        <v>33</v>
      </c>
      <c r="B42" s="181"/>
      <c r="C42" s="181" t="s">
        <v>59</v>
      </c>
      <c r="D42" s="181" t="s">
        <v>266</v>
      </c>
      <c r="E42" s="182" t="s">
        <v>23</v>
      </c>
      <c r="F42" s="183">
        <v>1304.51</v>
      </c>
      <c r="G42" s="179"/>
      <c r="H42" s="179">
        <f t="shared" si="2"/>
        <v>0</v>
      </c>
    </row>
    <row r="43" spans="1:8" s="163" customFormat="1" ht="24" customHeight="1">
      <c r="A43" s="180">
        <f t="shared" si="0"/>
        <v>34</v>
      </c>
      <c r="B43" s="181"/>
      <c r="C43" s="181" t="s">
        <v>264</v>
      </c>
      <c r="D43" s="181" t="s">
        <v>265</v>
      </c>
      <c r="E43" s="182" t="s">
        <v>23</v>
      </c>
      <c r="F43" s="183">
        <v>1304.51</v>
      </c>
      <c r="G43" s="179"/>
      <c r="H43" s="179">
        <f t="shared" si="2"/>
        <v>0</v>
      </c>
    </row>
    <row r="44" spans="1:8" s="163" customFormat="1" ht="24" customHeight="1">
      <c r="A44" s="180">
        <f t="shared" si="0"/>
        <v>35</v>
      </c>
      <c r="B44" s="181" t="s">
        <v>19</v>
      </c>
      <c r="C44" s="189" t="s">
        <v>42</v>
      </c>
      <c r="D44" s="190" t="s">
        <v>174</v>
      </c>
      <c r="E44" s="191" t="s">
        <v>23</v>
      </c>
      <c r="F44" s="183">
        <v>1129.55</v>
      </c>
      <c r="G44" s="179"/>
      <c r="H44" s="179">
        <f t="shared" si="2"/>
        <v>0</v>
      </c>
    </row>
    <row r="45" spans="1:8" s="163" customFormat="1" ht="24" customHeight="1">
      <c r="A45" s="180">
        <f t="shared" si="0"/>
        <v>36</v>
      </c>
      <c r="B45" s="181" t="s">
        <v>172</v>
      </c>
      <c r="C45" s="181" t="s">
        <v>175</v>
      </c>
      <c r="D45" s="181" t="s">
        <v>176</v>
      </c>
      <c r="E45" s="182" t="s">
        <v>23</v>
      </c>
      <c r="F45" s="183">
        <v>174.95999999999998</v>
      </c>
      <c r="G45" s="179"/>
      <c r="H45" s="179">
        <f t="shared" si="2"/>
        <v>0</v>
      </c>
    </row>
    <row r="46" spans="1:8" s="163" customFormat="1" ht="19.5" customHeight="1">
      <c r="A46" s="180">
        <f t="shared" si="0"/>
        <v>37</v>
      </c>
      <c r="B46" s="175"/>
      <c r="C46" s="176" t="s">
        <v>132</v>
      </c>
      <c r="D46" s="176" t="s">
        <v>224</v>
      </c>
      <c r="E46" s="177"/>
      <c r="F46" s="178"/>
      <c r="G46" s="179"/>
      <c r="H46" s="179"/>
    </row>
    <row r="47" spans="1:8" s="163" customFormat="1" ht="34.5" customHeight="1">
      <c r="A47" s="180">
        <f t="shared" si="0"/>
        <v>38</v>
      </c>
      <c r="B47" s="181" t="s">
        <v>39</v>
      </c>
      <c r="C47" s="181" t="s">
        <v>267</v>
      </c>
      <c r="D47" s="181" t="s">
        <v>268</v>
      </c>
      <c r="E47" s="182" t="s">
        <v>23</v>
      </c>
      <c r="F47" s="183">
        <v>1069.2</v>
      </c>
      <c r="G47" s="179"/>
      <c r="H47" s="179">
        <f>ROUND(F47*G47,2)</f>
        <v>0</v>
      </c>
    </row>
    <row r="48" spans="1:8" ht="31.5" customHeight="1">
      <c r="A48" s="180"/>
      <c r="B48" s="166"/>
      <c r="C48" s="166"/>
      <c r="D48" s="166" t="s">
        <v>130</v>
      </c>
      <c r="E48" s="166"/>
      <c r="F48" s="166"/>
      <c r="G48" s="166"/>
      <c r="H48" s="167">
        <f>SUM(H10:H47)</f>
        <v>0</v>
      </c>
    </row>
    <row r="49" spans="8:8" ht="27" customHeight="1"/>
    <row r="52" spans="8:8" ht="25.5" customHeight="1">
      <c r="H52" s="196"/>
    </row>
    <row r="53" spans="8:8" ht="41.25" customHeight="1"/>
  </sheetData>
  <phoneticPr fontId="0" type="noConversion"/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6</vt:i4>
      </vt:variant>
    </vt:vector>
  </HeadingPairs>
  <TitlesOfParts>
    <vt:vector size="6" baseType="lpstr">
      <vt:lpstr>KL celkový</vt:lpstr>
      <vt:lpstr>Rekapitulácia</vt:lpstr>
      <vt:lpstr>SO05 komunikacia Robotnicka</vt:lpstr>
      <vt:lpstr>chodník na Robotníckej</vt:lpstr>
      <vt:lpstr>SO05,1 kanalizacia</vt:lpstr>
      <vt:lpstr>Chodnik 1.mája SO01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ntb1</dc:creator>
  <cp:lastModifiedBy>Dušan Ondrejka</cp:lastModifiedBy>
  <cp:lastPrinted>2022-02-24T13:41:39Z</cp:lastPrinted>
  <dcterms:created xsi:type="dcterms:W3CDTF">2015-11-18T21:21:18Z</dcterms:created>
  <dcterms:modified xsi:type="dcterms:W3CDTF">2022-03-03T07:31:10Z</dcterms:modified>
</cp:coreProperties>
</file>