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1- LS Beňuš\"/>
    </mc:Choice>
  </mc:AlternateContent>
  <bookViews>
    <workbookView xWindow="1956" yWindow="-36" windowWidth="21072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ponuka'!$A$1:$P$37</definedName>
  </definedNames>
  <calcPr calcId="162913"/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H20" i="1"/>
  <c r="H19" i="1"/>
  <c r="H18" i="1"/>
  <c r="H17" i="1"/>
  <c r="H16" i="1"/>
  <c r="H15" i="1"/>
  <c r="H14" i="1"/>
  <c r="H13" i="1"/>
  <c r="H12" i="1"/>
  <c r="H11" i="1"/>
  <c r="H10" i="1"/>
  <c r="P19" i="1" l="1"/>
  <c r="P17" i="1"/>
  <c r="P18" i="1"/>
  <c r="P20" i="1"/>
  <c r="P10" i="1" l="1"/>
  <c r="H21" i="1" l="1"/>
  <c r="Q10" i="1" l="1"/>
  <c r="M22" i="1" l="1"/>
  <c r="P22" i="1" l="1"/>
  <c r="P24" i="1" s="1"/>
  <c r="Q22" i="1" l="1"/>
  <c r="P23" i="1"/>
</calcChain>
</file>

<file path=xl/sharedStrings.xml><?xml version="1.0" encoding="utf-8"?>
<sst xmlns="http://schemas.openxmlformats.org/spreadsheetml/2006/main" count="141" uniqueCount="97">
  <si>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</si>
  <si>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</si>
  <si>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</si>
  <si>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</si>
  <si>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</si>
  <si>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</si>
  <si>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</si>
  <si>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</si>
  <si>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</si>
  <si>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</si>
  <si>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</si>
  <si>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</si>
  <si>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</si>
  <si>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</si>
  <si>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</si>
  <si>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</si>
  <si>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</si>
  <si>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</si>
  <si>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</si>
  <si>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</si>
  <si>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</si>
  <si>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</si>
  <si>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</si>
  <si>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</si>
  <si>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</si>
  <si>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</si>
  <si>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</si>
  <si>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</si>
  <si>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</si>
  <si>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</si>
  <si>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</si>
  <si>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</si>
  <si>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</si>
  <si>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</si>
  <si>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</si>
  <si>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</si>
  <si>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</si>
  <si>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</si>
  <si>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</si>
  <si>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</si>
  <si>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</si>
  <si>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</si>
  <si>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</si>
  <si>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</si>
  <si>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</si>
  <si>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</si>
  <si>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</si>
  <si>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</si>
  <si>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</si>
  <si>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</si>
  <si>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</si>
  <si>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</si>
  <si>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</si>
  <si>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</si>
  <si>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</si>
  <si>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</si>
  <si>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</si>
  <si>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</si>
  <si>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</si>
  <si>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</si>
  <si>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</si>
  <si>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</si>
  <si>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</si>
  <si>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</si>
  <si>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</si>
  <si>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</si>
  <si>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</si>
  <si>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</si>
  <si>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Názov predmetu zákazky:</t>
  </si>
  <si>
    <t>Lesnícke služby v ťažbovom procese na OZ Beňuš na roky 2021-2024</t>
  </si>
  <si>
    <t>Objednávateľ:</t>
  </si>
  <si>
    <t>Lesy SR š.p. organizačná zložka OZ Horehronie</t>
  </si>
  <si>
    <t>Zmluva č.</t>
  </si>
  <si>
    <r>
      <t xml:space="preserve">Cena bez DPH (ponuka dodávateľa uviesť na dve desatiiné miesta)  v            </t>
    </r>
    <r>
      <rPr>
        <b/>
        <sz val="11"/>
        <rFont val="Arial"/>
        <family val="2"/>
        <charset val="238"/>
      </rPr>
      <t>€ /m³</t>
    </r>
  </si>
  <si>
    <t>Názov čiastkovej zákazky- výzvy:</t>
  </si>
  <si>
    <t>1,2,4 a,6,7</t>
  </si>
  <si>
    <t>1,2,4b,4 a,6,7</t>
  </si>
  <si>
    <t>Ťažbová činnosť na OZ Horehronie, LS Beňuš, VC Beňušská- výzva č. 21- 14/9</t>
  </si>
  <si>
    <t>Beňušská</t>
  </si>
  <si>
    <t>1137A1</t>
  </si>
  <si>
    <t>1169A2</t>
  </si>
  <si>
    <t>1171-0</t>
  </si>
  <si>
    <t>Zúbra</t>
  </si>
  <si>
    <t>1212-0</t>
  </si>
  <si>
    <t>1264-0</t>
  </si>
  <si>
    <t>1265A1</t>
  </si>
  <si>
    <t>1266A1</t>
  </si>
  <si>
    <t>266A1</t>
  </si>
  <si>
    <t>265A1</t>
  </si>
  <si>
    <t>1,40/0,89</t>
  </si>
  <si>
    <t>1,28/0,83</t>
  </si>
  <si>
    <t>2,60/1,53</t>
  </si>
  <si>
    <t>2,59/1,9</t>
  </si>
  <si>
    <t>60/300</t>
  </si>
  <si>
    <t>60/100</t>
  </si>
  <si>
    <t>80/720</t>
  </si>
  <si>
    <t>80/530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</si>
</sst>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0" xfId="0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/>
    <xf numFmtId="0" fontId="10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8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horizontal="center" vertical="center"/>
    </xf>
    <xf numFmtId="4" fontId="5" fillId="2" borderId="15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3" fontId="8" fillId="2" borderId="24" xfId="0" applyNumberFormat="1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4" fontId="5" fillId="2" borderId="12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  <protection locked="0"/>
    </xf>
    <xf numFmtId="4" fontId="5" fillId="2" borderId="17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Protection="1"/>
    <xf numFmtId="0" fontId="0" fillId="2" borderId="23" xfId="0" applyFill="1" applyBorder="1" applyProtection="1"/>
    <xf numFmtId="2" fontId="5" fillId="2" borderId="15" xfId="0" applyNumberFormat="1" applyFon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2" borderId="0" xfId="0" applyFont="1" applyFill="1" applyBorder="1" applyAlignment="1" applyProtection="1">
      <alignment horizontal="left" vertical="center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 wrapText="1"/>
    </xf>
    <xf numFmtId="3" fontId="8" fillId="2" borderId="36" xfId="0" applyNumberFormat="1" applyFont="1" applyFill="1" applyBorder="1" applyAlignment="1" applyProtection="1">
      <alignment horizontal="right" vertical="center"/>
    </xf>
    <xf numFmtId="4" fontId="5" fillId="2" borderId="2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4" fontId="5" fillId="2" borderId="24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4" fillId="0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15" fillId="0" borderId="0" xfId="0" applyFont="1" applyFill="1" applyAlignment="1">
      <alignment horizontal="left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4" fillId="2" borderId="10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right" vertical="center" indent="2"/>
    </xf>
    <xf numFmtId="0" fontId="5" fillId="2" borderId="6" xfId="0" applyFont="1" applyFill="1" applyBorder="1" applyAlignment="1" applyProtection="1">
      <alignment horizontal="right" vertical="center" indent="2"/>
    </xf>
    <xf numFmtId="0" fontId="5" fillId="2" borderId="7" xfId="0" applyFont="1" applyFill="1" applyBorder="1" applyAlignment="1" applyProtection="1">
      <alignment horizontal="right" vertical="center" indent="2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17" fillId="3" borderId="19" xfId="0" applyFont="1" applyFill="1" applyBorder="1" applyAlignment="1" applyProtection="1">
      <alignment horizontal="left"/>
      <protection locked="0"/>
    </xf>
    <xf numFmtId="0" fontId="17" fillId="3" borderId="14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textRotation="90"/>
    </xf>
    <xf numFmtId="0" fontId="0" fillId="2" borderId="29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0" fillId="2" borderId="30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Normal="100" zoomScaleSheetLayoutView="100" workbookViewId="0">
      <selection activeCell="O12" sqref="O12"/>
    </sheetView>
  </sheetViews>
  <sheetFormatPr defaultRowHeight="14.4" x14ac:dyDescent="0.3"/>
  <cols>
    <col min="1" max="1" width="11.5546875" customWidth="1"/>
    <col min="2" max="2" width="9" customWidth="1"/>
    <col min="3" max="3" width="14.88671875" customWidth="1"/>
    <col min="4" max="4" width="16" customWidth="1"/>
    <col min="5" max="5" width="12.33203125" customWidth="1"/>
    <col min="8" max="8" width="11.88671875" customWidth="1"/>
    <col min="9" max="9" width="9.6640625" customWidth="1"/>
    <col min="11" max="11" width="13" customWidth="1"/>
    <col min="12" max="12" width="11.44140625" customWidth="1"/>
    <col min="13" max="13" width="16.109375" customWidth="1"/>
    <col min="14" max="14" width="6.109375" customWidth="1"/>
    <col min="15" max="15" width="13.88671875" customWidth="1"/>
    <col min="16" max="16" width="15.88671875" customWidth="1"/>
    <col min="17" max="17" width="14.5546875" customWidth="1"/>
    <col min="18" max="18" width="9.44140625" bestFit="1" customWidth="1"/>
  </cols>
  <sheetData>
    <row r="1" spans="1:18" ht="17.399999999999999" x14ac:dyDescent="0.3">
      <c r="A1" s="77" t="s">
        <v>61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6" t="s">
        <v>65</v>
      </c>
      <c r="P1" s="15"/>
    </row>
    <row r="2" spans="1:18" ht="17.399999999999999" x14ac:dyDescent="0.3">
      <c r="A2" s="17" t="s">
        <v>68</v>
      </c>
      <c r="B2" s="64"/>
      <c r="C2" s="66"/>
      <c r="D2" s="66" t="s">
        <v>69</v>
      </c>
      <c r="E2" s="67"/>
      <c r="F2" s="67"/>
      <c r="G2" s="67"/>
      <c r="H2" s="67"/>
      <c r="I2" s="67"/>
      <c r="J2" s="67"/>
      <c r="K2" s="67"/>
      <c r="L2" s="67"/>
      <c r="M2" s="13"/>
      <c r="N2" s="16" t="s">
        <v>66</v>
      </c>
      <c r="O2" s="14"/>
      <c r="P2" s="15"/>
    </row>
    <row r="3" spans="1:18" ht="19.5" customHeight="1" x14ac:dyDescent="0.35">
      <c r="A3" s="17" t="s">
        <v>74</v>
      </c>
      <c r="B3" s="64"/>
      <c r="C3" s="68"/>
      <c r="D3" s="73" t="s">
        <v>77</v>
      </c>
      <c r="E3" s="69"/>
      <c r="F3" s="69"/>
      <c r="G3" s="69"/>
      <c r="H3" s="69"/>
      <c r="I3" s="69"/>
      <c r="J3" s="69"/>
      <c r="K3" s="69"/>
      <c r="L3" s="69"/>
      <c r="M3" s="13"/>
      <c r="N3" s="13"/>
      <c r="O3" s="14"/>
      <c r="P3" s="15"/>
    </row>
    <row r="4" spans="1:18" ht="19.5" customHeight="1" x14ac:dyDescent="0.3">
      <c r="A4" s="71" t="s">
        <v>70</v>
      </c>
      <c r="B4" s="70"/>
      <c r="C4" s="70"/>
      <c r="D4" s="72" t="s">
        <v>71</v>
      </c>
      <c r="E4" s="70"/>
      <c r="F4" s="70"/>
      <c r="G4" s="70"/>
      <c r="H4" s="19"/>
      <c r="I4" s="18"/>
      <c r="J4" s="18"/>
      <c r="K4" s="20"/>
      <c r="L4" s="18"/>
      <c r="M4" s="18"/>
      <c r="N4" s="18"/>
      <c r="O4" s="18"/>
      <c r="P4" s="18"/>
    </row>
    <row r="5" spans="1:18" ht="2.25" customHeight="1" thickBot="1" x14ac:dyDescent="0.35">
      <c r="A5" s="21"/>
      <c r="B5" s="80"/>
      <c r="C5" s="80"/>
      <c r="D5" s="80"/>
      <c r="E5" s="80"/>
      <c r="F5" s="80"/>
      <c r="G5" s="80"/>
      <c r="H5" s="19"/>
      <c r="I5" s="18"/>
      <c r="J5" s="18"/>
      <c r="K5" s="18"/>
      <c r="L5" s="18"/>
      <c r="M5" s="18"/>
      <c r="N5" s="18"/>
      <c r="O5" s="18"/>
      <c r="P5" s="18"/>
    </row>
    <row r="6" spans="1:18" ht="16.5" customHeight="1" thickBot="1" x14ac:dyDescent="0.35">
      <c r="A6" s="78" t="s">
        <v>72</v>
      </c>
      <c r="B6" s="79"/>
      <c r="C6" s="22"/>
      <c r="D6" s="23"/>
      <c r="E6" s="23"/>
      <c r="F6" s="23"/>
      <c r="G6" s="23"/>
      <c r="H6" s="19"/>
      <c r="I6" s="18"/>
      <c r="J6" s="18"/>
      <c r="K6" s="18"/>
      <c r="L6" s="18"/>
      <c r="M6" s="18"/>
      <c r="N6" s="18"/>
      <c r="O6" s="18"/>
      <c r="P6" s="18"/>
    </row>
    <row r="7" spans="1:18" ht="21" customHeight="1" thickBot="1" x14ac:dyDescent="0.35">
      <c r="A7" s="48" t="s">
        <v>6</v>
      </c>
      <c r="B7" s="81" t="s">
        <v>0</v>
      </c>
      <c r="C7" s="93" t="s">
        <v>51</v>
      </c>
      <c r="D7" s="94"/>
      <c r="E7" s="84" t="s">
        <v>67</v>
      </c>
      <c r="F7" s="108" t="s">
        <v>1</v>
      </c>
      <c r="G7" s="109"/>
      <c r="H7" s="110"/>
      <c r="I7" s="87" t="s">
        <v>2</v>
      </c>
      <c r="J7" s="84" t="s">
        <v>3</v>
      </c>
      <c r="K7" s="87" t="s">
        <v>4</v>
      </c>
      <c r="L7" s="90" t="s">
        <v>5</v>
      </c>
      <c r="M7" s="84" t="s">
        <v>52</v>
      </c>
      <c r="N7" s="106" t="s">
        <v>57</v>
      </c>
      <c r="O7" s="95" t="s">
        <v>73</v>
      </c>
      <c r="P7" s="98" t="s">
        <v>56</v>
      </c>
    </row>
    <row r="8" spans="1:18" ht="21.75" customHeight="1" x14ac:dyDescent="0.3">
      <c r="A8" s="24"/>
      <c r="B8" s="82"/>
      <c r="C8" s="101" t="s">
        <v>64</v>
      </c>
      <c r="D8" s="102"/>
      <c r="E8" s="85"/>
      <c r="F8" s="105" t="s">
        <v>7</v>
      </c>
      <c r="G8" s="85" t="s">
        <v>8</v>
      </c>
      <c r="H8" s="84" t="s">
        <v>9</v>
      </c>
      <c r="I8" s="88"/>
      <c r="J8" s="85"/>
      <c r="K8" s="88"/>
      <c r="L8" s="91"/>
      <c r="M8" s="85"/>
      <c r="N8" s="107"/>
      <c r="O8" s="96"/>
      <c r="P8" s="99"/>
    </row>
    <row r="9" spans="1:18" ht="50.25" customHeight="1" thickBot="1" x14ac:dyDescent="0.35">
      <c r="A9" s="54"/>
      <c r="B9" s="83"/>
      <c r="C9" s="103"/>
      <c r="D9" s="104"/>
      <c r="E9" s="86"/>
      <c r="F9" s="103"/>
      <c r="G9" s="86"/>
      <c r="H9" s="86"/>
      <c r="I9" s="89"/>
      <c r="J9" s="86"/>
      <c r="K9" s="89"/>
      <c r="L9" s="92"/>
      <c r="M9" s="86"/>
      <c r="N9" s="104"/>
      <c r="O9" s="97"/>
      <c r="P9" s="100"/>
    </row>
    <row r="10" spans="1:18" ht="18" customHeight="1" x14ac:dyDescent="0.3">
      <c r="A10" s="25" t="s">
        <v>78</v>
      </c>
      <c r="B10" s="58" t="s">
        <v>79</v>
      </c>
      <c r="C10" s="75" t="s">
        <v>75</v>
      </c>
      <c r="D10" s="76"/>
      <c r="E10" s="57">
        <v>44926</v>
      </c>
      <c r="F10" s="59">
        <v>310</v>
      </c>
      <c r="G10" s="59">
        <v>0</v>
      </c>
      <c r="H10" s="59">
        <f t="shared" ref="H10:H20" si="0">F10+G10</f>
        <v>310</v>
      </c>
      <c r="I10" s="60" t="s">
        <v>35</v>
      </c>
      <c r="J10" s="58">
        <v>50</v>
      </c>
      <c r="K10" s="58">
        <v>1.55</v>
      </c>
      <c r="L10" s="74">
        <v>200</v>
      </c>
      <c r="M10" s="26">
        <v>3317</v>
      </c>
      <c r="N10" s="53" t="s">
        <v>58</v>
      </c>
      <c r="O10" s="46"/>
      <c r="P10" s="50">
        <f>H10*O10</f>
        <v>0</v>
      </c>
      <c r="Q10" s="12" t="str">
        <f t="shared" ref="Q10" si="1">IF( P10=0," ", IF(100-((M10/P10)*100)&gt;20,"viac ako 20%",0))</f>
        <v xml:space="preserve"> </v>
      </c>
      <c r="R10" s="55"/>
    </row>
    <row r="11" spans="1:18" ht="18" customHeight="1" x14ac:dyDescent="0.3">
      <c r="A11" s="25" t="s">
        <v>78</v>
      </c>
      <c r="B11" s="58" t="s">
        <v>80</v>
      </c>
      <c r="C11" s="75" t="s">
        <v>75</v>
      </c>
      <c r="D11" s="76"/>
      <c r="E11" s="57">
        <v>44926</v>
      </c>
      <c r="F11" s="59">
        <v>50</v>
      </c>
      <c r="G11" s="59">
        <v>0</v>
      </c>
      <c r="H11" s="59">
        <f t="shared" si="0"/>
        <v>50</v>
      </c>
      <c r="I11" s="60" t="s">
        <v>35</v>
      </c>
      <c r="J11" s="58">
        <v>40</v>
      </c>
      <c r="K11" s="58">
        <v>0.26</v>
      </c>
      <c r="L11" s="74">
        <v>150</v>
      </c>
      <c r="M11" s="26">
        <v>1095</v>
      </c>
      <c r="N11" s="52" t="s">
        <v>58</v>
      </c>
      <c r="O11" s="47"/>
      <c r="P11" s="51">
        <f t="shared" ref="P11:P16" si="2">H11*O11</f>
        <v>0</v>
      </c>
      <c r="Q11" s="12"/>
      <c r="R11" s="55"/>
    </row>
    <row r="12" spans="1:18" ht="18" customHeight="1" x14ac:dyDescent="0.3">
      <c r="A12" s="25" t="s">
        <v>78</v>
      </c>
      <c r="B12" s="58" t="s">
        <v>81</v>
      </c>
      <c r="C12" s="75" t="s">
        <v>75</v>
      </c>
      <c r="D12" s="76"/>
      <c r="E12" s="57">
        <v>44926</v>
      </c>
      <c r="F12" s="59">
        <v>25</v>
      </c>
      <c r="G12" s="59">
        <v>0</v>
      </c>
      <c r="H12" s="59">
        <f t="shared" si="0"/>
        <v>25</v>
      </c>
      <c r="I12" s="60" t="s">
        <v>35</v>
      </c>
      <c r="J12" s="58">
        <v>50</v>
      </c>
      <c r="K12" s="58">
        <v>0.53</v>
      </c>
      <c r="L12" s="74">
        <v>100</v>
      </c>
      <c r="M12" s="26">
        <v>350</v>
      </c>
      <c r="N12" s="26" t="s">
        <v>58</v>
      </c>
      <c r="O12" s="47"/>
      <c r="P12" s="51">
        <f t="shared" si="2"/>
        <v>0</v>
      </c>
      <c r="Q12" s="12"/>
      <c r="R12" s="55"/>
    </row>
    <row r="13" spans="1:18" ht="18" customHeight="1" x14ac:dyDescent="0.3">
      <c r="A13" s="25" t="s">
        <v>78</v>
      </c>
      <c r="B13" s="61" t="s">
        <v>80</v>
      </c>
      <c r="C13" s="75" t="s">
        <v>76</v>
      </c>
      <c r="D13" s="76"/>
      <c r="E13" s="57">
        <v>44926</v>
      </c>
      <c r="F13" s="62">
        <v>650</v>
      </c>
      <c r="G13" s="62">
        <v>0</v>
      </c>
      <c r="H13" s="59">
        <f t="shared" si="0"/>
        <v>650</v>
      </c>
      <c r="I13" s="60" t="s">
        <v>35</v>
      </c>
      <c r="J13" s="61">
        <v>40</v>
      </c>
      <c r="K13" s="61">
        <v>0.26</v>
      </c>
      <c r="L13" s="74" t="s">
        <v>93</v>
      </c>
      <c r="M13" s="63">
        <v>28242.5</v>
      </c>
      <c r="N13" s="52" t="s">
        <v>58</v>
      </c>
      <c r="O13" s="47"/>
      <c r="P13" s="51">
        <f t="shared" si="2"/>
        <v>0</v>
      </c>
      <c r="Q13" s="12"/>
      <c r="R13" s="55"/>
    </row>
    <row r="14" spans="1:18" ht="18" customHeight="1" x14ac:dyDescent="0.3">
      <c r="A14" s="25" t="s">
        <v>78</v>
      </c>
      <c r="B14" s="58" t="s">
        <v>81</v>
      </c>
      <c r="C14" s="75" t="s">
        <v>76</v>
      </c>
      <c r="D14" s="76"/>
      <c r="E14" s="57">
        <v>44926</v>
      </c>
      <c r="F14" s="59">
        <v>50</v>
      </c>
      <c r="G14" s="59">
        <v>0</v>
      </c>
      <c r="H14" s="59">
        <f t="shared" si="0"/>
        <v>50</v>
      </c>
      <c r="I14" s="60" t="s">
        <v>35</v>
      </c>
      <c r="J14" s="58">
        <v>50</v>
      </c>
      <c r="K14" s="58">
        <v>0.53</v>
      </c>
      <c r="L14" s="74" t="s">
        <v>94</v>
      </c>
      <c r="M14" s="26">
        <v>1699.5</v>
      </c>
      <c r="N14" s="26" t="s">
        <v>58</v>
      </c>
      <c r="O14" s="47"/>
      <c r="P14" s="51">
        <f t="shared" si="2"/>
        <v>0</v>
      </c>
      <c r="Q14" s="12"/>
      <c r="R14" s="55"/>
    </row>
    <row r="15" spans="1:18" ht="18" customHeight="1" x14ac:dyDescent="0.3">
      <c r="A15" s="25" t="s">
        <v>82</v>
      </c>
      <c r="B15" s="58" t="s">
        <v>83</v>
      </c>
      <c r="C15" s="75" t="s">
        <v>75</v>
      </c>
      <c r="D15" s="76"/>
      <c r="E15" s="57">
        <v>44926</v>
      </c>
      <c r="F15" s="59">
        <v>325</v>
      </c>
      <c r="G15" s="59">
        <v>15</v>
      </c>
      <c r="H15" s="59">
        <f t="shared" si="0"/>
        <v>340</v>
      </c>
      <c r="I15" s="60" t="s">
        <v>35</v>
      </c>
      <c r="J15" s="58">
        <v>20</v>
      </c>
      <c r="K15" s="58" t="s">
        <v>89</v>
      </c>
      <c r="L15" s="74">
        <v>320</v>
      </c>
      <c r="M15" s="26">
        <v>4182</v>
      </c>
      <c r="N15" s="52" t="s">
        <v>58</v>
      </c>
      <c r="O15" s="47"/>
      <c r="P15" s="51">
        <f t="shared" si="2"/>
        <v>0</v>
      </c>
      <c r="Q15" s="12"/>
      <c r="R15" s="55"/>
    </row>
    <row r="16" spans="1:18" ht="18" customHeight="1" x14ac:dyDescent="0.3">
      <c r="A16" s="25" t="s">
        <v>82</v>
      </c>
      <c r="B16" s="58" t="s">
        <v>84</v>
      </c>
      <c r="C16" s="75" t="s">
        <v>75</v>
      </c>
      <c r="D16" s="76"/>
      <c r="E16" s="57">
        <v>44926</v>
      </c>
      <c r="F16" s="59">
        <v>525</v>
      </c>
      <c r="G16" s="59">
        <v>15</v>
      </c>
      <c r="H16" s="59">
        <f t="shared" si="0"/>
        <v>540</v>
      </c>
      <c r="I16" s="60" t="s">
        <v>35</v>
      </c>
      <c r="J16" s="58">
        <v>40</v>
      </c>
      <c r="K16" s="58" t="s">
        <v>90</v>
      </c>
      <c r="L16" s="74">
        <v>450</v>
      </c>
      <c r="M16" s="26">
        <v>8332.2000000000007</v>
      </c>
      <c r="N16" s="26" t="s">
        <v>58</v>
      </c>
      <c r="O16" s="47"/>
      <c r="P16" s="51">
        <f t="shared" si="2"/>
        <v>0</v>
      </c>
      <c r="Q16" s="12"/>
      <c r="R16" s="55"/>
    </row>
    <row r="17" spans="1:18" ht="18" customHeight="1" x14ac:dyDescent="0.3">
      <c r="A17" s="25" t="s">
        <v>82</v>
      </c>
      <c r="B17" s="58" t="s">
        <v>85</v>
      </c>
      <c r="C17" s="75" t="s">
        <v>75</v>
      </c>
      <c r="D17" s="76"/>
      <c r="E17" s="57">
        <v>44926</v>
      </c>
      <c r="F17" s="59">
        <v>210</v>
      </c>
      <c r="G17" s="59">
        <v>15</v>
      </c>
      <c r="H17" s="59">
        <f t="shared" si="0"/>
        <v>225</v>
      </c>
      <c r="I17" s="60" t="s">
        <v>35</v>
      </c>
      <c r="J17" s="58">
        <v>40</v>
      </c>
      <c r="K17" s="58" t="s">
        <v>91</v>
      </c>
      <c r="L17" s="74">
        <v>700</v>
      </c>
      <c r="M17" s="26">
        <v>2763</v>
      </c>
      <c r="N17" s="52" t="s">
        <v>58</v>
      </c>
      <c r="O17" s="47"/>
      <c r="P17" s="51">
        <f t="shared" ref="P17:P20" si="3">H17*O17</f>
        <v>0</v>
      </c>
      <c r="Q17" s="12"/>
      <c r="R17" s="55"/>
    </row>
    <row r="18" spans="1:18" ht="18" customHeight="1" x14ac:dyDescent="0.3">
      <c r="A18" s="25" t="s">
        <v>82</v>
      </c>
      <c r="B18" s="58" t="s">
        <v>86</v>
      </c>
      <c r="C18" s="75" t="s">
        <v>75</v>
      </c>
      <c r="D18" s="76"/>
      <c r="E18" s="57">
        <v>44926</v>
      </c>
      <c r="F18" s="59">
        <v>200</v>
      </c>
      <c r="G18" s="59">
        <v>20</v>
      </c>
      <c r="H18" s="59">
        <f t="shared" si="0"/>
        <v>220</v>
      </c>
      <c r="I18" s="60" t="s">
        <v>35</v>
      </c>
      <c r="J18" s="58">
        <v>45</v>
      </c>
      <c r="K18" s="58" t="s">
        <v>92</v>
      </c>
      <c r="L18" s="74">
        <v>800</v>
      </c>
      <c r="M18" s="26">
        <v>2893</v>
      </c>
      <c r="N18" s="26" t="s">
        <v>58</v>
      </c>
      <c r="O18" s="47"/>
      <c r="P18" s="51">
        <f t="shared" si="3"/>
        <v>0</v>
      </c>
      <c r="Q18" s="12"/>
      <c r="R18" s="55"/>
    </row>
    <row r="19" spans="1:18" ht="18" customHeight="1" x14ac:dyDescent="0.3">
      <c r="A19" s="25" t="s">
        <v>82</v>
      </c>
      <c r="B19" s="58" t="s">
        <v>87</v>
      </c>
      <c r="C19" s="75" t="s">
        <v>76</v>
      </c>
      <c r="D19" s="76"/>
      <c r="E19" s="57">
        <v>44926</v>
      </c>
      <c r="F19" s="59">
        <v>80</v>
      </c>
      <c r="G19" s="59">
        <v>0</v>
      </c>
      <c r="H19" s="59">
        <f t="shared" si="0"/>
        <v>80</v>
      </c>
      <c r="I19" s="60" t="s">
        <v>35</v>
      </c>
      <c r="J19" s="58">
        <v>45</v>
      </c>
      <c r="K19" s="58">
        <v>2.6</v>
      </c>
      <c r="L19" s="74" t="s">
        <v>95</v>
      </c>
      <c r="M19" s="26">
        <v>2256</v>
      </c>
      <c r="N19" s="26" t="s">
        <v>58</v>
      </c>
      <c r="O19" s="47"/>
      <c r="P19" s="51">
        <f t="shared" si="3"/>
        <v>0</v>
      </c>
      <c r="Q19" s="12"/>
      <c r="R19" s="55"/>
    </row>
    <row r="20" spans="1:18" ht="18" customHeight="1" x14ac:dyDescent="0.3">
      <c r="A20" s="25" t="s">
        <v>82</v>
      </c>
      <c r="B20" s="58" t="s">
        <v>88</v>
      </c>
      <c r="C20" s="75" t="s">
        <v>76</v>
      </c>
      <c r="D20" s="76"/>
      <c r="E20" s="57">
        <v>44926</v>
      </c>
      <c r="F20" s="59">
        <v>75</v>
      </c>
      <c r="G20" s="59">
        <v>0</v>
      </c>
      <c r="H20" s="59">
        <f t="shared" si="0"/>
        <v>75</v>
      </c>
      <c r="I20" s="60" t="s">
        <v>35</v>
      </c>
      <c r="J20" s="58">
        <v>40</v>
      </c>
      <c r="K20" s="58">
        <v>2.6</v>
      </c>
      <c r="L20" s="74" t="s">
        <v>96</v>
      </c>
      <c r="M20" s="26">
        <v>2232</v>
      </c>
      <c r="N20" s="52" t="s">
        <v>58</v>
      </c>
      <c r="O20" s="47"/>
      <c r="P20" s="51">
        <f t="shared" si="3"/>
        <v>0</v>
      </c>
      <c r="Q20" s="12"/>
      <c r="R20" s="55"/>
    </row>
    <row r="21" spans="1:18" ht="15" thickBot="1" x14ac:dyDescent="0.35">
      <c r="A21" s="27"/>
      <c r="B21" s="28"/>
      <c r="C21" s="29"/>
      <c r="D21" s="30"/>
      <c r="E21" s="30"/>
      <c r="F21" s="31"/>
      <c r="G21" s="31"/>
      <c r="H21" s="65">
        <f>SUM(H10:H20)</f>
        <v>2565</v>
      </c>
      <c r="I21" s="32"/>
      <c r="J21" s="28"/>
      <c r="K21" s="28"/>
      <c r="L21" s="29"/>
      <c r="M21" s="38"/>
      <c r="N21" s="34"/>
      <c r="O21" s="37"/>
      <c r="P21" s="38"/>
      <c r="Q21" s="12"/>
    </row>
    <row r="22" spans="1:18" ht="15" thickBot="1" x14ac:dyDescent="0.35">
      <c r="A22" s="49"/>
      <c r="B22" s="35"/>
      <c r="C22" s="35"/>
      <c r="D22" s="35"/>
      <c r="E22" s="35"/>
      <c r="F22" s="35"/>
      <c r="G22" s="35"/>
      <c r="H22" s="35"/>
      <c r="I22" s="35"/>
      <c r="J22" s="35"/>
      <c r="K22" s="115" t="s">
        <v>11</v>
      </c>
      <c r="L22" s="115"/>
      <c r="M22" s="38">
        <f>SUM(M10:M20)</f>
        <v>57362.2</v>
      </c>
      <c r="N22" s="36"/>
      <c r="O22" s="39" t="s">
        <v>12</v>
      </c>
      <c r="P22" s="33">
        <f>SUM(P10:P20)</f>
        <v>0</v>
      </c>
      <c r="Q22" s="12" t="str">
        <f>IF(P22&gt;M22,"prekročená cena","nižšia ako stanovená")</f>
        <v>nižšia ako stanovená</v>
      </c>
    </row>
    <row r="23" spans="1:18" ht="15" thickBot="1" x14ac:dyDescent="0.35">
      <c r="A23" s="111" t="s">
        <v>13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  <c r="P23" s="33">
        <f>P24-P22</f>
        <v>0</v>
      </c>
    </row>
    <row r="24" spans="1:18" ht="15" thickBot="1" x14ac:dyDescent="0.35">
      <c r="A24" s="111" t="s">
        <v>14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3"/>
      <c r="P24" s="33">
        <f>IF("nie"=MID(I32,1,3),P22,(P22*1.2))</f>
        <v>0</v>
      </c>
    </row>
    <row r="25" spans="1:18" x14ac:dyDescent="0.3">
      <c r="A25" s="119" t="s">
        <v>15</v>
      </c>
      <c r="B25" s="119"/>
      <c r="C25" s="11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8" x14ac:dyDescent="0.3">
      <c r="A26" s="114" t="s">
        <v>62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1:18" ht="15.75" customHeight="1" x14ac:dyDescent="0.3">
      <c r="A27" s="41" t="s">
        <v>55</v>
      </c>
      <c r="B27" s="41"/>
      <c r="C27" s="41"/>
      <c r="D27" s="41"/>
      <c r="E27" s="56"/>
      <c r="F27" s="41"/>
      <c r="G27" s="41"/>
      <c r="H27" s="42" t="s">
        <v>53</v>
      </c>
      <c r="I27" s="41"/>
      <c r="J27" s="41"/>
      <c r="K27" s="43"/>
      <c r="L27" s="43"/>
      <c r="M27" s="43"/>
      <c r="N27" s="43"/>
      <c r="O27" s="43"/>
      <c r="P27" s="43"/>
    </row>
    <row r="28" spans="1:18" ht="18.75" customHeight="1" x14ac:dyDescent="0.3">
      <c r="A28" s="121" t="s">
        <v>63</v>
      </c>
      <c r="B28" s="122"/>
      <c r="C28" s="122"/>
      <c r="D28" s="122"/>
      <c r="E28" s="122"/>
      <c r="F28" s="123"/>
      <c r="G28" s="120" t="s">
        <v>54</v>
      </c>
      <c r="H28" s="44" t="s">
        <v>16</v>
      </c>
      <c r="I28" s="116"/>
      <c r="J28" s="117"/>
      <c r="K28" s="117"/>
      <c r="L28" s="117"/>
      <c r="M28" s="117"/>
      <c r="N28" s="117"/>
      <c r="O28" s="117"/>
      <c r="P28" s="118"/>
    </row>
    <row r="29" spans="1:18" ht="18.75" customHeight="1" x14ac:dyDescent="0.3">
      <c r="A29" s="124"/>
      <c r="B29" s="125"/>
      <c r="C29" s="125"/>
      <c r="D29" s="125"/>
      <c r="E29" s="125"/>
      <c r="F29" s="126"/>
      <c r="G29" s="120"/>
      <c r="H29" s="44" t="s">
        <v>17</v>
      </c>
      <c r="I29" s="116"/>
      <c r="J29" s="117"/>
      <c r="K29" s="117"/>
      <c r="L29" s="117"/>
      <c r="M29" s="117"/>
      <c r="N29" s="117"/>
      <c r="O29" s="117"/>
      <c r="P29" s="118"/>
    </row>
    <row r="30" spans="1:18" ht="18.75" customHeight="1" x14ac:dyDescent="0.3">
      <c r="A30" s="124"/>
      <c r="B30" s="125"/>
      <c r="C30" s="125"/>
      <c r="D30" s="125"/>
      <c r="E30" s="125"/>
      <c r="F30" s="126"/>
      <c r="G30" s="120"/>
      <c r="H30" s="44" t="s">
        <v>18</v>
      </c>
      <c r="I30" s="116"/>
      <c r="J30" s="117"/>
      <c r="K30" s="117"/>
      <c r="L30" s="117"/>
      <c r="M30" s="117"/>
      <c r="N30" s="117"/>
      <c r="O30" s="117"/>
      <c r="P30" s="118"/>
    </row>
    <row r="31" spans="1:18" ht="18.75" customHeight="1" x14ac:dyDescent="0.3">
      <c r="A31" s="124"/>
      <c r="B31" s="125"/>
      <c r="C31" s="125"/>
      <c r="D31" s="125"/>
      <c r="E31" s="125"/>
      <c r="F31" s="126"/>
      <c r="G31" s="120"/>
      <c r="H31" s="44" t="s">
        <v>19</v>
      </c>
      <c r="I31" s="116"/>
      <c r="J31" s="117"/>
      <c r="K31" s="117"/>
      <c r="L31" s="117"/>
      <c r="M31" s="117"/>
      <c r="N31" s="117"/>
      <c r="O31" s="117"/>
      <c r="P31" s="118"/>
    </row>
    <row r="32" spans="1:18" ht="18.75" customHeight="1" x14ac:dyDescent="0.3">
      <c r="A32" s="124"/>
      <c r="B32" s="125"/>
      <c r="C32" s="125"/>
      <c r="D32" s="125"/>
      <c r="E32" s="125"/>
      <c r="F32" s="126"/>
      <c r="G32" s="120"/>
      <c r="H32" s="44" t="s">
        <v>20</v>
      </c>
      <c r="I32" s="116"/>
      <c r="J32" s="117"/>
      <c r="K32" s="117"/>
      <c r="L32" s="117"/>
      <c r="M32" s="117"/>
      <c r="N32" s="117"/>
      <c r="O32" s="117"/>
      <c r="P32" s="118"/>
    </row>
    <row r="33" spans="1:16" x14ac:dyDescent="0.3">
      <c r="A33" s="124"/>
      <c r="B33" s="125"/>
      <c r="C33" s="125"/>
      <c r="D33" s="125"/>
      <c r="E33" s="125"/>
      <c r="F33" s="126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3">
      <c r="A34" s="124"/>
      <c r="B34" s="125"/>
      <c r="C34" s="125"/>
      <c r="D34" s="125"/>
      <c r="E34" s="125"/>
      <c r="F34" s="126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30.75" customHeight="1" x14ac:dyDescent="0.3">
      <c r="A35" s="127"/>
      <c r="B35" s="128"/>
      <c r="C35" s="128"/>
      <c r="D35" s="128"/>
      <c r="E35" s="128"/>
      <c r="F35" s="129"/>
      <c r="G35" s="43"/>
      <c r="H35" s="23"/>
      <c r="I35" s="18"/>
      <c r="J35" s="23"/>
      <c r="K35" s="23" t="s">
        <v>21</v>
      </c>
      <c r="L35" s="23"/>
      <c r="M35" s="130"/>
      <c r="N35" s="131"/>
      <c r="O35" s="132"/>
      <c r="P35" s="23"/>
    </row>
    <row r="36" spans="1:16" x14ac:dyDescent="0.3">
      <c r="A36" s="43"/>
      <c r="B36" s="43"/>
      <c r="C36" s="43"/>
      <c r="D36" s="43"/>
      <c r="E36" s="43"/>
      <c r="F36" s="43"/>
      <c r="G36" s="43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3">
      <c r="A37" s="20"/>
      <c r="B37" s="20"/>
      <c r="C37" s="20"/>
      <c r="D37" s="20"/>
      <c r="E37" s="20"/>
      <c r="F37" s="20"/>
      <c r="G37" s="20"/>
      <c r="H37" s="23"/>
      <c r="I37" s="23"/>
      <c r="J37" s="23"/>
      <c r="K37" s="23"/>
      <c r="L37" s="23"/>
      <c r="M37" s="23"/>
      <c r="N37" s="23"/>
      <c r="O37" s="23"/>
      <c r="P37" s="23"/>
    </row>
  </sheetData>
  <sheetProtection algorithmName="SHA-512" hashValue="YCF5twmHiHSHrSaPP3lCiABBuv8uIh6B8JTqQzvW7lhhSmTmRZxFV76HxVwINoaxLl5PsBSzVS3LYcj/T96Jvw==" saltValue="xHwGUkyb06hdYAJIhNsgpA==" spinCount="100000" sheet="1" selectLockedCells="1"/>
  <protectedRanges>
    <protectedRange sqref="O10:O20" name="Rozsah1"/>
    <protectedRange sqref="I28:P32" name="Rozsah2"/>
    <protectedRange sqref="M35:O35" name="Rozsah3"/>
  </protectedRanges>
  <mergeCells count="43">
    <mergeCell ref="C16:D16"/>
    <mergeCell ref="C11:D11"/>
    <mergeCell ref="C12:D12"/>
    <mergeCell ref="C13:D13"/>
    <mergeCell ref="C14:D14"/>
    <mergeCell ref="C15:D15"/>
    <mergeCell ref="A24:O24"/>
    <mergeCell ref="A26:P26"/>
    <mergeCell ref="K22:L22"/>
    <mergeCell ref="A23:O23"/>
    <mergeCell ref="I32:P32"/>
    <mergeCell ref="A25:C25"/>
    <mergeCell ref="G28:G32"/>
    <mergeCell ref="I28:P28"/>
    <mergeCell ref="I29:P29"/>
    <mergeCell ref="I30:P30"/>
    <mergeCell ref="I31:P31"/>
    <mergeCell ref="A28:F35"/>
    <mergeCell ref="M35:O35"/>
    <mergeCell ref="O7:O9"/>
    <mergeCell ref="P7:P9"/>
    <mergeCell ref="C8:D9"/>
    <mergeCell ref="F8:F9"/>
    <mergeCell ref="G8:G9"/>
    <mergeCell ref="H8:H9"/>
    <mergeCell ref="N7:N9"/>
    <mergeCell ref="F7:H7"/>
    <mergeCell ref="E7:E9"/>
    <mergeCell ref="A1:M1"/>
    <mergeCell ref="C10:D10"/>
    <mergeCell ref="A6:B6"/>
    <mergeCell ref="B5:G5"/>
    <mergeCell ref="B7:B9"/>
    <mergeCell ref="M7:M9"/>
    <mergeCell ref="I7:I9"/>
    <mergeCell ref="J7:J9"/>
    <mergeCell ref="K7:K9"/>
    <mergeCell ref="L7:L9"/>
    <mergeCell ref="C7:D7"/>
    <mergeCell ref="C17:D17"/>
    <mergeCell ref="C18:D18"/>
    <mergeCell ref="C19:D19"/>
    <mergeCell ref="C20:D20"/>
  </mergeCells>
  <pageMargins left="0.23622047244094491" right="0.23622047244094491" top="0.55118110236220474" bottom="0.55118110236220474" header="0.31496062992125984" footer="0.31496062992125984"/>
  <pageSetup paperSize="9" scale="75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22</v>
      </c>
      <c r="B2" s="2"/>
      <c r="C2" s="2"/>
      <c r="D2" s="3"/>
      <c r="E2" s="4"/>
      <c r="F2" s="4"/>
      <c r="L2" s="137" t="s">
        <v>49</v>
      </c>
      <c r="M2" s="137"/>
    </row>
    <row r="3" spans="1:14" x14ac:dyDescent="0.3">
      <c r="A3" s="5" t="s">
        <v>23</v>
      </c>
      <c r="B3" s="134" t="s">
        <v>24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3">
      <c r="A4" s="5" t="s">
        <v>25</v>
      </c>
      <c r="B4" s="134" t="s">
        <v>26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3">
      <c r="A5" s="5" t="s">
        <v>6</v>
      </c>
      <c r="B5" s="134" t="s">
        <v>27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x14ac:dyDescent="0.3">
      <c r="A6" s="5" t="s">
        <v>0</v>
      </c>
      <c r="B6" s="134" t="s">
        <v>28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x14ac:dyDescent="0.3">
      <c r="A7" s="6" t="s">
        <v>29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x14ac:dyDescent="0.3">
      <c r="A8" s="5" t="s">
        <v>10</v>
      </c>
      <c r="B8" s="134" t="s">
        <v>30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x14ac:dyDescent="0.3">
      <c r="A9" s="7" t="s">
        <v>31</v>
      </c>
      <c r="B9" s="134" t="s">
        <v>32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3">
      <c r="A10" s="7" t="s">
        <v>33</v>
      </c>
      <c r="B10" s="134" t="s">
        <v>34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3">
      <c r="A11" s="8" t="s">
        <v>35</v>
      </c>
      <c r="B11" s="134" t="s">
        <v>36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3">
      <c r="A12" s="9" t="s">
        <v>37</v>
      </c>
      <c r="B12" s="134" t="s">
        <v>38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24" customHeight="1" x14ac:dyDescent="0.3">
      <c r="A13" s="8" t="s">
        <v>39</v>
      </c>
      <c r="B13" s="134" t="s">
        <v>40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6.5" customHeight="1" x14ac:dyDescent="0.3">
      <c r="A14" s="8" t="s">
        <v>3</v>
      </c>
      <c r="B14" s="134" t="s">
        <v>50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3">
      <c r="A15" s="8" t="s">
        <v>41</v>
      </c>
      <c r="B15" s="134" t="s">
        <v>42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39.6" x14ac:dyDescent="0.3">
      <c r="A16" s="10" t="s">
        <v>43</v>
      </c>
      <c r="B16" s="134" t="s">
        <v>44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28.5" customHeight="1" x14ac:dyDescent="0.3">
      <c r="A17" s="10" t="s">
        <v>45</v>
      </c>
      <c r="B17" s="134" t="s">
        <v>46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27" customHeight="1" x14ac:dyDescent="0.3">
      <c r="A18" s="11" t="s">
        <v>47</v>
      </c>
      <c r="B18" s="134" t="s">
        <v>48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75" customHeight="1" x14ac:dyDescent="0.3">
      <c r="A19" s="45" t="s">
        <v>59</v>
      </c>
      <c r="B19" s="133" t="s">
        <v>60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martin.bystriansky</cp:lastModifiedBy>
  <cp:lastPrinted>2022-07-30T22:29:09Z</cp:lastPrinted>
  <dcterms:created xsi:type="dcterms:W3CDTF">2012-08-13T12:29:09Z</dcterms:created>
  <dcterms:modified xsi:type="dcterms:W3CDTF">2022-07-30T22:30:28Z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