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Radoslav.dudjak\Desktop\VOS ŤČ 2023-2026\Maroš Pavelica\Pavelica na odoslanie\"/>
    </mc:Choice>
  </mc:AlternateContent>
  <bookViews>
    <workbookView xWindow="0" yWindow="0" windowWidth="28800" windowHeight="12195"/>
  </bookViews>
  <sheets>
    <sheet name="VC35 Vlčie" sheetId="37" r:id="rId1"/>
  </sheets>
  <calcPr calcId="162913"/>
</workbook>
</file>

<file path=xl/calcChain.xml><?xml version="1.0" encoding="utf-8"?>
<calcChain xmlns="http://schemas.openxmlformats.org/spreadsheetml/2006/main">
  <c r="H11" i="37" l="1"/>
  <c r="G11" i="37"/>
  <c r="H10" i="37"/>
  <c r="G10" i="37"/>
  <c r="H9" i="37"/>
  <c r="G9" i="37"/>
  <c r="H8" i="37"/>
  <c r="G8" i="37"/>
  <c r="H12" i="37" l="1"/>
  <c r="D19" i="37" s="1"/>
  <c r="E19" i="37"/>
  <c r="G19" i="37" s="1"/>
</calcChain>
</file>

<file path=xl/sharedStrings.xml><?xml version="1.0" encoding="utf-8"?>
<sst xmlns="http://schemas.openxmlformats.org/spreadsheetml/2006/main" count="50" uniqueCount="46">
  <si>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</si>
  <si>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</si>
  <si>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</si>
  <si>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</si>
  <si>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</si>
  <si>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</si>
  <si>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</si>
  <si>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</si>
  <si>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</si>
  <si>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</si>
  <si>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</si>
  <si>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</si>
  <si>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</si>
  <si>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</si>
  <si>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</si>
  <si>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</si>
  <si>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</si>
  <si>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</si>
  <si>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</si>
  <si>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</si>
  <si>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</si>
  <si>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</si>
  <si>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</si>
  <si>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</si>
  <si>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</si>
  <si>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</si>
  <si>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</si>
  <si>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</si>
  <si>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</si>
  <si>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</si>
  <si>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</si>
  <si>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</si>
  <si>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</si>
  <si>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</si>
  <si>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</si>
  <si>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</si>
  <si>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</si>
  <si>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</si>
  <si>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</si>
  <si>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>Názov predmetu zákazky:Lesnícke služby v ťažbovom procese na organizačnej zložke OZ Vihorlat  na obdobie 2023 - 2026 časť „35“ - VC 35 Vlčie</t>
  </si>
  <si>
    <t>Maroš Pavelica</t>
  </si>
  <si>
    <t>Matiaška č.10, 094 31 Hanušovce nad Topľou</t>
  </si>
  <si>
    <t xml:space="preserve">Maroš Pavelica </t>
  </si>
  <si>
    <t>SK1077197000</t>
  </si>
  <si>
    <t>marospavelica1@gmail.com</t>
  </si>
  <si>
    <t>SK26 0900 0000 0005 6176 6014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</si>
</sst>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6" formatCode="#,##0.000"/>
  </numFmts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u/>
      <sz val="11"/>
      <color theme="10"/>
      <name val="Times New Roman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4" fillId="0" borderId="0" applyNumberFormat="0" applyFill="0" applyBorder="0" applyAlignment="0" applyProtection="0"/>
  </cellStyleXfs>
  <cellXfs count="61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6" fillId="3" borderId="5" xfId="1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3" fontId="6" fillId="3" borderId="5" xfId="1" applyNumberFormat="1" applyFont="1" applyFill="1" applyBorder="1" applyAlignment="1">
      <alignment horizontal="center"/>
    </xf>
    <xf numFmtId="0" fontId="14" fillId="3" borderId="5" xfId="2" applyFill="1" applyBorder="1" applyAlignment="1">
      <alignment horizontal="center"/>
    </xf>
    <xf numFmtId="14" fontId="6" fillId="3" borderId="5" xfId="1" applyNumberFormat="1" applyFont="1" applyFill="1" applyBorder="1" applyAlignment="1">
      <alignment horizontal="center"/>
    </xf>
  </cellXfs>
  <cellStyles count="3">
    <cellStyle name="Hypertextové prepojenie" xfId="2" builtinId="8"/>
    <cellStyle name="Normálna" xfId="0" builtinId="0"/>
    <cellStyle name="Normálna 2" xfId="1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rospavelica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"/>
  <sheetViews>
    <sheetView tabSelected="1" zoomScale="87" zoomScaleNormal="87" workbookViewId="0">
      <selection activeCell="O27" sqref="O27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5"/>
      <c r="B1" s="5"/>
      <c r="C1" s="5"/>
      <c r="D1" s="6"/>
      <c r="E1" s="5"/>
      <c r="F1" s="5"/>
      <c r="G1" s="5"/>
      <c r="H1" s="38" t="s">
        <v>37</v>
      </c>
    </row>
    <row r="2" spans="1:8" ht="15.75" x14ac:dyDescent="0.25">
      <c r="A2" s="3" t="s">
        <v>13</v>
      </c>
      <c r="B2" s="3"/>
      <c r="C2" s="3"/>
      <c r="D2" s="4"/>
      <c r="E2" s="13"/>
      <c r="F2" s="13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7" t="s">
        <v>39</v>
      </c>
      <c r="B4" s="7"/>
      <c r="C4" s="7"/>
      <c r="D4" s="8"/>
      <c r="E4" s="7"/>
      <c r="F4" s="7"/>
      <c r="G4" s="7"/>
      <c r="H4" s="7"/>
    </row>
    <row r="5" spans="1:8" ht="15.75" x14ac:dyDescent="0.25">
      <c r="A5" s="7"/>
      <c r="B5" s="7"/>
      <c r="C5" s="7"/>
      <c r="D5" s="8"/>
      <c r="E5" s="7"/>
      <c r="F5" s="7"/>
      <c r="G5" s="7"/>
      <c r="H5" s="7"/>
    </row>
    <row r="6" spans="1:8" ht="15.75" x14ac:dyDescent="0.25">
      <c r="A6" s="9" t="s">
        <v>14</v>
      </c>
      <c r="B6" s="7"/>
      <c r="C6" s="7"/>
      <c r="D6" s="8"/>
      <c r="E6" s="7"/>
      <c r="F6" s="7"/>
      <c r="G6" s="7"/>
      <c r="H6" s="7"/>
    </row>
    <row r="7" spans="1:8" ht="78.75" x14ac:dyDescent="0.25">
      <c r="A7" s="16" t="s">
        <v>12</v>
      </c>
      <c r="B7" s="26" t="s">
        <v>22</v>
      </c>
      <c r="C7" s="26" t="s">
        <v>35</v>
      </c>
      <c r="D7" s="22" t="s">
        <v>36</v>
      </c>
      <c r="E7" s="28" t="s">
        <v>23</v>
      </c>
      <c r="F7" s="42" t="s">
        <v>29</v>
      </c>
      <c r="G7" s="43"/>
      <c r="H7" s="22" t="s">
        <v>27</v>
      </c>
    </row>
    <row r="8" spans="1:8" ht="18.75" x14ac:dyDescent="0.25">
      <c r="A8" s="14">
        <v>1</v>
      </c>
      <c r="B8" s="21" t="s">
        <v>25</v>
      </c>
      <c r="C8" s="24">
        <v>4000</v>
      </c>
      <c r="D8" s="23">
        <v>48</v>
      </c>
      <c r="E8" s="29">
        <v>48</v>
      </c>
      <c r="F8" s="30" t="s">
        <v>30</v>
      </c>
      <c r="G8" s="31">
        <f t="shared" ref="G8:G11" si="0">IFERROR( ROUND(E8/D8,3)," ")</f>
        <v>1</v>
      </c>
      <c r="H8" s="32">
        <f>C8*E8</f>
        <v>192000</v>
      </c>
    </row>
    <row r="9" spans="1:8" ht="18.75" x14ac:dyDescent="0.25">
      <c r="A9" s="14">
        <v>2</v>
      </c>
      <c r="B9" s="15" t="s">
        <v>26</v>
      </c>
      <c r="C9" s="24">
        <v>3800</v>
      </c>
      <c r="D9" s="23">
        <v>38</v>
      </c>
      <c r="E9" s="29">
        <v>37.9</v>
      </c>
      <c r="F9" s="30" t="s">
        <v>31</v>
      </c>
      <c r="G9" s="31">
        <f t="shared" si="0"/>
        <v>0.997</v>
      </c>
      <c r="H9" s="32">
        <f t="shared" ref="H9:H11" si="1">C9*E9</f>
        <v>144020</v>
      </c>
    </row>
    <row r="10" spans="1:8" ht="18.75" x14ac:dyDescent="0.25">
      <c r="A10" s="14">
        <v>3</v>
      </c>
      <c r="B10" s="15" t="s">
        <v>24</v>
      </c>
      <c r="C10" s="24">
        <v>22000</v>
      </c>
      <c r="D10" s="23">
        <v>21</v>
      </c>
      <c r="E10" s="29">
        <v>20.95</v>
      </c>
      <c r="F10" s="30" t="s">
        <v>32</v>
      </c>
      <c r="G10" s="31">
        <f t="shared" si="0"/>
        <v>0.998</v>
      </c>
      <c r="H10" s="32">
        <f t="shared" si="1"/>
        <v>460900</v>
      </c>
    </row>
    <row r="11" spans="1:8" ht="18.75" x14ac:dyDescent="0.25">
      <c r="A11" s="14">
        <v>4</v>
      </c>
      <c r="B11" s="15" t="s">
        <v>34</v>
      </c>
      <c r="C11" s="24">
        <v>2000</v>
      </c>
      <c r="D11" s="23">
        <v>20</v>
      </c>
      <c r="E11" s="29">
        <v>19.95</v>
      </c>
      <c r="F11" s="30" t="s">
        <v>33</v>
      </c>
      <c r="G11" s="31">
        <f t="shared" si="0"/>
        <v>0.998</v>
      </c>
      <c r="H11" s="32">
        <f t="shared" si="1"/>
        <v>39900</v>
      </c>
    </row>
    <row r="12" spans="1:8" ht="15.75" x14ac:dyDescent="0.25">
      <c r="A12" s="44" t="s">
        <v>28</v>
      </c>
      <c r="B12" s="45"/>
      <c r="C12" s="45"/>
      <c r="D12" s="45"/>
      <c r="E12" s="45"/>
      <c r="F12" s="45"/>
      <c r="G12" s="46"/>
      <c r="H12" s="33">
        <f>SUM(H8:H11)</f>
        <v>836820</v>
      </c>
    </row>
    <row r="13" spans="1:8" x14ac:dyDescent="0.25">
      <c r="A13" s="48"/>
      <c r="B13" s="49"/>
      <c r="C13" s="49"/>
      <c r="D13" s="49"/>
      <c r="E13" s="49"/>
      <c r="F13" s="49"/>
      <c r="G13" s="49"/>
      <c r="H13" s="49"/>
    </row>
    <row r="14" spans="1:8" ht="15.75" thickBot="1" x14ac:dyDescent="0.3">
      <c r="A14" s="39"/>
      <c r="B14" s="40"/>
      <c r="C14" s="40"/>
      <c r="D14" s="40"/>
      <c r="E14" s="40"/>
      <c r="F14" s="40"/>
      <c r="G14" s="40"/>
      <c r="H14" s="40"/>
    </row>
    <row r="15" spans="1:8" ht="16.5" thickTop="1" x14ac:dyDescent="0.25">
      <c r="A15" s="5"/>
      <c r="B15" s="10" t="s">
        <v>2</v>
      </c>
      <c r="C15" s="50" t="s">
        <v>40</v>
      </c>
      <c r="D15" s="50"/>
      <c r="E15" s="50"/>
      <c r="F15" s="51"/>
      <c r="G15" s="52"/>
      <c r="H15" s="17"/>
    </row>
    <row r="16" spans="1:8" ht="15.75" x14ac:dyDescent="0.25">
      <c r="A16" s="5"/>
      <c r="B16" s="11" t="s">
        <v>11</v>
      </c>
      <c r="C16" s="53" t="s">
        <v>38</v>
      </c>
      <c r="D16" s="53"/>
      <c r="E16" s="53"/>
      <c r="F16" s="54"/>
      <c r="G16" s="55"/>
      <c r="H16" s="17"/>
    </row>
    <row r="17" spans="1:8" ht="15.75" x14ac:dyDescent="0.25">
      <c r="A17" s="5"/>
      <c r="B17" s="57"/>
      <c r="C17" s="56"/>
      <c r="D17" s="41" t="s">
        <v>0</v>
      </c>
      <c r="E17" s="41" t="s">
        <v>7</v>
      </c>
      <c r="F17" s="27"/>
      <c r="G17" s="2" t="s">
        <v>1</v>
      </c>
      <c r="H17" s="5"/>
    </row>
    <row r="18" spans="1:8" ht="15.75" x14ac:dyDescent="0.25">
      <c r="A18" s="5"/>
      <c r="B18" s="57"/>
      <c r="C18" s="56"/>
      <c r="D18" s="41" t="s">
        <v>4</v>
      </c>
      <c r="E18" s="41" t="s">
        <v>5</v>
      </c>
      <c r="F18" s="27"/>
      <c r="G18" s="2" t="s">
        <v>5</v>
      </c>
      <c r="H18" s="5"/>
    </row>
    <row r="19" spans="1:8" ht="16.5" thickBot="1" x14ac:dyDescent="0.3">
      <c r="A19" s="5"/>
      <c r="B19" s="12"/>
      <c r="C19" s="1" t="s">
        <v>6</v>
      </c>
      <c r="D19" s="34">
        <f>H12</f>
        <v>836820</v>
      </c>
      <c r="E19" s="35">
        <f>IF(OR(C16="áno",C16="ano"),D19*0.2,0)</f>
        <v>167364</v>
      </c>
      <c r="F19" s="36"/>
      <c r="G19" s="37">
        <f>D19+E19</f>
        <v>1004184</v>
      </c>
      <c r="H19" s="5"/>
    </row>
    <row r="20" spans="1:8" ht="16.5" thickTop="1" x14ac:dyDescent="0.25">
      <c r="A20" s="5"/>
      <c r="B20" s="19"/>
      <c r="C20" s="19"/>
      <c r="D20" s="19"/>
      <c r="E20" s="19"/>
      <c r="F20" s="19"/>
      <c r="G20" s="19"/>
      <c r="H20" s="5"/>
    </row>
    <row r="21" spans="1:8" ht="15.75" x14ac:dyDescent="0.25">
      <c r="A21" s="5"/>
      <c r="B21" s="20" t="s">
        <v>2</v>
      </c>
      <c r="C21" s="47" t="s">
        <v>40</v>
      </c>
      <c r="D21" s="47"/>
      <c r="E21" s="47"/>
      <c r="F21" s="47"/>
      <c r="G21" s="47"/>
      <c r="H21" s="47"/>
    </row>
    <row r="22" spans="1:8" ht="15.75" x14ac:dyDescent="0.25">
      <c r="A22" s="5"/>
      <c r="B22" s="25" t="s">
        <v>3</v>
      </c>
      <c r="C22" s="47" t="s">
        <v>41</v>
      </c>
      <c r="D22" s="47"/>
      <c r="E22" s="47"/>
      <c r="F22" s="47"/>
      <c r="G22" s="47"/>
      <c r="H22" s="47"/>
    </row>
    <row r="23" spans="1:8" ht="15.75" x14ac:dyDescent="0.25">
      <c r="A23" s="5"/>
      <c r="B23" s="20" t="s">
        <v>9</v>
      </c>
      <c r="C23" s="47" t="s">
        <v>42</v>
      </c>
      <c r="D23" s="47"/>
      <c r="E23" s="47"/>
      <c r="F23" s="47"/>
      <c r="G23" s="47"/>
      <c r="H23" s="47"/>
    </row>
    <row r="24" spans="1:8" ht="15.75" x14ac:dyDescent="0.25">
      <c r="A24" s="5"/>
      <c r="B24" s="15" t="s">
        <v>17</v>
      </c>
      <c r="C24" s="47" t="s">
        <v>45</v>
      </c>
      <c r="D24" s="47"/>
      <c r="E24" s="47"/>
      <c r="F24" s="47"/>
      <c r="G24" s="47"/>
      <c r="H24" s="47"/>
    </row>
    <row r="25" spans="1:8" ht="15.75" x14ac:dyDescent="0.25">
      <c r="A25" s="5"/>
      <c r="B25" s="15" t="s">
        <v>18</v>
      </c>
      <c r="C25" s="47">
        <v>43427928</v>
      </c>
      <c r="D25" s="47"/>
      <c r="E25" s="47"/>
      <c r="F25" s="47"/>
      <c r="G25" s="47"/>
      <c r="H25" s="47"/>
    </row>
    <row r="26" spans="1:8" ht="15.75" x14ac:dyDescent="0.25">
      <c r="A26" s="5"/>
      <c r="B26" s="15" t="s">
        <v>19</v>
      </c>
      <c r="C26" s="47" t="s">
        <v>43</v>
      </c>
      <c r="D26" s="47"/>
      <c r="E26" s="47"/>
      <c r="F26" s="47"/>
      <c r="G26" s="47"/>
      <c r="H26" s="47"/>
    </row>
    <row r="27" spans="1:8" ht="15.75" x14ac:dyDescent="0.25">
      <c r="A27" s="5"/>
      <c r="B27" s="15" t="s">
        <v>20</v>
      </c>
      <c r="C27" s="47">
        <v>1077197000</v>
      </c>
      <c r="D27" s="47"/>
      <c r="E27" s="47"/>
      <c r="F27" s="47"/>
      <c r="G27" s="47"/>
      <c r="H27" s="47"/>
    </row>
    <row r="28" spans="1:8" ht="15.75" x14ac:dyDescent="0.25">
      <c r="A28" s="5"/>
      <c r="B28" s="15" t="s">
        <v>15</v>
      </c>
      <c r="C28" s="47" t="s">
        <v>40</v>
      </c>
      <c r="D28" s="47"/>
      <c r="E28" s="47"/>
      <c r="F28" s="47"/>
      <c r="G28" s="47"/>
      <c r="H28" s="47"/>
    </row>
    <row r="29" spans="1:8" ht="15.75" x14ac:dyDescent="0.25">
      <c r="A29" s="5"/>
      <c r="B29" s="15" t="s">
        <v>16</v>
      </c>
      <c r="C29" s="58">
        <v>948618833</v>
      </c>
      <c r="D29" s="47"/>
      <c r="E29" s="47"/>
      <c r="F29" s="47"/>
      <c r="G29" s="47"/>
      <c r="H29" s="47"/>
    </row>
    <row r="30" spans="1:8" ht="15.75" x14ac:dyDescent="0.25">
      <c r="A30" s="5"/>
      <c r="B30" s="15" t="s">
        <v>21</v>
      </c>
      <c r="C30" s="59" t="s">
        <v>44</v>
      </c>
      <c r="D30" s="47"/>
      <c r="E30" s="47"/>
      <c r="F30" s="47"/>
      <c r="G30" s="47"/>
      <c r="H30" s="47"/>
    </row>
    <row r="31" spans="1:8" ht="15.75" x14ac:dyDescent="0.25">
      <c r="A31" s="5"/>
      <c r="B31" s="20" t="s">
        <v>8</v>
      </c>
      <c r="C31" s="60">
        <v>44841</v>
      </c>
      <c r="D31" s="47"/>
      <c r="E31" s="47"/>
      <c r="F31" s="47"/>
      <c r="G31" s="47"/>
      <c r="H31" s="47"/>
    </row>
    <row r="32" spans="1:8" ht="15.75" x14ac:dyDescent="0.25">
      <c r="A32" s="5"/>
      <c r="B32" s="20" t="s">
        <v>10</v>
      </c>
      <c r="C32" s="47"/>
      <c r="D32" s="47"/>
      <c r="E32" s="47"/>
      <c r="F32" s="47"/>
      <c r="G32" s="47"/>
      <c r="H32" s="47"/>
    </row>
    <row r="33" spans="1:8" x14ac:dyDescent="0.25">
      <c r="A33" s="5"/>
      <c r="H33" s="5"/>
    </row>
    <row r="34" spans="1:8" x14ac:dyDescent="0.25">
      <c r="A34" s="5"/>
      <c r="E34" s="18"/>
      <c r="F34" s="18"/>
      <c r="H34" s="5"/>
    </row>
    <row r="35" spans="1:8" x14ac:dyDescent="0.25">
      <c r="A35" s="5"/>
      <c r="H35" s="5"/>
    </row>
    <row r="36" spans="1:8" x14ac:dyDescent="0.25">
      <c r="A36" s="5"/>
      <c r="H36" s="5"/>
    </row>
    <row r="37" spans="1:8" x14ac:dyDescent="0.25">
      <c r="A37" s="5"/>
      <c r="H37" s="5"/>
    </row>
    <row r="38" spans="1:8" x14ac:dyDescent="0.25">
      <c r="A38" s="5"/>
      <c r="H38" s="5"/>
    </row>
    <row r="39" spans="1:8" x14ac:dyDescent="0.25">
      <c r="A39" s="5"/>
      <c r="H39" s="5"/>
    </row>
    <row r="40" spans="1:8" x14ac:dyDescent="0.25">
      <c r="A40" s="5"/>
      <c r="H40" s="5"/>
    </row>
    <row r="41" spans="1:8" x14ac:dyDescent="0.25">
      <c r="A41" s="5"/>
      <c r="H41" s="5"/>
    </row>
    <row r="42" spans="1:8" x14ac:dyDescent="0.25">
      <c r="A42" s="5"/>
      <c r="H42" s="5"/>
    </row>
    <row r="43" spans="1:8" x14ac:dyDescent="0.25">
      <c r="A43" s="5"/>
      <c r="H43" s="5"/>
    </row>
    <row r="44" spans="1:8" x14ac:dyDescent="0.25">
      <c r="A44" s="5"/>
      <c r="H44" s="5"/>
    </row>
    <row r="45" spans="1:8" x14ac:dyDescent="0.25">
      <c r="A45" s="5"/>
      <c r="H45" s="5"/>
    </row>
    <row r="46" spans="1:8" x14ac:dyDescent="0.25">
      <c r="A46" s="5"/>
      <c r="H46" s="5"/>
    </row>
    <row r="47" spans="1:8" x14ac:dyDescent="0.25">
      <c r="A47" s="5"/>
      <c r="B47" s="5"/>
      <c r="C47" s="5"/>
      <c r="D47" s="6"/>
      <c r="E47" s="5"/>
      <c r="F47" s="5"/>
      <c r="G47" s="5"/>
      <c r="H47" s="5"/>
    </row>
    <row r="48" spans="1:8" x14ac:dyDescent="0.25">
      <c r="A48" s="5"/>
      <c r="B48" s="5"/>
      <c r="C48" s="5"/>
      <c r="D48" s="6"/>
      <c r="E48" s="5"/>
      <c r="F48" s="5"/>
      <c r="G48" s="5"/>
      <c r="H48" s="5"/>
    </row>
    <row r="49" spans="1:8" x14ac:dyDescent="0.25">
      <c r="A49" s="5"/>
      <c r="B49" s="5"/>
      <c r="C49" s="5"/>
      <c r="D49" s="6"/>
      <c r="E49" s="5"/>
      <c r="F49" s="5"/>
      <c r="G49" s="5"/>
      <c r="H49" s="5"/>
    </row>
    <row r="50" spans="1:8" x14ac:dyDescent="0.25">
      <c r="A50" s="5"/>
      <c r="B50" s="5"/>
      <c r="C50" s="5"/>
      <c r="D50" s="6"/>
      <c r="E50" s="5"/>
      <c r="F50" s="5"/>
      <c r="G50" s="5"/>
      <c r="H50" s="5"/>
    </row>
    <row r="51" spans="1:8" x14ac:dyDescent="0.25">
      <c r="A51" s="5"/>
      <c r="B51" s="5"/>
      <c r="C51" s="5"/>
      <c r="D51" s="6"/>
      <c r="E51" s="5"/>
      <c r="F51" s="5"/>
      <c r="G51" s="5"/>
      <c r="H51" s="5"/>
    </row>
    <row r="52" spans="1:8" x14ac:dyDescent="0.25">
      <c r="A52" s="5"/>
      <c r="B52" s="5"/>
      <c r="C52" s="5"/>
      <c r="D52" s="6"/>
      <c r="E52" s="5"/>
      <c r="F52" s="5"/>
      <c r="G52" s="5"/>
      <c r="H52" s="5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hyperlinks>
    <hyperlink ref="C30" r:id="rId1"/>
  </hyperlinks>
  <pageMargins left="0.7" right="0.7" top="0.75" bottom="0.75" header="0.3" footer="0.3"/>
  <pageSetup paperSize="9" scale="5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VC35 Vlčie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Radoslav.dudjak</cp:lastModifiedBy>
  <cp:lastPrinted>2022-10-04T12:42:48Z</cp:lastPrinted>
  <dcterms:created xsi:type="dcterms:W3CDTF">2012-03-14T10:26:47Z</dcterms:created>
  <dcterms:modified xsi:type="dcterms:W3CDTF">2022-10-06T07:36:38Z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