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578\Desktop\"/>
    </mc:Choice>
  </mc:AlternateContent>
  <xr:revisionPtr revIDLastSave="0" documentId="13_ncr:1_{E3731BB5-CBDC-4833-8694-2D52EA62EF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6" i="1" l="1"/>
  <c r="D13" i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14" i="1"/>
  <c r="A13" i="1"/>
  <c r="D39" i="1" l="1"/>
  <c r="D23" i="1"/>
  <c r="F13" i="1" l="1"/>
  <c r="F33" i="1"/>
  <c r="F34" i="1"/>
  <c r="F35" i="1"/>
  <c r="F36" i="1"/>
  <c r="F37" i="1"/>
  <c r="F38" i="1"/>
  <c r="F39" i="1"/>
  <c r="F40" i="1"/>
  <c r="F41" i="1"/>
  <c r="F44" i="1"/>
  <c r="F45" i="1"/>
  <c r="F48" i="1"/>
  <c r="F49" i="1"/>
  <c r="F51" i="1"/>
  <c r="F54" i="1"/>
  <c r="F55" i="1"/>
  <c r="F58" i="1"/>
  <c r="F59" i="1"/>
  <c r="F60" i="1"/>
  <c r="F61" i="1"/>
  <c r="F12" i="1"/>
  <c r="D50" i="1" l="1"/>
  <c r="F50" i="1" s="1"/>
  <c r="D28" i="1"/>
  <c r="F28" i="1" s="1"/>
  <c r="D25" i="1" l="1"/>
  <c r="D29" i="1" s="1"/>
  <c r="F29" i="1" s="1"/>
  <c r="F23" i="1"/>
  <c r="D26" i="1" l="1"/>
  <c r="F25" i="1"/>
  <c r="D27" i="1" l="1"/>
  <c r="F27" i="1" s="1"/>
  <c r="F26" i="1"/>
  <c r="D30" i="1" l="1"/>
  <c r="D31" i="1" s="1"/>
  <c r="D21" i="1"/>
  <c r="F21" i="1" s="1"/>
  <c r="D22" i="1"/>
  <c r="F22" i="1" s="1"/>
  <c r="D53" i="1"/>
  <c r="F53" i="1" s="1"/>
  <c r="D52" i="1"/>
  <c r="F52" i="1" s="1"/>
  <c r="F16" i="1"/>
  <c r="D42" i="1"/>
  <c r="F42" i="1" s="1"/>
  <c r="D24" i="1"/>
  <c r="F24" i="1" s="1"/>
  <c r="D15" i="1"/>
  <c r="F15" i="1" s="1"/>
  <c r="F14" i="1"/>
  <c r="D32" i="1" l="1"/>
  <c r="F32" i="1" s="1"/>
  <c r="F31" i="1"/>
  <c r="D46" i="1"/>
  <c r="D43" i="1"/>
  <c r="F43" i="1" s="1"/>
  <c r="D17" i="1"/>
  <c r="D20" i="1"/>
  <c r="F20" i="1" s="1"/>
  <c r="F30" i="1"/>
  <c r="F17" i="1" l="1"/>
  <c r="D18" i="1"/>
  <c r="F18" i="1" s="1"/>
  <c r="D19" i="1"/>
  <c r="F19" i="1" s="1"/>
  <c r="D47" i="1"/>
  <c r="F47" i="1" s="1"/>
  <c r="F46" i="1"/>
  <c r="F62" i="1" l="1"/>
</calcChain>
</file>

<file path=xl/sharedStrings.xml><?xml version="1.0" encoding="utf-8"?>
<sst xmlns="http://schemas.openxmlformats.org/spreadsheetml/2006/main" count="107" uniqueCount="67">
  <si>
    <t>m2</t>
  </si>
  <si>
    <t>t</t>
  </si>
  <si>
    <t>m</t>
  </si>
  <si>
    <t>kg</t>
  </si>
  <si>
    <t>ks</t>
  </si>
  <si>
    <t>MJ</t>
  </si>
  <si>
    <t>Množstvo</t>
  </si>
  <si>
    <t>JC
(EUR bez DPH)</t>
  </si>
  <si>
    <t>Cena celkom
(EUR bez DPH)</t>
  </si>
  <si>
    <t>Frézovanie bet. podkladu alebo krytu bez prek., plochy do 500 m2, pruh š. cez 0,5 m do 1 m, hr. 50 mm  0,127 t</t>
  </si>
  <si>
    <t>Frézovanie bet. podkladu alebo krytu bez prek., plochy do 500 m2, pruh š. cez 0,5 m do 1 m, hr. 100 mm  0,254 t</t>
  </si>
  <si>
    <t>Príplatok za búranie železobetón do 50 kg/m3</t>
  </si>
  <si>
    <t>Vodorovná doprava sutiny so zložením a hrubým urovnaním na vzdialenosť do 1 km.</t>
  </si>
  <si>
    <t>Príplatok k cene za každý ďalší aj začatý 1 km nad 1 km pre vodorovnú dopravu sutiny</t>
  </si>
  <si>
    <t>Nakladanie na dopravné prostriedky pre vodorovnú dopravu sutiny</t>
  </si>
  <si>
    <t>Poplatok za skladovanie - betón, tehly, dlaždice (17 01) ostatné</t>
  </si>
  <si>
    <t>Poplatok za skladovanie - zemina a kamenivo (17 05) ostatné</t>
  </si>
  <si>
    <t>Úprava pláne v zárezoch v hornine 1-4 so zhutnením</t>
  </si>
  <si>
    <t>Výkop nezapaženej jamy v hornine 3, nad 100 do 1000 m3</t>
  </si>
  <si>
    <t>m3</t>
  </si>
  <si>
    <t>Odstránenie podkladu v ploche do 200 m2 z kameniva hrubého drveného, hr.200 do 300 mm,  -0,40000t</t>
  </si>
  <si>
    <t xml:space="preserve">Vodorovné premiestnenie výkopku po spevnenej ceste z horniny tr.1-4, nad 100 do 1000 m3 na vzdialenosť nad 50 do 500 m </t>
  </si>
  <si>
    <t>Vodorovné premiestnenie výkopku po spevnenej ceste z horniny tr.1-4, nad 100 do 1000 m3 na vzdialenosť do 3000 m</t>
  </si>
  <si>
    <t>Vodorovné premiestnenie výkopku po spevnenej ceste z horniny tr.1-4, nad 100 do 1000 m3, príplatok k cene za každých ďalšich a začatých 1000 m</t>
  </si>
  <si>
    <t>Nakladanie neuľahnutého výkopku z hornín tr.1-4 nad 100 do 1000 m3</t>
  </si>
  <si>
    <t>Uloženie sypaniny na skládky nad 100 do 1000 m3</t>
  </si>
  <si>
    <t>Podklad alebo kryt z kameniva hrubého drveného veľ. 16-32 mm s rozprestretím a zhutnením hr. 50 mm</t>
  </si>
  <si>
    <t>Podklad alebo kryt z kameniva hrubého drveného veľ. 32-63 mm s rozprestretím a zhutnením hr. 200 mm</t>
  </si>
  <si>
    <t xml:space="preserve">Oceľová výstuž cementobet. krytu zo zvar. sietí KARI </t>
  </si>
  <si>
    <t>Výstuž do betónu z ocele 10 505 (B500) D 12-18 mm</t>
  </si>
  <si>
    <t>Vystuženie dilatačných škár v cementobet. kryte klznými tŕňmi priem. 25 mm dĺ. 500 mm</t>
  </si>
  <si>
    <t>Vystuženie dilatačných škár v cementobet. kryte kotvami priem. 20 mm dĺ. 800 mm</t>
  </si>
  <si>
    <t>Chemická kotva s kotevným svorníkom tesnená chemickou ampulkou do betónu, ŽB, kameňa, s vyvŕtaním otvoru M20/60/260 mm</t>
  </si>
  <si>
    <t>Vystuženie dilatačných škár v cementobet. kryte dištančnou mriežkou pre uchytenie tŕňov alebo kotiev</t>
  </si>
  <si>
    <t>Jadrové vrty diamantovými korunkami do D 40 mm do stien - železobetónových -0,00003t</t>
  </si>
  <si>
    <t>cm</t>
  </si>
  <si>
    <t>Rezanie existujúceho betónového krytu alebo podkladu hĺbky nad 200 do 250 mm</t>
  </si>
  <si>
    <t>Vytrhanie obrúb betónových, cestných ležatých,  -0,29000t</t>
  </si>
  <si>
    <t>Podklad z kameniva stmeleného cementom s rozprestretím a zhutnením, CBGM C 5/6, po zhutnení hr. 250 mm</t>
  </si>
  <si>
    <t>Kryt cementobetónový cestných komunikácií skupiny CB III pre TDZ IV, V a VI, hr. 250 mm</t>
  </si>
  <si>
    <t>Debnenie stien základových dosiek, zhotovenie-dielce</t>
  </si>
  <si>
    <t>Debnenie stien základových dosiek, odstránenie-dielce</t>
  </si>
  <si>
    <t>Ošetrenie cementobetónovej plochy vodou</t>
  </si>
  <si>
    <t>Rezanie pozdĺžnych škár v betónovom kryte dialníc vrátane výplne , š. 5 mm</t>
  </si>
  <si>
    <t>Rezanie priečnych škár v betónovom kryte dialníc vrátane výplne, š. 5 mm</t>
  </si>
  <si>
    <t>Dilatačné škáry rezané bet. plôch, s dvojnás. penetračným náterom, zálievkou za tepla, priečne</t>
  </si>
  <si>
    <t>Asfaltová zálievka modifikovaná pre výplň škár vo vozovkách za horúca</t>
  </si>
  <si>
    <t>Zhotovenie geotextílie alebo tkaniny na plochu vodorovnú</t>
  </si>
  <si>
    <t>Geotextília polypropylénová  300 g/m2, netkaná separačno-filtračná geotextília</t>
  </si>
  <si>
    <t>Odstránenie blata, prachu alebo hlineného nánosu, z povrchu podkladu alebo krytu bet. alebo asfalt. zametacou kefou</t>
  </si>
  <si>
    <t>Očistenie povrchu  ručne zametaním</t>
  </si>
  <si>
    <t>Investičné náklady neobsiahnuté v cenách</t>
  </si>
  <si>
    <t>Zariadenie staveniska - prevádzkové oplotenie staveniska priehľadné h=2m</t>
  </si>
  <si>
    <t>Geodetické práce - vykonávané pred výstavbou určenie priebehu nadzemného alebo podzemného existujúceho aj plánovaného vedenia</t>
  </si>
  <si>
    <t>eur</t>
  </si>
  <si>
    <t>Kontrolné skúšky, prieskumné práce - náklady na inžiniersko technickú pomoc bez rozlíšenia</t>
  </si>
  <si>
    <t>VRN a ZS. Vplyv územia - presun stavebných kapacít náklad na presun mechanizácie</t>
  </si>
  <si>
    <t>Špecifikácia predmetu zákazky  - ROZPOČET</t>
  </si>
  <si>
    <t xml:space="preserve">Stavba :               Rekonštrukcia odstavnej plochy vozovne Petržalka </t>
  </si>
  <si>
    <t>Objednávateľa:    Dopravný podnik Bratislava, akciová spoločnosť</t>
  </si>
  <si>
    <t>SPOLU EUR bez DPH:</t>
  </si>
  <si>
    <t>Odstránenie krytu v ploche nad 200 m2 z betónu prostého, hr. vrstvy 100 do 200 mm,  -0,50000t</t>
  </si>
  <si>
    <t xml:space="preserve">Zhotoviteľ:          </t>
  </si>
  <si>
    <t>Zákazka:             Rekonštrukcia - parkovacia plocha Petržalka - pri čerpacej stanici</t>
  </si>
  <si>
    <t>Vodorovná doprava sutiny so zložením a hrubým urovnaním na vzdialenosť do 10 km</t>
  </si>
  <si>
    <t>Podklad alebo kryt z kameniva hrubého drveného veľ. 63-125 mm s rozprestretím a zhutnením hr. 200 mm</t>
  </si>
  <si>
    <t>Náter krytu vozovky z cementobetónovej  dosky 2x ochranný, uzatvárací, kryštalický, s posypom kremičitým pieskom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</si>
</sst>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rgb="FF960000"/>
      <name val="Trebuchet MS"/>
      <family val="2"/>
      <charset val="238"/>
    </font>
    <font>
      <b/>
      <sz val="12"/>
      <color rgb="FF003366"/>
      <name val="Trebuchet MS"/>
      <family val="2"/>
    </font>
    <font>
      <b/>
      <sz val="10"/>
      <name val="Trebuchet MS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003366"/>
      <name val="Trebuchet MS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 shrinkToFit="1" readingOrder="1"/>
    </xf>
    <xf numFmtId="49" fontId="4" fillId="2" borderId="1" xfId="0" applyNumberFormat="1" applyFont="1" applyFill="1" applyBorder="1" applyAlignment="1">
      <alignment horizontal="center" vertical="center" readingOrder="1"/>
    </xf>
    <xf numFmtId="164" fontId="4" fillId="2" borderId="1" xfId="0" applyNumberFormat="1" applyFont="1" applyFill="1" applyBorder="1" applyAlignment="1">
      <alignment horizontal="right" vertical="center" readingOrder="1"/>
    </xf>
    <xf numFmtId="4" fontId="4" fillId="2" borderId="1" xfId="0" applyNumberFormat="1" applyFont="1" applyFill="1" applyBorder="1" applyAlignment="1">
      <alignment horizontal="right" vertical="center" readingOrder="1"/>
    </xf>
    <xf numFmtId="4" fontId="5" fillId="2" borderId="1" xfId="0" applyNumberFormat="1" applyFont="1" applyFill="1" applyBorder="1" applyAlignment="1">
      <alignment horizontal="right" vertical="center" readingOrder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readingOrder="1"/>
    </xf>
    <xf numFmtId="164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 readingOrder="1"/>
    </xf>
    <xf numFmtId="0" fontId="4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 vertical="center" wrapText="1" shrinkToFit="1" readingOrder="1"/>
    </xf>
    <xf numFmtId="49" fontId="5" fillId="2" borderId="1" xfId="0" applyNumberFormat="1" applyFont="1" applyFill="1" applyBorder="1" applyAlignment="1">
      <alignment horizontal="center" vertical="center" readingOrder="1"/>
    </xf>
    <xf numFmtId="164" fontId="5" fillId="2" borderId="1" xfId="0" applyNumberFormat="1" applyFont="1" applyFill="1" applyBorder="1" applyAlignment="1">
      <alignment horizontal="right" vertical="center" readingOrder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readingOrder="1"/>
    </xf>
    <xf numFmtId="0" fontId="6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wrapText="1"/>
    </xf>
    <xf numFmtId="14" fontId="0" fillId="0" borderId="0" xfId="0" applyNumberFormat="1"/>
    <xf numFmtId="49" fontId="8" fillId="2" borderId="0" xfId="0" applyNumberFormat="1" applyFont="1" applyFill="1" applyAlignment="1">
      <alignment horizontal="left" vertical="center" wrapText="1" shrinkToFit="1" readingOrder="1"/>
    </xf>
    <xf numFmtId="4" fontId="10" fillId="2" borderId="1" xfId="0" applyNumberFormat="1" applyFont="1" applyFill="1" applyBorder="1" applyAlignment="1">
      <alignment horizontal="right" vertical="center" readingOrder="1"/>
    </xf>
    <xf numFmtId="4" fontId="10" fillId="2" borderId="3" xfId="0" applyNumberFormat="1" applyFont="1" applyFill="1" applyBorder="1" applyAlignment="1">
      <alignment horizontal="right" vertical="center" readingOrder="1"/>
    </xf>
    <xf numFmtId="4" fontId="9" fillId="0" borderId="2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 vertical="center" wrapText="1" shrinkToFit="1" readingOrder="1"/>
    </xf>
    <xf numFmtId="49" fontId="4" fillId="2" borderId="4" xfId="0" applyNumberFormat="1" applyFont="1" applyFill="1" applyBorder="1" applyAlignment="1">
      <alignment horizontal="center" vertical="center" readingOrder="1"/>
    </xf>
    <xf numFmtId="164" fontId="4" fillId="2" borderId="4" xfId="0" applyNumberFormat="1" applyFont="1" applyFill="1" applyBorder="1" applyAlignment="1">
      <alignment horizontal="right" vertical="center" readingOrder="1"/>
    </xf>
    <xf numFmtId="4" fontId="4" fillId="2" borderId="4" xfId="0" applyNumberFormat="1" applyFont="1" applyFill="1" applyBorder="1" applyAlignment="1">
      <alignment horizontal="right" vertical="center" readingOrder="1"/>
    </xf>
    <xf numFmtId="4" fontId="10" fillId="2" borderId="4" xfId="0" applyNumberFormat="1" applyFont="1" applyFill="1" applyBorder="1" applyAlignment="1">
      <alignment horizontal="right" vertical="center" readingOrder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topLeftCell="A43" workbookViewId="0">
      <selection activeCell="B46" sqref="B46"/>
    </sheetView>
  </sheetViews>
  <sheetFormatPr defaultRowHeight="15" x14ac:dyDescent="0.25"/>
  <cols>
    <col min="1" max="1" width="5.85546875" customWidth="1"/>
    <col min="2" max="2" width="65.140625" customWidth="1"/>
    <col min="3" max="3" width="10.42578125" customWidth="1"/>
    <col min="4" max="4" width="12.140625" customWidth="1"/>
    <col min="5" max="5" width="16" customWidth="1"/>
    <col min="6" max="6" width="20.7109375" customWidth="1"/>
  </cols>
  <sheetData>
    <row r="1" spans="1:6" ht="18.75" x14ac:dyDescent="0.3">
      <c r="A1" s="43" t="s">
        <v>57</v>
      </c>
      <c r="B1" s="43"/>
      <c r="C1" s="43"/>
      <c r="D1" s="43"/>
      <c r="E1" s="43"/>
      <c r="F1" s="43"/>
    </row>
    <row r="2" spans="1:6" ht="8.25" customHeight="1" x14ac:dyDescent="0.35">
      <c r="A2" s="1"/>
      <c r="B2" s="2"/>
      <c r="C2" s="3"/>
      <c r="D2" s="4"/>
      <c r="E2" s="5"/>
    </row>
    <row r="3" spans="1:6" ht="18" x14ac:dyDescent="0.35">
      <c r="A3" s="1"/>
      <c r="B3" s="2" t="s">
        <v>58</v>
      </c>
      <c r="C3" s="3"/>
      <c r="D3" s="4"/>
      <c r="E3" s="5"/>
    </row>
    <row r="4" spans="1:6" ht="8.25" customHeight="1" x14ac:dyDescent="0.35">
      <c r="A4" s="1"/>
      <c r="B4" s="2"/>
      <c r="C4" s="3"/>
      <c r="D4" s="4"/>
      <c r="E4" s="5"/>
    </row>
    <row r="5" spans="1:6" ht="18" x14ac:dyDescent="0.35">
      <c r="A5" s="1"/>
      <c r="B5" s="2" t="s">
        <v>63</v>
      </c>
      <c r="C5" s="3"/>
      <c r="D5" s="4"/>
      <c r="E5" s="5"/>
    </row>
    <row r="6" spans="1:6" ht="8.25" customHeight="1" x14ac:dyDescent="0.35">
      <c r="A6" s="1"/>
      <c r="B6" s="2"/>
      <c r="C6" s="3"/>
      <c r="D6" s="4"/>
      <c r="E6" s="5"/>
    </row>
    <row r="7" spans="1:6" ht="18" x14ac:dyDescent="0.35">
      <c r="A7" s="1"/>
      <c r="B7" s="2" t="s">
        <v>59</v>
      </c>
      <c r="C7" s="3"/>
      <c r="D7" s="4"/>
      <c r="E7" s="5"/>
    </row>
    <row r="8" spans="1:6" ht="8.25" customHeight="1" x14ac:dyDescent="0.35">
      <c r="A8" s="1"/>
      <c r="B8" s="2"/>
      <c r="C8" s="3"/>
      <c r="D8" s="4"/>
      <c r="E8" s="5"/>
    </row>
    <row r="9" spans="1:6" ht="18" x14ac:dyDescent="0.35">
      <c r="A9" s="1"/>
      <c r="B9" s="2" t="s">
        <v>62</v>
      </c>
      <c r="C9" s="3"/>
      <c r="D9" s="4"/>
      <c r="E9" s="28"/>
      <c r="F9" s="29"/>
    </row>
    <row r="10" spans="1:6" ht="6.75" customHeight="1" thickBot="1" x14ac:dyDescent="0.4">
      <c r="A10" s="1"/>
      <c r="B10" s="2"/>
      <c r="C10" s="3"/>
      <c r="D10" s="4"/>
      <c r="E10" s="5"/>
      <c r="F10" s="6"/>
    </row>
    <row r="11" spans="1:6" ht="30.75" thickBot="1" x14ac:dyDescent="0.3">
      <c r="A11" s="42"/>
      <c r="B11" s="40"/>
      <c r="C11" s="40" t="s">
        <v>5</v>
      </c>
      <c r="D11" s="40" t="s">
        <v>6</v>
      </c>
      <c r="E11" s="40" t="s">
        <v>7</v>
      </c>
      <c r="F11" s="41" t="s">
        <v>8</v>
      </c>
    </row>
    <row r="12" spans="1:6" ht="30" customHeight="1" x14ac:dyDescent="0.25">
      <c r="A12" s="34">
        <v>1</v>
      </c>
      <c r="B12" s="35" t="s">
        <v>9</v>
      </c>
      <c r="C12" s="36" t="s">
        <v>0</v>
      </c>
      <c r="D12" s="37">
        <f>D14-307.5</f>
        <v>34.149999999999977</v>
      </c>
      <c r="E12" s="38"/>
      <c r="F12" s="39">
        <f>D12*E12</f>
        <v>0</v>
      </c>
    </row>
    <row r="13" spans="1:6" ht="30" customHeight="1" x14ac:dyDescent="0.25">
      <c r="A13" s="7">
        <f>A12+1</f>
        <v>2</v>
      </c>
      <c r="B13" s="8" t="s">
        <v>10</v>
      </c>
      <c r="C13" s="9" t="s">
        <v>0</v>
      </c>
      <c r="D13" s="10">
        <f>D12</f>
        <v>34.149999999999977</v>
      </c>
      <c r="E13" s="11"/>
      <c r="F13" s="31">
        <f t="shared" ref="F13:F55" si="0">D13*E13</f>
        <v>0</v>
      </c>
    </row>
    <row r="14" spans="1:6" ht="30" customHeight="1" x14ac:dyDescent="0.25">
      <c r="A14" s="7">
        <f t="shared" ref="A14:A54" si="1">A13+1</f>
        <v>3</v>
      </c>
      <c r="B14" s="8" t="s">
        <v>61</v>
      </c>
      <c r="C14" s="9" t="s">
        <v>0</v>
      </c>
      <c r="D14" s="10">
        <v>341.65</v>
      </c>
      <c r="E14" s="11"/>
      <c r="F14" s="31">
        <f t="shared" si="0"/>
        <v>0</v>
      </c>
    </row>
    <row r="15" spans="1:6" ht="19.5" customHeight="1" x14ac:dyDescent="0.25">
      <c r="A15" s="7">
        <f t="shared" si="1"/>
        <v>4</v>
      </c>
      <c r="B15" s="8" t="s">
        <v>11</v>
      </c>
      <c r="C15" s="9" t="s">
        <v>0</v>
      </c>
      <c r="D15" s="10">
        <f>D14</f>
        <v>341.65</v>
      </c>
      <c r="E15" s="11"/>
      <c r="F15" s="31">
        <f t="shared" si="0"/>
        <v>0</v>
      </c>
    </row>
    <row r="16" spans="1:6" ht="30" customHeight="1" x14ac:dyDescent="0.25">
      <c r="A16" s="7">
        <f t="shared" si="1"/>
        <v>5</v>
      </c>
      <c r="B16" s="8" t="s">
        <v>12</v>
      </c>
      <c r="C16" s="9" t="s">
        <v>1</v>
      </c>
      <c r="D16" s="10">
        <f>(D14+D12)*0.25*2.1</f>
        <v>197.29499999999999</v>
      </c>
      <c r="E16" s="11"/>
      <c r="F16" s="31">
        <f t="shared" si="0"/>
        <v>0</v>
      </c>
    </row>
    <row r="17" spans="1:6" ht="30" customHeight="1" x14ac:dyDescent="0.25">
      <c r="A17" s="7">
        <f t="shared" si="1"/>
        <v>6</v>
      </c>
      <c r="B17" s="8" t="s">
        <v>64</v>
      </c>
      <c r="C17" s="9" t="s">
        <v>1</v>
      </c>
      <c r="D17" s="10">
        <f>D16</f>
        <v>197.29499999999999</v>
      </c>
      <c r="E17" s="11"/>
      <c r="F17" s="31">
        <f t="shared" si="0"/>
        <v>0</v>
      </c>
    </row>
    <row r="18" spans="1:6" ht="30" customHeight="1" x14ac:dyDescent="0.25">
      <c r="A18" s="7">
        <f t="shared" si="1"/>
        <v>7</v>
      </c>
      <c r="B18" s="8" t="s">
        <v>13</v>
      </c>
      <c r="C18" s="9" t="s">
        <v>1</v>
      </c>
      <c r="D18" s="10">
        <f>D17*14</f>
        <v>2762.1299999999997</v>
      </c>
      <c r="E18" s="11"/>
      <c r="F18" s="31">
        <f t="shared" si="0"/>
        <v>0</v>
      </c>
    </row>
    <row r="19" spans="1:6" ht="21.6" customHeight="1" x14ac:dyDescent="0.25">
      <c r="A19" s="7">
        <f t="shared" si="1"/>
        <v>8</v>
      </c>
      <c r="B19" s="8" t="s">
        <v>14</v>
      </c>
      <c r="C19" s="9" t="s">
        <v>1</v>
      </c>
      <c r="D19" s="10">
        <f>D17</f>
        <v>197.29499999999999</v>
      </c>
      <c r="E19" s="11"/>
      <c r="F19" s="31">
        <f t="shared" si="0"/>
        <v>0</v>
      </c>
    </row>
    <row r="20" spans="1:6" ht="19.5" customHeight="1" x14ac:dyDescent="0.25">
      <c r="A20" s="7">
        <f t="shared" si="1"/>
        <v>9</v>
      </c>
      <c r="B20" s="8" t="s">
        <v>15</v>
      </c>
      <c r="C20" s="9" t="s">
        <v>1</v>
      </c>
      <c r="D20" s="10">
        <f>D16</f>
        <v>197.29499999999999</v>
      </c>
      <c r="E20" s="11"/>
      <c r="F20" s="31">
        <f t="shared" si="0"/>
        <v>0</v>
      </c>
    </row>
    <row r="21" spans="1:6" ht="19.5" customHeight="1" x14ac:dyDescent="0.25">
      <c r="A21" s="7">
        <f t="shared" si="1"/>
        <v>10</v>
      </c>
      <c r="B21" s="8" t="s">
        <v>16</v>
      </c>
      <c r="C21" s="9" t="s">
        <v>1</v>
      </c>
      <c r="D21" s="10">
        <f>D14*0.65</f>
        <v>222.07249999999999</v>
      </c>
      <c r="E21" s="11"/>
      <c r="F21" s="31">
        <f t="shared" si="0"/>
        <v>0</v>
      </c>
    </row>
    <row r="22" spans="1:6" ht="15" customHeight="1" x14ac:dyDescent="0.25">
      <c r="A22" s="7">
        <f t="shared" si="1"/>
        <v>11</v>
      </c>
      <c r="B22" s="8" t="s">
        <v>17</v>
      </c>
      <c r="C22" s="9" t="s">
        <v>0</v>
      </c>
      <c r="D22" s="10">
        <f>D14</f>
        <v>341.65</v>
      </c>
      <c r="E22" s="11"/>
      <c r="F22" s="31">
        <f t="shared" si="0"/>
        <v>0</v>
      </c>
    </row>
    <row r="23" spans="1:6" ht="18.95" customHeight="1" x14ac:dyDescent="0.25">
      <c r="A23" s="7">
        <f t="shared" si="1"/>
        <v>12</v>
      </c>
      <c r="B23" s="8" t="s">
        <v>18</v>
      </c>
      <c r="C23" s="9" t="s">
        <v>19</v>
      </c>
      <c r="D23" s="10">
        <f>726*0.65</f>
        <v>471.90000000000003</v>
      </c>
      <c r="E23" s="11"/>
      <c r="F23" s="31">
        <f t="shared" si="0"/>
        <v>0</v>
      </c>
    </row>
    <row r="24" spans="1:6" ht="30" customHeight="1" x14ac:dyDescent="0.25">
      <c r="A24" s="7">
        <f t="shared" si="1"/>
        <v>13</v>
      </c>
      <c r="B24" s="8" t="s">
        <v>20</v>
      </c>
      <c r="C24" s="9" t="s">
        <v>0</v>
      </c>
      <c r="D24" s="10">
        <f>D14</f>
        <v>341.65</v>
      </c>
      <c r="E24" s="11"/>
      <c r="F24" s="31">
        <f t="shared" si="0"/>
        <v>0</v>
      </c>
    </row>
    <row r="25" spans="1:6" ht="30" customHeight="1" x14ac:dyDescent="0.25">
      <c r="A25" s="7">
        <f t="shared" si="1"/>
        <v>14</v>
      </c>
      <c r="B25" s="8" t="s">
        <v>21</v>
      </c>
      <c r="C25" s="9" t="s">
        <v>19</v>
      </c>
      <c r="D25" s="10">
        <f>D23</f>
        <v>471.90000000000003</v>
      </c>
      <c r="E25" s="11"/>
      <c r="F25" s="31">
        <f t="shared" si="0"/>
        <v>0</v>
      </c>
    </row>
    <row r="26" spans="1:6" ht="30" customHeight="1" x14ac:dyDescent="0.25">
      <c r="A26" s="7">
        <f t="shared" si="1"/>
        <v>15</v>
      </c>
      <c r="B26" s="8" t="s">
        <v>22</v>
      </c>
      <c r="C26" s="9" t="s">
        <v>19</v>
      </c>
      <c r="D26" s="10">
        <f>D25</f>
        <v>471.90000000000003</v>
      </c>
      <c r="E26" s="11"/>
      <c r="F26" s="31">
        <f t="shared" si="0"/>
        <v>0</v>
      </c>
    </row>
    <row r="27" spans="1:6" ht="45" customHeight="1" x14ac:dyDescent="0.25">
      <c r="A27" s="7">
        <f t="shared" si="1"/>
        <v>16</v>
      </c>
      <c r="B27" s="8" t="s">
        <v>23</v>
      </c>
      <c r="C27" s="9" t="s">
        <v>19</v>
      </c>
      <c r="D27" s="10">
        <f>D26*12</f>
        <v>5662.8</v>
      </c>
      <c r="E27" s="11"/>
      <c r="F27" s="31">
        <f t="shared" si="0"/>
        <v>0</v>
      </c>
    </row>
    <row r="28" spans="1:6" ht="23.45" customHeight="1" x14ac:dyDescent="0.25">
      <c r="A28" s="7">
        <f t="shared" si="1"/>
        <v>17</v>
      </c>
      <c r="B28" s="8" t="s">
        <v>24</v>
      </c>
      <c r="C28" s="9" t="s">
        <v>19</v>
      </c>
      <c r="D28" s="10">
        <f>D23</f>
        <v>471.90000000000003</v>
      </c>
      <c r="E28" s="11"/>
      <c r="F28" s="31">
        <f t="shared" si="0"/>
        <v>0</v>
      </c>
    </row>
    <row r="29" spans="1:6" ht="21" customHeight="1" x14ac:dyDescent="0.25">
      <c r="A29" s="7">
        <f t="shared" si="1"/>
        <v>18</v>
      </c>
      <c r="B29" s="8" t="s">
        <v>25</v>
      </c>
      <c r="C29" s="9" t="s">
        <v>19</v>
      </c>
      <c r="D29" s="10">
        <f>D25</f>
        <v>471.90000000000003</v>
      </c>
      <c r="E29" s="11"/>
      <c r="F29" s="31">
        <f t="shared" si="0"/>
        <v>0</v>
      </c>
    </row>
    <row r="30" spans="1:6" ht="30" customHeight="1" x14ac:dyDescent="0.25">
      <c r="A30" s="7">
        <f t="shared" si="1"/>
        <v>19</v>
      </c>
      <c r="B30" s="8" t="s">
        <v>26</v>
      </c>
      <c r="C30" s="9" t="s">
        <v>0</v>
      </c>
      <c r="D30" s="10">
        <f>D14</f>
        <v>341.65</v>
      </c>
      <c r="E30" s="11"/>
      <c r="F30" s="31">
        <f t="shared" si="0"/>
        <v>0</v>
      </c>
    </row>
    <row r="31" spans="1:6" ht="30" customHeight="1" x14ac:dyDescent="0.25">
      <c r="A31" s="7">
        <f t="shared" si="1"/>
        <v>20</v>
      </c>
      <c r="B31" s="8" t="s">
        <v>27</v>
      </c>
      <c r="C31" s="9" t="s">
        <v>0</v>
      </c>
      <c r="D31" s="10">
        <f>D30</f>
        <v>341.65</v>
      </c>
      <c r="E31" s="11"/>
      <c r="F31" s="31">
        <f t="shared" si="0"/>
        <v>0</v>
      </c>
    </row>
    <row r="32" spans="1:6" ht="30" customHeight="1" x14ac:dyDescent="0.25">
      <c r="A32" s="7">
        <f t="shared" si="1"/>
        <v>21</v>
      </c>
      <c r="B32" s="8" t="s">
        <v>65</v>
      </c>
      <c r="C32" s="9" t="s">
        <v>0</v>
      </c>
      <c r="D32" s="10">
        <f>D31</f>
        <v>341.65</v>
      </c>
      <c r="E32" s="11"/>
      <c r="F32" s="31">
        <f t="shared" si="0"/>
        <v>0</v>
      </c>
    </row>
    <row r="33" spans="1:6" ht="18.600000000000001" customHeight="1" x14ac:dyDescent="0.25">
      <c r="A33" s="7">
        <f t="shared" si="1"/>
        <v>22</v>
      </c>
      <c r="B33" s="8" t="s">
        <v>28</v>
      </c>
      <c r="C33" s="9" t="s">
        <v>1</v>
      </c>
      <c r="D33" s="10">
        <v>4.8600000000000003</v>
      </c>
      <c r="E33" s="11"/>
      <c r="F33" s="31">
        <f t="shared" si="0"/>
        <v>0</v>
      </c>
    </row>
    <row r="34" spans="1:6" ht="18.600000000000001" customHeight="1" x14ac:dyDescent="0.25">
      <c r="A34" s="7">
        <f t="shared" si="1"/>
        <v>23</v>
      </c>
      <c r="B34" s="8" t="s">
        <v>29</v>
      </c>
      <c r="C34" s="9" t="s">
        <v>1</v>
      </c>
      <c r="D34" s="10">
        <v>0.5</v>
      </c>
      <c r="E34" s="11"/>
      <c r="F34" s="31">
        <f t="shared" si="0"/>
        <v>0</v>
      </c>
    </row>
    <row r="35" spans="1:6" ht="28.5" x14ac:dyDescent="0.25">
      <c r="A35" s="7">
        <f t="shared" si="1"/>
        <v>24</v>
      </c>
      <c r="B35" s="8" t="s">
        <v>30</v>
      </c>
      <c r="C35" s="9" t="s">
        <v>4</v>
      </c>
      <c r="D35" s="10">
        <v>386</v>
      </c>
      <c r="E35" s="11"/>
      <c r="F35" s="31">
        <f t="shared" si="0"/>
        <v>0</v>
      </c>
    </row>
    <row r="36" spans="1:6" ht="28.5" x14ac:dyDescent="0.25">
      <c r="A36" s="7">
        <f t="shared" si="1"/>
        <v>25</v>
      </c>
      <c r="B36" s="8" t="s">
        <v>31</v>
      </c>
      <c r="C36" s="9" t="s">
        <v>2</v>
      </c>
      <c r="D36" s="10">
        <v>86</v>
      </c>
      <c r="E36" s="11"/>
      <c r="F36" s="31">
        <f t="shared" si="0"/>
        <v>0</v>
      </c>
    </row>
    <row r="37" spans="1:6" ht="42.75" x14ac:dyDescent="0.25">
      <c r="A37" s="7">
        <f t="shared" si="1"/>
        <v>26</v>
      </c>
      <c r="B37" s="8" t="s">
        <v>32</v>
      </c>
      <c r="C37" s="9" t="s">
        <v>4</v>
      </c>
      <c r="D37" s="10">
        <v>86</v>
      </c>
      <c r="E37" s="11"/>
      <c r="F37" s="31">
        <f t="shared" si="0"/>
        <v>0</v>
      </c>
    </row>
    <row r="38" spans="1:6" ht="28.5" x14ac:dyDescent="0.25">
      <c r="A38" s="7">
        <f t="shared" si="1"/>
        <v>27</v>
      </c>
      <c r="B38" s="8" t="s">
        <v>33</v>
      </c>
      <c r="C38" s="9" t="s">
        <v>2</v>
      </c>
      <c r="D38" s="10">
        <v>218</v>
      </c>
      <c r="E38" s="11"/>
      <c r="F38" s="31">
        <f t="shared" si="0"/>
        <v>0</v>
      </c>
    </row>
    <row r="39" spans="1:6" ht="28.5" x14ac:dyDescent="0.25">
      <c r="A39" s="7">
        <f t="shared" si="1"/>
        <v>28</v>
      </c>
      <c r="B39" s="8" t="s">
        <v>34</v>
      </c>
      <c r="C39" s="9" t="s">
        <v>35</v>
      </c>
      <c r="D39" s="10">
        <f>D36*25</f>
        <v>2150</v>
      </c>
      <c r="E39" s="11"/>
      <c r="F39" s="31">
        <f t="shared" si="0"/>
        <v>0</v>
      </c>
    </row>
    <row r="40" spans="1:6" ht="28.5" x14ac:dyDescent="0.25">
      <c r="A40" s="7">
        <f t="shared" si="1"/>
        <v>29</v>
      </c>
      <c r="B40" s="8" t="s">
        <v>36</v>
      </c>
      <c r="C40" s="9" t="s">
        <v>2</v>
      </c>
      <c r="D40" s="10">
        <v>168</v>
      </c>
      <c r="E40" s="11"/>
      <c r="F40" s="31">
        <f t="shared" si="0"/>
        <v>0</v>
      </c>
    </row>
    <row r="41" spans="1:6" ht="19.5" customHeight="1" x14ac:dyDescent="0.25">
      <c r="A41" s="7">
        <f t="shared" si="1"/>
        <v>30</v>
      </c>
      <c r="B41" s="8" t="s">
        <v>37</v>
      </c>
      <c r="C41" s="9" t="s">
        <v>2</v>
      </c>
      <c r="D41" s="10">
        <v>9</v>
      </c>
      <c r="E41" s="11"/>
      <c r="F41" s="31">
        <f t="shared" si="0"/>
        <v>0</v>
      </c>
    </row>
    <row r="42" spans="1:6" ht="28.5" x14ac:dyDescent="0.25">
      <c r="A42" s="7">
        <f t="shared" si="1"/>
        <v>31</v>
      </c>
      <c r="B42" s="8" t="s">
        <v>38</v>
      </c>
      <c r="C42" s="9" t="s">
        <v>0</v>
      </c>
      <c r="D42" s="10">
        <f>D14</f>
        <v>341.65</v>
      </c>
      <c r="E42" s="11"/>
      <c r="F42" s="31">
        <f t="shared" si="0"/>
        <v>0</v>
      </c>
    </row>
    <row r="43" spans="1:6" ht="28.5" x14ac:dyDescent="0.25">
      <c r="A43" s="7">
        <f t="shared" si="1"/>
        <v>32</v>
      </c>
      <c r="B43" s="8" t="s">
        <v>39</v>
      </c>
      <c r="C43" s="9" t="s">
        <v>0</v>
      </c>
      <c r="D43" s="10">
        <f>D42</f>
        <v>341.65</v>
      </c>
      <c r="E43" s="11"/>
      <c r="F43" s="31">
        <f t="shared" si="0"/>
        <v>0</v>
      </c>
    </row>
    <row r="44" spans="1:6" ht="18" customHeight="1" x14ac:dyDescent="0.25">
      <c r="A44" s="7">
        <f t="shared" si="1"/>
        <v>33</v>
      </c>
      <c r="B44" s="8" t="s">
        <v>40</v>
      </c>
      <c r="C44" s="9" t="s">
        <v>0</v>
      </c>
      <c r="D44" s="10">
        <v>42.3</v>
      </c>
      <c r="E44" s="11"/>
      <c r="F44" s="31">
        <f t="shared" si="0"/>
        <v>0</v>
      </c>
    </row>
    <row r="45" spans="1:6" ht="18.95" customHeight="1" x14ac:dyDescent="0.25">
      <c r="A45" s="7">
        <f t="shared" si="1"/>
        <v>34</v>
      </c>
      <c r="B45" s="8" t="s">
        <v>41</v>
      </c>
      <c r="C45" s="9" t="s">
        <v>0</v>
      </c>
      <c r="D45" s="10">
        <v>42.3</v>
      </c>
      <c r="E45" s="11"/>
      <c r="F45" s="31">
        <f t="shared" si="0"/>
        <v>0</v>
      </c>
    </row>
    <row r="46" spans="1:6" ht="28.5" x14ac:dyDescent="0.25">
      <c r="A46" s="7">
        <f t="shared" si="1"/>
        <v>35</v>
      </c>
      <c r="B46" s="13" t="s">
        <v>66</v>
      </c>
      <c r="C46" s="14" t="s">
        <v>0</v>
      </c>
      <c r="D46" s="15">
        <f>D42</f>
        <v>341.65</v>
      </c>
      <c r="E46" s="16"/>
      <c r="F46" s="31">
        <f t="shared" si="0"/>
        <v>0</v>
      </c>
    </row>
    <row r="47" spans="1:6" ht="18.600000000000001" customHeight="1" x14ac:dyDescent="0.25">
      <c r="A47" s="7">
        <f t="shared" si="1"/>
        <v>36</v>
      </c>
      <c r="B47" s="8" t="s">
        <v>42</v>
      </c>
      <c r="C47" s="9" t="s">
        <v>0</v>
      </c>
      <c r="D47" s="10">
        <f>D46</f>
        <v>341.65</v>
      </c>
      <c r="E47" s="11"/>
      <c r="F47" s="31">
        <f t="shared" si="0"/>
        <v>0</v>
      </c>
    </row>
    <row r="48" spans="1:6" ht="28.5" x14ac:dyDescent="0.25">
      <c r="A48" s="7">
        <f t="shared" si="1"/>
        <v>37</v>
      </c>
      <c r="B48" s="8" t="s">
        <v>43</v>
      </c>
      <c r="C48" s="9" t="s">
        <v>2</v>
      </c>
      <c r="D48" s="10">
        <v>112</v>
      </c>
      <c r="E48" s="11"/>
      <c r="F48" s="31">
        <f t="shared" si="0"/>
        <v>0</v>
      </c>
    </row>
    <row r="49" spans="1:6" ht="28.5" x14ac:dyDescent="0.25">
      <c r="A49" s="7">
        <f t="shared" si="1"/>
        <v>38</v>
      </c>
      <c r="B49" s="8" t="s">
        <v>44</v>
      </c>
      <c r="C49" s="9" t="s">
        <v>2</v>
      </c>
      <c r="D49" s="10">
        <v>162</v>
      </c>
      <c r="E49" s="11"/>
      <c r="F49" s="31">
        <f t="shared" si="0"/>
        <v>0</v>
      </c>
    </row>
    <row r="50" spans="1:6" ht="28.5" x14ac:dyDescent="0.25">
      <c r="A50" s="7">
        <f t="shared" si="1"/>
        <v>39</v>
      </c>
      <c r="B50" s="8" t="s">
        <v>45</v>
      </c>
      <c r="C50" s="9" t="s">
        <v>2</v>
      </c>
      <c r="D50" s="10">
        <f>SUM(D48:D49)</f>
        <v>274</v>
      </c>
      <c r="E50" s="11"/>
      <c r="F50" s="31">
        <f t="shared" si="0"/>
        <v>0</v>
      </c>
    </row>
    <row r="51" spans="1:6" ht="28.5" customHeight="1" x14ac:dyDescent="0.25">
      <c r="A51" s="7">
        <f t="shared" si="1"/>
        <v>40</v>
      </c>
      <c r="B51" s="8" t="s">
        <v>46</v>
      </c>
      <c r="C51" s="9" t="s">
        <v>3</v>
      </c>
      <c r="D51" s="10">
        <v>485</v>
      </c>
      <c r="E51" s="11"/>
      <c r="F51" s="31">
        <f t="shared" si="0"/>
        <v>0</v>
      </c>
    </row>
    <row r="52" spans="1:6" ht="18" customHeight="1" x14ac:dyDescent="0.25">
      <c r="A52" s="7">
        <f t="shared" si="1"/>
        <v>41</v>
      </c>
      <c r="B52" s="8" t="s">
        <v>47</v>
      </c>
      <c r="C52" s="9" t="s">
        <v>0</v>
      </c>
      <c r="D52" s="10">
        <f>2*D14</f>
        <v>683.3</v>
      </c>
      <c r="E52" s="11"/>
      <c r="F52" s="31">
        <f t="shared" si="0"/>
        <v>0</v>
      </c>
    </row>
    <row r="53" spans="1:6" ht="28.5" x14ac:dyDescent="0.25">
      <c r="A53" s="7">
        <f t="shared" si="1"/>
        <v>42</v>
      </c>
      <c r="B53" s="8" t="s">
        <v>48</v>
      </c>
      <c r="C53" s="9" t="s">
        <v>0</v>
      </c>
      <c r="D53" s="10">
        <f>2*D14</f>
        <v>683.3</v>
      </c>
      <c r="E53" s="11"/>
      <c r="F53" s="31">
        <f t="shared" si="0"/>
        <v>0</v>
      </c>
    </row>
    <row r="54" spans="1:6" ht="28.5" x14ac:dyDescent="0.25">
      <c r="A54" s="7">
        <f t="shared" si="1"/>
        <v>43</v>
      </c>
      <c r="B54" s="8" t="s">
        <v>49</v>
      </c>
      <c r="C54" s="9" t="s">
        <v>0</v>
      </c>
      <c r="D54" s="17">
        <v>950</v>
      </c>
      <c r="E54" s="11"/>
      <c r="F54" s="31">
        <f t="shared" si="0"/>
        <v>0</v>
      </c>
    </row>
    <row r="55" spans="1:6" x14ac:dyDescent="0.25">
      <c r="A55" s="7">
        <v>47</v>
      </c>
      <c r="B55" s="18" t="s">
        <v>50</v>
      </c>
      <c r="C55" s="14" t="s">
        <v>0</v>
      </c>
      <c r="D55" s="19">
        <v>250</v>
      </c>
      <c r="E55" s="20"/>
      <c r="F55" s="31">
        <f t="shared" si="0"/>
        <v>0</v>
      </c>
    </row>
    <row r="56" spans="1:6" ht="15.75" x14ac:dyDescent="0.25">
      <c r="A56" s="7"/>
      <c r="B56" s="21"/>
      <c r="C56" s="22"/>
      <c r="D56" s="23"/>
      <c r="E56" s="12"/>
      <c r="F56" s="31"/>
    </row>
    <row r="57" spans="1:6" ht="15.75" x14ac:dyDescent="0.25">
      <c r="A57" s="24"/>
      <c r="B57" s="25" t="s">
        <v>51</v>
      </c>
      <c r="C57" s="26"/>
      <c r="D57" s="27"/>
      <c r="E57" s="27"/>
      <c r="F57" s="31"/>
    </row>
    <row r="58" spans="1:6" ht="28.5" x14ac:dyDescent="0.25">
      <c r="A58" s="7">
        <v>70</v>
      </c>
      <c r="B58" s="8" t="s">
        <v>52</v>
      </c>
      <c r="C58" s="9" t="s">
        <v>2</v>
      </c>
      <c r="D58" s="10">
        <v>195</v>
      </c>
      <c r="E58" s="11"/>
      <c r="F58" s="31">
        <f t="shared" ref="F58:F61" si="2">D58*E58</f>
        <v>0</v>
      </c>
    </row>
    <row r="59" spans="1:6" ht="42.75" x14ac:dyDescent="0.25">
      <c r="A59" s="7">
        <v>71</v>
      </c>
      <c r="B59" s="8" t="s">
        <v>53</v>
      </c>
      <c r="C59" s="9" t="s">
        <v>54</v>
      </c>
      <c r="D59" s="10">
        <v>1</v>
      </c>
      <c r="E59" s="11"/>
      <c r="F59" s="31">
        <f t="shared" si="2"/>
        <v>0</v>
      </c>
    </row>
    <row r="60" spans="1:6" ht="28.5" x14ac:dyDescent="0.25">
      <c r="A60" s="7">
        <v>72</v>
      </c>
      <c r="B60" s="8" t="s">
        <v>55</v>
      </c>
      <c r="C60" s="9" t="s">
        <v>54</v>
      </c>
      <c r="D60" s="10">
        <v>1</v>
      </c>
      <c r="E60" s="11"/>
      <c r="F60" s="31">
        <f t="shared" si="2"/>
        <v>0</v>
      </c>
    </row>
    <row r="61" spans="1:6" ht="29.25" thickBot="1" x14ac:dyDescent="0.3">
      <c r="A61" s="7">
        <v>73</v>
      </c>
      <c r="B61" s="8" t="s">
        <v>56</v>
      </c>
      <c r="C61" s="9" t="s">
        <v>54</v>
      </c>
      <c r="D61" s="10">
        <v>1</v>
      </c>
      <c r="E61" s="11"/>
      <c r="F61" s="32">
        <f t="shared" si="2"/>
        <v>0</v>
      </c>
    </row>
    <row r="62" spans="1:6" ht="19.5" thickBot="1" x14ac:dyDescent="0.3">
      <c r="B62" s="30" t="s">
        <v>60</v>
      </c>
      <c r="F62" s="33">
        <f>SUM(F12:F61)</f>
        <v>0</v>
      </c>
    </row>
  </sheetData>
  <mergeCells count="1">
    <mergeCell ref="A1:F1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2022-06-29T12:55:28Z</cp:lastPrinted>
  <dcterms:created xsi:type="dcterms:W3CDTF">2022-06-03T13:17:06Z</dcterms:created>
  <dcterms:modified xsi:type="dcterms:W3CDTF">2023-05-15T10:06:43Z</dcterms:modified>
</cp:coreProperties>
</file>