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ponuka'!$A$1:$O$38</definedName>
  </definedNames>
  <calcPr calcId="162913"/>
</workbook>
</file>

<file path=xl/calcChain.xml><?xml version="1.0" encoding="utf-8"?>
<calcChain xmlns="http://schemas.openxmlformats.org/spreadsheetml/2006/main">
  <c r="L22" i="1" l="1"/>
  <c r="G18" i="1" l="1"/>
  <c r="G17" i="1"/>
  <c r="G13" i="1"/>
  <c r="G14" i="1"/>
  <c r="G15" i="1"/>
  <c r="G16" i="1"/>
  <c r="I4" i="4" l="1"/>
  <c r="F4" i="4"/>
  <c r="C4" i="4"/>
  <c r="B7" i="4" l="1"/>
  <c r="G12" i="1"/>
  <c r="O12" i="1" s="1"/>
  <c r="G21" i="1" l="1"/>
  <c r="O21" i="1" l="1"/>
  <c r="O22" i="1" l="1"/>
  <c r="P22" i="1" s="1"/>
  <c r="O24" i="1" l="1"/>
  <c r="O23" i="1" s="1"/>
</calcChain>
</file>

<file path=xl/sharedStrings.xml><?xml version="1.0" encoding="utf-8"?>
<sst xmlns="http://schemas.openxmlformats.org/spreadsheetml/2006/main" count="118" uniqueCount="92">
  <si>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</si>
  <si>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</si>
  <si>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</si>
  <si>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</si>
  <si>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</si>
  <si>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</si>
  <si>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</si>
  <si>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</si>
  <si>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</si>
  <si>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</si>
  <si>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</si>
  <si>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</si>
  <si>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</si>
  <si>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</si>
  <si>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</si>
  <si>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</si>
  <si>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</si>
  <si>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</si>
  <si>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</si>
  <si>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</si>
  <si>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</si>
  <si>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</si>
  <si>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</si>
  <si>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</si>
  <si>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</si>
  <si>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</si>
  <si>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</si>
  <si>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</si>
  <si>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</si>
  <si>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</si>
  <si>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</si>
  <si>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</si>
  <si>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</si>
  <si>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</si>
  <si>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</si>
  <si>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</si>
  <si>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</si>
  <si>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</si>
  <si>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</si>
  <si>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</si>
  <si>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</si>
  <si>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</si>
  <si>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</si>
  <si>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</si>
  <si>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</si>
  <si>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</si>
  <si>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</si>
  <si>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</si>
  <si>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</si>
  <si>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</si>
  <si>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</si>
  <si>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</si>
  <si>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</si>
  <si>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</si>
  <si>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</si>
  <si>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</si>
  <si>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</si>
  <si>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</si>
  <si>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</si>
  <si>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</si>
  <si>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</si>
  <si>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</si>
  <si>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</si>
  <si>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</si>
  <si>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</si>
  <si>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</si>
  <si>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</si>
  <si>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</si>
  <si>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</si>
  <si>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</si>
  <si>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</si>
  <si>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 xml:space="preserve">Lesnícke služby v ťažbovom procese - viacoperačné technológie na OZ Sever, VC Kasárne, Klokočov, LS Čadca  </t>
  </si>
  <si>
    <t>Lesy SR š.p. OZ Sever</t>
  </si>
  <si>
    <t>2468A0</t>
  </si>
  <si>
    <t>2468B0</t>
  </si>
  <si>
    <t>2464B2</t>
  </si>
  <si>
    <t>2477B0</t>
  </si>
  <si>
    <t>1543A0</t>
  </si>
  <si>
    <t>1543B0</t>
  </si>
  <si>
    <t>1197A2</t>
  </si>
  <si>
    <t>08 Kasárne</t>
  </si>
  <si>
    <t>10 Klokočov</t>
  </si>
  <si>
    <t>VU-50</t>
  </si>
  <si>
    <t>0/1000</t>
  </si>
  <si>
    <t>0/800</t>
  </si>
  <si>
    <t>0/650</t>
  </si>
  <si>
    <t>0/560</t>
  </si>
  <si>
    <t>0/630</t>
  </si>
  <si>
    <t>10.5.2023 Ing. Pavol Mucha</t>
  </si>
  <si>
    <t xml:space="preserve">časť B - Ťažba a výroba sortimentov v lanovkových/ ťažko prístupných terénoch harvestermi a ich vývoz forwardermi z porastu z lokality peň na vývozné miesto / odvozné miesto, v súčinnosti s kompaktným mobilným trakčným navijakom. Veľkostná kategória - odst.iii. Stredný - s prevádzkovou hmotnosťou od 13 t do 17 t, s výkonom motora 110 kW - 150 kW.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</si>
  <si>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máj 2023 až október 2023. Zo SP je požadovaná technológia z bodu 3. Predmet zákazky - (bližšie vymedzenie predmetu zákazky) : časť B - Ťažba a výroba sortimentov v lanovkových/ ťažko prístupných terénoch harvestermi a ich vývoz forwardermi z porastu z lokality peň na vývozné miesto / odvozné miesto, v súčinnosti s kompaktným mobilným trakčným navijakom. Veľkostná kategória - iii. Stredný - s prevádzkovou hmotnosťou od 13 t do 17 t, s výkonom motora 110 kW - 150 kW.do 17 t, s výkonom motora 110 kW - 150kW. Objednávateľ na požiadanie dodávateľa prác umožní obhliadku porastov. Kontaktná osoba: Ing.Pavol Mucha 0918335042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</si>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</sst>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2" fontId="10" fillId="3" borderId="27" xfId="0" applyNumberFormat="1" applyFont="1" applyFill="1" applyBorder="1" applyAlignment="1" applyProtection="1">
      <alignment horizontal="right" vertical="center" wrapText="1"/>
    </xf>
    <xf numFmtId="2" fontId="10" fillId="3" borderId="22" xfId="0" applyNumberFormat="1" applyFont="1" applyFill="1" applyBorder="1" applyAlignment="1" applyProtection="1">
      <alignment horizontal="right" vertical="center" wrapText="1"/>
    </xf>
    <xf numFmtId="2" fontId="10" fillId="3" borderId="40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view="pageBreakPreview" topLeftCell="A3" zoomScaleNormal="100" zoomScaleSheetLayoutView="100" workbookViewId="0">
      <selection activeCell="M1" sqref="M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03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6" t="s">
        <v>91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02" t="s">
        <v>71</v>
      </c>
      <c r="D3" s="102"/>
      <c r="E3" s="102"/>
      <c r="F3" s="102"/>
      <c r="G3" s="102"/>
      <c r="H3" s="102"/>
      <c r="I3" s="102"/>
      <c r="J3" s="102"/>
      <c r="K3" s="102"/>
      <c r="L3" s="102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06"/>
      <c r="F5" s="106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07" t="s">
        <v>72</v>
      </c>
      <c r="C6" s="107"/>
      <c r="D6" s="107"/>
      <c r="E6" s="107"/>
      <c r="F6" s="107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08"/>
      <c r="C7" s="108"/>
      <c r="D7" s="108"/>
      <c r="E7" s="108"/>
      <c r="F7" s="108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04" t="s">
        <v>66</v>
      </c>
      <c r="B8" s="10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69</v>
      </c>
      <c r="B9" s="84" t="s">
        <v>2</v>
      </c>
      <c r="C9" s="97" t="s">
        <v>53</v>
      </c>
      <c r="D9" s="98"/>
      <c r="E9" s="99" t="s">
        <v>3</v>
      </c>
      <c r="F9" s="100"/>
      <c r="G9" s="101"/>
      <c r="H9" s="89" t="s">
        <v>4</v>
      </c>
      <c r="I9" s="86" t="s">
        <v>5</v>
      </c>
      <c r="J9" s="92" t="s">
        <v>6</v>
      </c>
      <c r="K9" s="95" t="s">
        <v>7</v>
      </c>
      <c r="L9" s="86" t="s">
        <v>54</v>
      </c>
      <c r="M9" s="86" t="s">
        <v>60</v>
      </c>
      <c r="N9" s="109" t="s">
        <v>58</v>
      </c>
      <c r="O9" s="111" t="s">
        <v>59</v>
      </c>
    </row>
    <row r="10" spans="1:17" ht="21.75" customHeight="1" x14ac:dyDescent="0.25">
      <c r="A10" s="25"/>
      <c r="B10" s="85"/>
      <c r="C10" s="113" t="s">
        <v>67</v>
      </c>
      <c r="D10" s="114"/>
      <c r="E10" s="113" t="s">
        <v>9</v>
      </c>
      <c r="F10" s="115" t="s">
        <v>10</v>
      </c>
      <c r="G10" s="117" t="s">
        <v>11</v>
      </c>
      <c r="H10" s="90"/>
      <c r="I10" s="87"/>
      <c r="J10" s="93"/>
      <c r="K10" s="96"/>
      <c r="L10" s="87"/>
      <c r="M10" s="87"/>
      <c r="N10" s="110"/>
      <c r="O10" s="112"/>
    </row>
    <row r="11" spans="1:17" ht="50.25" customHeight="1" thickBot="1" x14ac:dyDescent="0.3">
      <c r="A11" s="26"/>
      <c r="B11" s="85"/>
      <c r="C11" s="113"/>
      <c r="D11" s="114"/>
      <c r="E11" s="113"/>
      <c r="F11" s="116"/>
      <c r="G11" s="118"/>
      <c r="H11" s="91"/>
      <c r="I11" s="87"/>
      <c r="J11" s="94"/>
      <c r="K11" s="96"/>
      <c r="L11" s="88"/>
      <c r="M11" s="88"/>
      <c r="N11" s="110"/>
      <c r="O11" s="112"/>
    </row>
    <row r="12" spans="1:17" ht="15" customHeight="1" x14ac:dyDescent="0.25">
      <c r="A12" s="61" t="s">
        <v>80</v>
      </c>
      <c r="B12" s="52" t="s">
        <v>73</v>
      </c>
      <c r="C12" s="78" t="s">
        <v>89</v>
      </c>
      <c r="D12" s="79"/>
      <c r="E12" s="76">
        <v>180</v>
      </c>
      <c r="F12" s="53"/>
      <c r="G12" s="77">
        <f>E12+F12</f>
        <v>180</v>
      </c>
      <c r="H12" s="54" t="s">
        <v>82</v>
      </c>
      <c r="I12" s="55">
        <v>50</v>
      </c>
      <c r="J12" s="55">
        <v>0.14000000000000001</v>
      </c>
      <c r="K12" s="56" t="s">
        <v>83</v>
      </c>
      <c r="L12" s="58">
        <v>6645.6</v>
      </c>
      <c r="M12" s="60" t="s">
        <v>61</v>
      </c>
      <c r="N12" s="62"/>
      <c r="O12" s="63">
        <f>SUM(N12*G12)</f>
        <v>0</v>
      </c>
      <c r="P12" s="12"/>
      <c r="Q12" s="66"/>
    </row>
    <row r="13" spans="1:17" x14ac:dyDescent="0.25">
      <c r="A13" s="27" t="s">
        <v>80</v>
      </c>
      <c r="B13" s="67" t="s">
        <v>74</v>
      </c>
      <c r="C13" s="80"/>
      <c r="D13" s="81"/>
      <c r="E13" s="73">
        <v>410</v>
      </c>
      <c r="F13" s="69"/>
      <c r="G13" s="74">
        <f t="shared" ref="G13:G18" si="0">E13+F13</f>
        <v>410</v>
      </c>
      <c r="H13" s="70" t="s">
        <v>82</v>
      </c>
      <c r="I13" s="29">
        <v>50</v>
      </c>
      <c r="J13" s="29">
        <v>0.28999999999999998</v>
      </c>
      <c r="K13" s="49" t="s">
        <v>84</v>
      </c>
      <c r="L13" s="58">
        <v>9671.9</v>
      </c>
      <c r="M13" s="28" t="s">
        <v>61</v>
      </c>
      <c r="N13" s="71"/>
      <c r="O13" s="72"/>
      <c r="P13" s="12"/>
      <c r="Q13" s="66"/>
    </row>
    <row r="14" spans="1:17" x14ac:dyDescent="0.25">
      <c r="A14" s="27" t="s">
        <v>80</v>
      </c>
      <c r="B14" s="67" t="s">
        <v>75</v>
      </c>
      <c r="C14" s="80"/>
      <c r="D14" s="81"/>
      <c r="E14" s="73">
        <v>205</v>
      </c>
      <c r="F14" s="69"/>
      <c r="G14" s="74">
        <f t="shared" si="0"/>
        <v>205</v>
      </c>
      <c r="H14" s="70" t="s">
        <v>82</v>
      </c>
      <c r="I14" s="29">
        <v>25</v>
      </c>
      <c r="J14" s="65">
        <v>0.09</v>
      </c>
      <c r="K14" s="49" t="s">
        <v>83</v>
      </c>
      <c r="L14" s="58">
        <v>8624.35</v>
      </c>
      <c r="M14" s="28" t="s">
        <v>61</v>
      </c>
      <c r="N14" s="71"/>
      <c r="O14" s="72"/>
      <c r="P14" s="12"/>
      <c r="Q14" s="66"/>
    </row>
    <row r="15" spans="1:17" x14ac:dyDescent="0.25">
      <c r="A15" s="27" t="s">
        <v>80</v>
      </c>
      <c r="B15" s="67" t="s">
        <v>76</v>
      </c>
      <c r="C15" s="80"/>
      <c r="D15" s="81"/>
      <c r="E15" s="73">
        <v>480</v>
      </c>
      <c r="F15" s="69"/>
      <c r="G15" s="74">
        <f t="shared" si="0"/>
        <v>480</v>
      </c>
      <c r="H15" s="70" t="s">
        <v>82</v>
      </c>
      <c r="I15" s="29">
        <v>50</v>
      </c>
      <c r="J15" s="29">
        <v>0.19</v>
      </c>
      <c r="K15" s="49" t="s">
        <v>83</v>
      </c>
      <c r="L15" s="58">
        <v>15331.2</v>
      </c>
      <c r="M15" s="28" t="s">
        <v>61</v>
      </c>
      <c r="N15" s="71"/>
      <c r="O15" s="72"/>
      <c r="P15" s="12"/>
      <c r="Q15" s="66"/>
    </row>
    <row r="16" spans="1:17" x14ac:dyDescent="0.25">
      <c r="A16" s="27" t="s">
        <v>81</v>
      </c>
      <c r="B16" s="67" t="s">
        <v>77</v>
      </c>
      <c r="C16" s="80"/>
      <c r="D16" s="81"/>
      <c r="E16" s="73">
        <v>180</v>
      </c>
      <c r="F16" s="75"/>
      <c r="G16" s="74">
        <f t="shared" si="0"/>
        <v>180</v>
      </c>
      <c r="H16" s="70" t="s">
        <v>82</v>
      </c>
      <c r="I16" s="29">
        <v>40</v>
      </c>
      <c r="J16" s="29">
        <v>0.25</v>
      </c>
      <c r="K16" s="49" t="s">
        <v>85</v>
      </c>
      <c r="L16" s="58">
        <v>4104</v>
      </c>
      <c r="M16" s="28" t="s">
        <v>61</v>
      </c>
      <c r="N16" s="71"/>
      <c r="O16" s="72"/>
      <c r="P16" s="12"/>
      <c r="Q16" s="66"/>
    </row>
    <row r="17" spans="1:17" x14ac:dyDescent="0.25">
      <c r="A17" s="27" t="s">
        <v>81</v>
      </c>
      <c r="B17" s="67" t="s">
        <v>78</v>
      </c>
      <c r="C17" s="80"/>
      <c r="D17" s="81"/>
      <c r="E17" s="73">
        <v>400</v>
      </c>
      <c r="F17" s="69"/>
      <c r="G17" s="74">
        <f t="shared" si="0"/>
        <v>400</v>
      </c>
      <c r="H17" s="70" t="s">
        <v>82</v>
      </c>
      <c r="I17" s="29">
        <v>40</v>
      </c>
      <c r="J17" s="29">
        <v>0.22</v>
      </c>
      <c r="K17" s="49" t="s">
        <v>86</v>
      </c>
      <c r="L17" s="58">
        <v>8652</v>
      </c>
      <c r="M17" s="28" t="s">
        <v>61</v>
      </c>
      <c r="N17" s="71"/>
      <c r="O17" s="72"/>
      <c r="P17" s="12"/>
      <c r="Q17" s="66"/>
    </row>
    <row r="18" spans="1:17" x14ac:dyDescent="0.25">
      <c r="A18" s="27" t="s">
        <v>81</v>
      </c>
      <c r="B18" s="67" t="s">
        <v>79</v>
      </c>
      <c r="C18" s="80"/>
      <c r="D18" s="81"/>
      <c r="E18" s="73">
        <v>450</v>
      </c>
      <c r="F18" s="69"/>
      <c r="G18" s="74">
        <f t="shared" si="0"/>
        <v>450</v>
      </c>
      <c r="H18" s="70" t="s">
        <v>82</v>
      </c>
      <c r="I18" s="29">
        <v>50</v>
      </c>
      <c r="J18" s="29">
        <v>0.28999999999999998</v>
      </c>
      <c r="K18" s="49" t="s">
        <v>87</v>
      </c>
      <c r="L18" s="58">
        <v>10620</v>
      </c>
      <c r="M18" s="28" t="s">
        <v>61</v>
      </c>
      <c r="N18" s="71"/>
      <c r="O18" s="72"/>
      <c r="P18" s="12"/>
      <c r="Q18" s="66"/>
    </row>
    <row r="19" spans="1:17" x14ac:dyDescent="0.25">
      <c r="A19" s="27"/>
      <c r="B19" s="67"/>
      <c r="C19" s="80"/>
      <c r="D19" s="81"/>
      <c r="E19" s="73"/>
      <c r="F19" s="69"/>
      <c r="G19" s="74"/>
      <c r="H19" s="70"/>
      <c r="I19" s="29"/>
      <c r="J19" s="29"/>
      <c r="K19" s="49"/>
      <c r="L19" s="58"/>
      <c r="M19" s="28"/>
      <c r="N19" s="71"/>
      <c r="O19" s="72"/>
      <c r="P19" s="12"/>
      <c r="Q19" s="66"/>
    </row>
    <row r="20" spans="1:17" ht="15.75" thickBot="1" x14ac:dyDescent="0.3">
      <c r="A20" s="27"/>
      <c r="B20" s="67"/>
      <c r="C20" s="82"/>
      <c r="D20" s="83"/>
      <c r="E20" s="68"/>
      <c r="F20" s="69"/>
      <c r="G20" s="57"/>
      <c r="H20" s="70"/>
      <c r="I20" s="29"/>
      <c r="J20" s="29"/>
      <c r="K20" s="49"/>
      <c r="L20" s="58"/>
      <c r="M20" s="28"/>
      <c r="N20" s="71"/>
      <c r="O20" s="72"/>
      <c r="P20" s="12"/>
      <c r="Q20" s="66"/>
    </row>
    <row r="21" spans="1:17" ht="15.75" thickBot="1" x14ac:dyDescent="0.3">
      <c r="A21" s="30"/>
      <c r="B21" s="31"/>
      <c r="C21" s="32"/>
      <c r="D21" s="33"/>
      <c r="E21" s="34"/>
      <c r="F21" s="34"/>
      <c r="G21" s="64">
        <f>SUM(G12:G20)</f>
        <v>2305</v>
      </c>
      <c r="H21" s="35"/>
      <c r="I21" s="31"/>
      <c r="J21" s="31"/>
      <c r="K21" s="32"/>
      <c r="L21" s="36"/>
      <c r="M21" s="37"/>
      <c r="N21" s="40"/>
      <c r="O21" s="41">
        <f t="shared" ref="O21" si="1">SUM(N21*G21)</f>
        <v>0</v>
      </c>
      <c r="P21" s="12"/>
      <c r="Q21" s="66"/>
    </row>
    <row r="22" spans="1:17" ht="15.75" thickBot="1" x14ac:dyDescent="0.3">
      <c r="A22" s="51"/>
      <c r="B22" s="38"/>
      <c r="C22" s="38"/>
      <c r="D22" s="38"/>
      <c r="E22" s="38"/>
      <c r="F22" s="38"/>
      <c r="G22" s="38"/>
      <c r="H22" s="38"/>
      <c r="I22" s="38"/>
      <c r="J22" s="119" t="s">
        <v>13</v>
      </c>
      <c r="K22" s="119"/>
      <c r="L22" s="41">
        <f>SUM(L12:L21)</f>
        <v>63649.05</v>
      </c>
      <c r="M22" s="39"/>
      <c r="N22" s="42" t="s">
        <v>14</v>
      </c>
      <c r="O22" s="36">
        <f>SUM(O12:O21)</f>
        <v>0</v>
      </c>
      <c r="P22" s="12" t="str">
        <f>IF(O22&gt;L22,"prekročená cena","nižšia ako stanovená")</f>
        <v>nižšia ako stanovená</v>
      </c>
    </row>
    <row r="23" spans="1:17" ht="15.75" thickBot="1" x14ac:dyDescent="0.3">
      <c r="A23" s="120" t="s">
        <v>15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36">
        <f>O24-O22</f>
        <v>0</v>
      </c>
    </row>
    <row r="24" spans="1:17" ht="15.75" thickBot="1" x14ac:dyDescent="0.3">
      <c r="A24" s="120" t="s">
        <v>16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O24" s="36">
        <f>IF("nie"=MID(I32,1,3),O22,(O22*1.2))</f>
        <v>0</v>
      </c>
    </row>
    <row r="25" spans="1:17" x14ac:dyDescent="0.25">
      <c r="A25" s="134" t="s">
        <v>17</v>
      </c>
      <c r="B25" s="134"/>
      <c r="C25" s="134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7" x14ac:dyDescent="0.25">
      <c r="A26" s="123" t="s">
        <v>65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  <row r="27" spans="1:17" ht="25.5" customHeight="1" x14ac:dyDescent="0.25">
      <c r="A27" s="44" t="s">
        <v>57</v>
      </c>
      <c r="B27" s="44"/>
      <c r="C27" s="44"/>
      <c r="D27" s="44"/>
      <c r="E27" s="44"/>
      <c r="F27" s="44"/>
      <c r="G27" s="45" t="s">
        <v>55</v>
      </c>
      <c r="H27" s="44"/>
      <c r="I27" s="44"/>
      <c r="J27" s="46"/>
      <c r="K27" s="46"/>
      <c r="L27" s="46"/>
      <c r="M27" s="46"/>
      <c r="N27" s="46"/>
      <c r="O27" s="46"/>
    </row>
    <row r="28" spans="1:17" ht="15" customHeight="1" x14ac:dyDescent="0.25">
      <c r="A28" s="128" t="s">
        <v>90</v>
      </c>
      <c r="B28" s="128"/>
      <c r="C28" s="128"/>
      <c r="D28" s="128"/>
      <c r="E28" s="128"/>
      <c r="F28" s="135" t="s">
        <v>56</v>
      </c>
      <c r="G28" s="47" t="s">
        <v>18</v>
      </c>
      <c r="H28" s="125"/>
      <c r="I28" s="126"/>
      <c r="J28" s="126"/>
      <c r="K28" s="126"/>
      <c r="L28" s="126"/>
      <c r="M28" s="126"/>
      <c r="N28" s="126"/>
      <c r="O28" s="127"/>
    </row>
    <row r="29" spans="1:17" x14ac:dyDescent="0.25">
      <c r="A29" s="129"/>
      <c r="B29" s="129"/>
      <c r="C29" s="129"/>
      <c r="D29" s="129"/>
      <c r="E29" s="129"/>
      <c r="F29" s="135"/>
      <c r="G29" s="47" t="s">
        <v>19</v>
      </c>
      <c r="H29" s="125"/>
      <c r="I29" s="126"/>
      <c r="J29" s="126"/>
      <c r="K29" s="126"/>
      <c r="L29" s="126"/>
      <c r="M29" s="126"/>
      <c r="N29" s="126"/>
      <c r="O29" s="127"/>
    </row>
    <row r="30" spans="1:17" ht="18" customHeight="1" x14ac:dyDescent="0.25">
      <c r="A30" s="129"/>
      <c r="B30" s="129"/>
      <c r="C30" s="129"/>
      <c r="D30" s="129"/>
      <c r="E30" s="129"/>
      <c r="F30" s="135"/>
      <c r="G30" s="47" t="s">
        <v>20</v>
      </c>
      <c r="H30" s="125"/>
      <c r="I30" s="126"/>
      <c r="J30" s="126"/>
      <c r="K30" s="126"/>
      <c r="L30" s="126"/>
      <c r="M30" s="126"/>
      <c r="N30" s="126"/>
      <c r="O30" s="127"/>
    </row>
    <row r="31" spans="1:17" x14ac:dyDescent="0.25">
      <c r="A31" s="129"/>
      <c r="B31" s="129"/>
      <c r="C31" s="129"/>
      <c r="D31" s="129"/>
      <c r="E31" s="129"/>
      <c r="F31" s="135"/>
      <c r="G31" s="47" t="s">
        <v>21</v>
      </c>
      <c r="H31" s="125"/>
      <c r="I31" s="126"/>
      <c r="J31" s="126"/>
      <c r="K31" s="126"/>
      <c r="L31" s="126"/>
      <c r="M31" s="126"/>
      <c r="N31" s="126"/>
      <c r="O31" s="127"/>
    </row>
    <row r="32" spans="1:17" x14ac:dyDescent="0.25">
      <c r="A32" s="129"/>
      <c r="B32" s="129"/>
      <c r="C32" s="129"/>
      <c r="D32" s="129"/>
      <c r="E32" s="129"/>
      <c r="F32" s="135"/>
      <c r="G32" s="47" t="s">
        <v>22</v>
      </c>
      <c r="H32" s="125"/>
      <c r="I32" s="126"/>
      <c r="J32" s="126"/>
      <c r="K32" s="126"/>
      <c r="L32" s="126"/>
      <c r="M32" s="126"/>
      <c r="N32" s="126"/>
      <c r="O32" s="127"/>
    </row>
    <row r="33" spans="1:15" x14ac:dyDescent="0.25">
      <c r="A33" s="129"/>
      <c r="B33" s="129"/>
      <c r="C33" s="129"/>
      <c r="D33" s="129"/>
      <c r="E33" s="12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29"/>
      <c r="B34" s="129"/>
      <c r="C34" s="129"/>
      <c r="D34" s="129"/>
      <c r="E34" s="12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29"/>
      <c r="B35" s="129"/>
      <c r="C35" s="129"/>
      <c r="D35" s="129"/>
      <c r="E35" s="129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29"/>
      <c r="B36" s="129"/>
      <c r="C36" s="129"/>
      <c r="D36" s="129"/>
      <c r="E36" s="129"/>
      <c r="F36" s="46"/>
      <c r="G36" s="24"/>
      <c r="H36" s="18"/>
      <c r="I36" s="24"/>
      <c r="J36" s="24" t="s">
        <v>23</v>
      </c>
      <c r="K36" s="24"/>
      <c r="L36" s="131"/>
      <c r="M36" s="132"/>
      <c r="N36" s="133"/>
      <c r="O36" s="24"/>
    </row>
    <row r="37" spans="1:15" x14ac:dyDescent="0.25">
      <c r="A37" s="130"/>
      <c r="B37" s="130"/>
      <c r="C37" s="130"/>
      <c r="D37" s="130"/>
      <c r="E37" s="130"/>
      <c r="F37" s="46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1" t="s">
        <v>88</v>
      </c>
      <c r="B38" s="21"/>
      <c r="C38" s="21"/>
      <c r="D38" s="21"/>
      <c r="E38" s="21"/>
      <c r="F38" s="21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35">
    <mergeCell ref="J22:K22"/>
    <mergeCell ref="A23:N23"/>
    <mergeCell ref="A24:N24"/>
    <mergeCell ref="A26:O26"/>
    <mergeCell ref="H32:O32"/>
    <mergeCell ref="A28:E37"/>
    <mergeCell ref="L36:N36"/>
    <mergeCell ref="A25:C25"/>
    <mergeCell ref="F28:F32"/>
    <mergeCell ref="H28:O28"/>
    <mergeCell ref="H29:O29"/>
    <mergeCell ref="H30:O30"/>
    <mergeCell ref="H31:O31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0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59" t="s">
        <v>61</v>
      </c>
      <c r="B3" s="59" t="s">
        <v>70</v>
      </c>
      <c r="C3" s="59"/>
      <c r="D3" s="59" t="s">
        <v>61</v>
      </c>
      <c r="E3" s="59" t="s">
        <v>70</v>
      </c>
      <c r="F3" s="59"/>
      <c r="G3" s="59" t="s">
        <v>61</v>
      </c>
      <c r="H3" s="59" t="s">
        <v>70</v>
      </c>
    </row>
    <row r="4" spans="1:9" x14ac:dyDescent="0.25">
      <c r="A4" s="59">
        <v>13.4</v>
      </c>
      <c r="B4" s="59">
        <v>25.19</v>
      </c>
      <c r="C4" s="59">
        <f>A4*B4</f>
        <v>337.54600000000005</v>
      </c>
      <c r="D4" s="59">
        <v>83</v>
      </c>
      <c r="E4" s="59">
        <v>26.05</v>
      </c>
      <c r="F4" s="59">
        <f>D4*E4</f>
        <v>2162.15</v>
      </c>
      <c r="G4" s="59">
        <v>13</v>
      </c>
      <c r="H4" s="59">
        <v>17.32</v>
      </c>
      <c r="I4" s="59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25">
      <c r="A3" s="5" t="s">
        <v>25</v>
      </c>
      <c r="B3" s="137" t="s">
        <v>26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5" t="s">
        <v>27</v>
      </c>
      <c r="B4" s="137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5" t="s">
        <v>8</v>
      </c>
      <c r="B5" s="137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5" t="s">
        <v>2</v>
      </c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25">
      <c r="A8" s="5" t="s">
        <v>12</v>
      </c>
      <c r="B8" s="137" t="s">
        <v>32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x14ac:dyDescent="0.25">
      <c r="A9" s="7" t="s">
        <v>33</v>
      </c>
      <c r="B9" s="137" t="s">
        <v>34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7" t="s">
        <v>35</v>
      </c>
      <c r="B10" s="137" t="s">
        <v>36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25">
      <c r="A11" s="8" t="s">
        <v>37</v>
      </c>
      <c r="B11" s="137" t="s">
        <v>38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25">
      <c r="A12" s="9" t="s">
        <v>39</v>
      </c>
      <c r="B12" s="137" t="s">
        <v>40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4" customHeight="1" x14ac:dyDescent="0.25">
      <c r="A13" s="8" t="s">
        <v>41</v>
      </c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16.5" customHeight="1" x14ac:dyDescent="0.25">
      <c r="A14" s="8" t="s">
        <v>5</v>
      </c>
      <c r="B14" s="137" t="s">
        <v>52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25">
      <c r="A15" s="8" t="s">
        <v>43</v>
      </c>
      <c r="B15" s="137" t="s">
        <v>44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8.25" x14ac:dyDescent="0.25">
      <c r="A16" s="10" t="s">
        <v>45</v>
      </c>
      <c r="B16" s="137" t="s">
        <v>46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8.5" customHeight="1" x14ac:dyDescent="0.25">
      <c r="A17" s="10" t="s">
        <v>47</v>
      </c>
      <c r="B17" s="137" t="s">
        <v>48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7" customHeight="1" x14ac:dyDescent="0.25">
      <c r="A18" s="11" t="s">
        <v>49</v>
      </c>
      <c r="B18" s="137" t="s">
        <v>50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75" customHeight="1" x14ac:dyDescent="0.25">
      <c r="A19" s="48" t="s">
        <v>62</v>
      </c>
      <c r="B19" s="136" t="s">
        <v>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2023-02-02T06:05:12Z</cp:lastPrinted>
  <dcterms:created xsi:type="dcterms:W3CDTF">2012-08-13T12:29:09Z</dcterms:created>
  <dcterms:modified xsi:type="dcterms:W3CDTF">2023-06-30T08:05:29Z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