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\\HYPERONE\home\jfekiacova\VO_v riešení_neukončené\58_Výzva č. 2_PNEUMAT\"/>
    </mc:Choice>
  </mc:AlternateContent>
  <xr:revisionPtr revIDLastSave="0" documentId="13_ncr:1_{1D831913-11FF-4EFA-9C10-D575E43A287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aro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9" i="1" l="1"/>
  <c r="N67" i="1"/>
  <c r="N66" i="1"/>
  <c r="N38" i="1"/>
  <c r="N39" i="1"/>
  <c r="B70" i="1"/>
  <c r="B71" i="1" s="1"/>
  <c r="B72" i="1" s="1"/>
  <c r="B73" i="1" s="1"/>
  <c r="B74" i="1" s="1"/>
  <c r="B75" i="1" s="1"/>
  <c r="B76" i="1" s="1"/>
  <c r="B77" i="1" s="1"/>
  <c r="B78" i="1" s="1"/>
  <c r="B36" i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N56" i="1"/>
  <c r="N57" i="1"/>
  <c r="N58" i="1"/>
  <c r="N59" i="1"/>
  <c r="N60" i="1"/>
  <c r="N61" i="1"/>
  <c r="N62" i="1"/>
  <c r="N63" i="1"/>
  <c r="N64" i="1"/>
  <c r="N29" i="1"/>
  <c r="N30" i="1"/>
  <c r="N31" i="1"/>
  <c r="N69" i="1"/>
  <c r="N36" i="1"/>
  <c r="N37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3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32" i="1"/>
  <c r="N33" i="1"/>
  <c r="N15" i="1"/>
  <c r="N71" i="1"/>
  <c r="N78" i="1"/>
  <c r="N77" i="1"/>
  <c r="N76" i="1"/>
  <c r="N75" i="1"/>
  <c r="N74" i="1"/>
  <c r="N73" i="1"/>
  <c r="N72" i="1"/>
  <c r="N70" i="1"/>
  <c r="N80" i="1" l="1"/>
  <c r="N81" i="1" l="1"/>
</calcChain>
</file>

<file path=xl/sharedStrings.xml><?xml version="1.0" encoding="utf-8"?>
<sst xmlns="http://schemas.openxmlformats.org/spreadsheetml/2006/main" count="347" uniqueCount="173">
  <si>
    <t>Rozmer pneumatík</t>
  </si>
  <si>
    <t>A8</t>
  </si>
  <si>
    <t>LIAZ, T815</t>
  </si>
  <si>
    <t>J</t>
  </si>
  <si>
    <t>MAN</t>
  </si>
  <si>
    <t>K</t>
  </si>
  <si>
    <t>IVECO, MAN</t>
  </si>
  <si>
    <t>156/150</t>
  </si>
  <si>
    <t>TATRA 815</t>
  </si>
  <si>
    <t>sneh. radlica</t>
  </si>
  <si>
    <t>T1</t>
  </si>
  <si>
    <t xml:space="preserve"> </t>
  </si>
  <si>
    <t>UN 053</t>
  </si>
  <si>
    <t>Zetor</t>
  </si>
  <si>
    <t>UNC</t>
  </si>
  <si>
    <t>A6</t>
  </si>
  <si>
    <t>Hidromek</t>
  </si>
  <si>
    <t>Praga UV80</t>
  </si>
  <si>
    <t>A3</t>
  </si>
  <si>
    <t>TG02</t>
  </si>
  <si>
    <t>pneumatika 235/75R 17,5 - zosilnená</t>
  </si>
  <si>
    <t>príves</t>
  </si>
  <si>
    <t>Zetor-Fortera</t>
  </si>
  <si>
    <t>L</t>
  </si>
  <si>
    <t>SI index rýchlosti minimálne</t>
  </si>
  <si>
    <t>150/146</t>
  </si>
  <si>
    <t>M</t>
  </si>
  <si>
    <t>Iveco Cargo</t>
  </si>
  <si>
    <t>pneumatika 155/70 R 12 C - zosilnená</t>
  </si>
  <si>
    <t>104/102</t>
  </si>
  <si>
    <t>N</t>
  </si>
  <si>
    <t>129/127</t>
  </si>
  <si>
    <t>Pneumatiky nové na nákladné motorové vozidlá a prívesy</t>
  </si>
  <si>
    <t>Li index zaťaženia minimálne</t>
  </si>
  <si>
    <t>10PR</t>
  </si>
  <si>
    <t>R</t>
  </si>
  <si>
    <t>FR1 Matador</t>
  </si>
  <si>
    <t>NB60 Mitas</t>
  </si>
  <si>
    <t>NR55 Barum</t>
  </si>
  <si>
    <t>TR603 Security</t>
  </si>
  <si>
    <t>88/86</t>
  </si>
  <si>
    <t>RW06 Hankook</t>
  </si>
  <si>
    <t>pneumatika 165/70 R 13 C - zosilnená</t>
  </si>
  <si>
    <t>149/154</t>
  </si>
  <si>
    <t>152/148</t>
  </si>
  <si>
    <t>FHR4  Matador</t>
  </si>
  <si>
    <t>DHR4   Matador</t>
  </si>
  <si>
    <t>TF04   Mitas</t>
  </si>
  <si>
    <t>NB41 Mitas</t>
  </si>
  <si>
    <t>pneumatika 9,5-24 8PR - šípová</t>
  </si>
  <si>
    <t>BKT MP-567</t>
  </si>
  <si>
    <t>BKT Ridemax IT696</t>
  </si>
  <si>
    <t>8PR</t>
  </si>
  <si>
    <t>14PR</t>
  </si>
  <si>
    <t>12PR</t>
  </si>
  <si>
    <t>IND 80 12PR Seha</t>
  </si>
  <si>
    <t>IND80 Seha</t>
  </si>
  <si>
    <t>IND 80 12PR, TI06 Seha</t>
  </si>
  <si>
    <t>THR4 Matador</t>
  </si>
  <si>
    <t>Typ podvozku</t>
  </si>
  <si>
    <t xml:space="preserve">Značka, typ, výrobca pneumatiky </t>
  </si>
  <si>
    <t>* ak uchádzač nie je platcom DPH uvedie 0</t>
  </si>
  <si>
    <t>podpis oprávnenej osoby</t>
  </si>
  <si>
    <t>Obchodné meno/názov:</t>
  </si>
  <si>
    <t>Adresa/sídlo podnikania:</t>
  </si>
  <si>
    <t>IČO:</t>
  </si>
  <si>
    <t>P.č.</t>
  </si>
  <si>
    <t>Vyplní uchádzač!!!</t>
  </si>
  <si>
    <t>Valivový odpor</t>
  </si>
  <si>
    <t>Priľnavosť za mokra</t>
  </si>
  <si>
    <t>Merná jednotka (ďalej len "MJ")</t>
  </si>
  <si>
    <t>Predpokladané množstvo v MJ</t>
  </si>
  <si>
    <t>Cena za 1 MJ v EUR bez DPH</t>
  </si>
  <si>
    <t>pneumatika 215/75 R14 C - zosilnená</t>
  </si>
  <si>
    <t xml:space="preserve">pneumatika 195/75R16 C, 10PR celoročná </t>
  </si>
  <si>
    <t>pneumatika 235/75R17,5 celoročná</t>
  </si>
  <si>
    <t>pneumatika 215/75 R16  celoročná</t>
  </si>
  <si>
    <t>pneumatika 225/75 R17,5 predná vodiaca</t>
  </si>
  <si>
    <t xml:space="preserve">pneumatika 225/75 R17,5 M+S </t>
  </si>
  <si>
    <t>Iveco Dailly</t>
  </si>
  <si>
    <t>Citroen Jumper</t>
  </si>
  <si>
    <t>Iveo Cargo</t>
  </si>
  <si>
    <t>RA08 Hankook</t>
  </si>
  <si>
    <t>Matador MPS400</t>
  </si>
  <si>
    <t>Barum BD 200</t>
  </si>
  <si>
    <t>FR3 Matador</t>
  </si>
  <si>
    <t>HR4 Matador</t>
  </si>
  <si>
    <t>RS 2 Bridgestone</t>
  </si>
  <si>
    <t>RD 2 Bridgestone</t>
  </si>
  <si>
    <t>M788   Bridgestone</t>
  </si>
  <si>
    <t>BD200   Barum</t>
  </si>
  <si>
    <t>XFN2+   Michelin</t>
  </si>
  <si>
    <t>M748   Bridgestone</t>
  </si>
  <si>
    <t>D</t>
  </si>
  <si>
    <t>C</t>
  </si>
  <si>
    <t>E</t>
  </si>
  <si>
    <t>F</t>
  </si>
  <si>
    <t>B</t>
  </si>
  <si>
    <t>Q</t>
  </si>
  <si>
    <t>105/107</t>
  </si>
  <si>
    <t>113/111</t>
  </si>
  <si>
    <t>134/136</t>
  </si>
  <si>
    <t>ks</t>
  </si>
  <si>
    <t>pneumatika 12,5 R20</t>
  </si>
  <si>
    <t>pneumatika 13,6 - 24 (340/85R24)-cestná, komunál</t>
  </si>
  <si>
    <t>pneumatika 13,6 - 24 (340/85R24)-šípová</t>
  </si>
  <si>
    <t>pneumatika 16/70-20    traktobager- industrial</t>
  </si>
  <si>
    <t>pneumatika 27x8,5-15  šmykový nakladač</t>
  </si>
  <si>
    <t>pneumatika 420/70 R 24 cestna komunálna</t>
  </si>
  <si>
    <t>pneumatika 440/80-28 (HON UN053)-záberová</t>
  </si>
  <si>
    <t>pneumatika 520/70 R 38</t>
  </si>
  <si>
    <t>Zetor 7745</t>
  </si>
  <si>
    <t>BOAR SL 30</t>
  </si>
  <si>
    <t>Zetor 10245</t>
  </si>
  <si>
    <t>SK-02</t>
  </si>
  <si>
    <t>Protektorované pneumatiky (na radiálnej kostre od dodávateľa)</t>
  </si>
  <si>
    <t>pneumatika 295/80R 22,5, M+S, protektor</t>
  </si>
  <si>
    <t>pneumatika 315/80R 22,5, M+S, protektor</t>
  </si>
  <si>
    <t>BDR-HG BANDAG / XW4S Recamic</t>
  </si>
  <si>
    <t>DPH 20 % v EUR*</t>
  </si>
  <si>
    <t xml:space="preserve">** ak uchádzač nie je platcom DPH, cena za predmet zákazky v EUR bez DPH = Cena spolu za predpokladané množstvo v EUR s DPH </t>
  </si>
  <si>
    <t>V .............................................................. dňa .......................................</t>
  </si>
  <si>
    <t xml:space="preserve">Pneumatiky nové na mechanizmy - (traktory, nakladače, prívesy, snehové radlice) </t>
  </si>
  <si>
    <t>Požadovaný vzor dezénu (prípadne ekvivalent)</t>
  </si>
  <si>
    <t>„Pneumatiky pre nákladné motorové vozidlá, mechanizmy a prívesy“</t>
  </si>
  <si>
    <t xml:space="preserve">pneumatika 445/65R-22,5 (18R-22,5)M+S záberová, </t>
  </si>
  <si>
    <t>pneumatika 11,00R-20  TT 16PR (predná vodiaca)</t>
  </si>
  <si>
    <t>pneumatika 11,00R-20  TT 16PR (zadná záberová) M+S</t>
  </si>
  <si>
    <t xml:space="preserve">pneumatika 245/70R-19,5 TL (predná vodiaca) M+S, </t>
  </si>
  <si>
    <t>pneumatika 245/70R-19,5 TL  (zadná záberová, 3PMFS) M+S</t>
  </si>
  <si>
    <t>pneumatika 295/80R-22,5 TL (predná vodiaca, 3PMFS) M+S</t>
  </si>
  <si>
    <t>pneumatika 295/80R-22,5 TL  (zadná záberová, 3PMFS) M+S</t>
  </si>
  <si>
    <t>pneumatika 315/80R-22,5 TL  (predná vodiaca, 3PMFS) M+S</t>
  </si>
  <si>
    <t>pneumatika 315/80R-22,5 TL (zadná záberová, 3PMFS) M+S</t>
  </si>
  <si>
    <t>pneumatika 385/65R-22,5 TL  (predná vodiaca zimná extrém-3PMFS) M+S</t>
  </si>
  <si>
    <t>pneumatika 6,50 - 20, traktorová vodiaca,</t>
  </si>
  <si>
    <t>pneumatika 7,50 - 20, traktorová vodiaca,</t>
  </si>
  <si>
    <t xml:space="preserve">pneumatika 8,25 - 20, vodiaca, </t>
  </si>
  <si>
    <t xml:space="preserve">pneumatika 8,25 - 20, záberová, </t>
  </si>
  <si>
    <t>pneumatika 10,0/75 - 15,3- cestná,(UNC)</t>
  </si>
  <si>
    <t>pneumatika 11,2 - 24, traktorová, zadná, šípová</t>
  </si>
  <si>
    <t>pneumatika 12,4 - 24, traktorová, zadná, šípová</t>
  </si>
  <si>
    <t>pneumatika 12,5/80-18 12 PR traktorbager-industrial- nosná</t>
  </si>
  <si>
    <t xml:space="preserve">pneumatika 14,0 - 24, záberová na nakladač, </t>
  </si>
  <si>
    <t>pneumatika 14,9 - 24 -traktorová, zadná, komunál</t>
  </si>
  <si>
    <t>pneumatika 14,9 - 28 -traktorová, zadná,</t>
  </si>
  <si>
    <t>pneumatika 14,9 - 24 -traktorová, predná, šípová</t>
  </si>
  <si>
    <t>pneumatika 16,9/14 -28 12 PR traktorbager-industrial,</t>
  </si>
  <si>
    <t>pneumatika 16,9 - 30, traktorová, zadná, šípová</t>
  </si>
  <si>
    <t>pneumatika 16,9/14- 30, traktorová, zadná, cestná, komunál</t>
  </si>
  <si>
    <t>pneumatika 16,9/14- 30, traktorová, zadná, šípová</t>
  </si>
  <si>
    <t>pneumatika 16,9 - 34, traktorová, zadná, cestná, komunál</t>
  </si>
  <si>
    <t>pneumatika 16,9 - 34, traktorová, zadná, šípová</t>
  </si>
  <si>
    <t>duša 6,50/7,00-20,</t>
  </si>
  <si>
    <t xml:space="preserve">duša 7,50-16, </t>
  </si>
  <si>
    <t xml:space="preserve">duša 8,20-20, </t>
  </si>
  <si>
    <t xml:space="preserve">duša 10,75 x 15,3, </t>
  </si>
  <si>
    <t xml:space="preserve">duša 11,00 - 20, </t>
  </si>
  <si>
    <t xml:space="preserve">duša 14,00 - 24, </t>
  </si>
  <si>
    <t xml:space="preserve">duša 14,9/13 - 28, </t>
  </si>
  <si>
    <t xml:space="preserve">duša 16,9/14 - 30, </t>
  </si>
  <si>
    <t xml:space="preserve">vložka 20/2-univerzal, </t>
  </si>
  <si>
    <t>vložka 20/1eHD,</t>
  </si>
  <si>
    <t>Duše, vložky - nové</t>
  </si>
  <si>
    <t xml:space="preserve">Cena za predmet zákazky v EUR bez DPH </t>
  </si>
  <si>
    <t>pneumatika 7,50 - 16 traktorová vodiaca</t>
  </si>
  <si>
    <t>GTK (Seha/Ozka) 6PR TT</t>
  </si>
  <si>
    <t>ŠPECIFIKÁCIA</t>
  </si>
  <si>
    <r>
      <t>pneumatika 4,00 x 8 -</t>
    </r>
    <r>
      <rPr>
        <sz val="7"/>
        <rFont val="Verdana"/>
        <family val="2"/>
        <charset val="238"/>
      </rPr>
      <t>plná</t>
    </r>
    <r>
      <rPr>
        <sz val="7"/>
        <color indexed="8"/>
        <rFont val="Verdana"/>
        <family val="2"/>
        <charset val="238"/>
      </rPr>
      <t xml:space="preserve"> (na snehové radlice)</t>
    </r>
  </si>
  <si>
    <t>Cena za predmet zákazky v EUR s DPH** (kritérium hodnotenia)</t>
  </si>
  <si>
    <t>pneumatika 400/80R-24 cestná komunálna</t>
  </si>
  <si>
    <t>Príloha č. 3 SP / Príloha č. 2 Zmluvy_Špecifikácia k výzve č. 2 v rámci DNS</t>
  </si>
  <si>
    <t>Cena za predpokladané množstvo                 v EUR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</si>
</sst>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&quot;.&quot;yy"/>
  </numFmts>
  <fonts count="39">
    <font>
      <sz val="11"/>
      <color indexed="8"/>
      <name val="Liberation Sans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name val="Calibri"/>
      <family val="2"/>
      <charset val="238"/>
    </font>
    <font>
      <sz val="9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9"/>
      <name val="Calibri"/>
      <family val="2"/>
      <charset val="238"/>
    </font>
    <font>
      <sz val="9"/>
      <color indexed="8"/>
      <name val="Arial CE"/>
      <family val="2"/>
      <charset val="238"/>
    </font>
    <font>
      <b/>
      <sz val="8"/>
      <color indexed="8"/>
      <name val="Verdana"/>
      <family val="2"/>
      <charset val="238"/>
    </font>
    <font>
      <sz val="8"/>
      <color indexed="8"/>
      <name val="Verdana"/>
      <family val="2"/>
      <charset val="238"/>
    </font>
    <font>
      <sz val="8"/>
      <name val="Verdana"/>
      <family val="2"/>
      <charset val="238"/>
    </font>
    <font>
      <sz val="7"/>
      <name val="Verdana"/>
      <family val="2"/>
      <charset val="238"/>
    </font>
    <font>
      <sz val="7"/>
      <color indexed="8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Liberation Sans"/>
      <charset val="238"/>
    </font>
    <font>
      <b/>
      <sz val="7"/>
      <color indexed="8"/>
      <name val="Verdana"/>
      <family val="2"/>
      <charset val="238"/>
    </font>
    <font>
      <b/>
      <sz val="7"/>
      <name val="Verdana"/>
      <family val="2"/>
      <charset val="238"/>
    </font>
    <font>
      <sz val="7"/>
      <color rgb="FF000000"/>
      <name val="Verdana"/>
      <family val="2"/>
      <charset val="238"/>
    </font>
    <font>
      <i/>
      <sz val="7"/>
      <color indexed="8"/>
      <name val="Verdana"/>
      <family val="2"/>
      <charset val="238"/>
    </font>
    <font>
      <b/>
      <i/>
      <sz val="7"/>
      <color indexed="8"/>
      <name val="Verdana"/>
      <family val="2"/>
      <charset val="238"/>
    </font>
    <font>
      <sz val="6"/>
      <color indexed="8"/>
      <name val="Verdana"/>
      <family val="2"/>
      <charset val="238"/>
    </font>
    <font>
      <sz val="6"/>
      <name val="Verdana"/>
      <family val="2"/>
      <charset val="238"/>
    </font>
    <font>
      <b/>
      <i/>
      <sz val="7"/>
      <name val="Verdana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1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0" applyNumberFormat="0" applyBorder="0" applyAlignment="0" applyProtection="0"/>
    <xf numFmtId="0" fontId="16" fillId="21" borderId="26" applyNumberFormat="0" applyAlignment="0" applyProtection="0"/>
    <xf numFmtId="0" fontId="17" fillId="0" borderId="27" applyNumberFormat="0" applyFill="0" applyAlignment="0" applyProtection="0"/>
    <xf numFmtId="0" fontId="18" fillId="0" borderId="28" applyNumberFormat="0" applyFill="0" applyAlignment="0" applyProtection="0"/>
    <xf numFmtId="0" fontId="19" fillId="0" borderId="29" applyNumberFormat="0" applyFill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13" fillId="23" borderId="30" applyNumberFormat="0" applyFont="0" applyAlignment="0" applyProtection="0"/>
    <xf numFmtId="0" fontId="21" fillId="0" borderId="31" applyNumberFormat="0" applyFill="0" applyAlignment="0" applyProtection="0"/>
    <xf numFmtId="0" fontId="22" fillId="0" borderId="32" applyNumberFormat="0" applyFill="0" applyAlignment="0" applyProtection="0"/>
    <xf numFmtId="0" fontId="23" fillId="0" borderId="0" applyNumberFormat="0" applyFill="0" applyBorder="0" applyAlignment="0" applyProtection="0"/>
    <xf numFmtId="0" fontId="24" fillId="24" borderId="33" applyNumberFormat="0" applyAlignment="0" applyProtection="0"/>
    <xf numFmtId="0" fontId="25" fillId="25" borderId="33" applyNumberFormat="0" applyAlignment="0" applyProtection="0"/>
    <xf numFmtId="0" fontId="26" fillId="25" borderId="34" applyNumberFormat="0" applyAlignment="0" applyProtection="0"/>
    <xf numFmtId="0" fontId="27" fillId="0" borderId="0" applyNumberFormat="0" applyFill="0" applyBorder="0" applyAlignment="0" applyProtection="0"/>
    <xf numFmtId="0" fontId="28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</cellStyleXfs>
  <cellXfs count="1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31" fillId="33" borderId="2" xfId="0" applyFont="1" applyFill="1" applyBorder="1" applyAlignment="1">
      <alignment horizontal="center" vertical="center"/>
    </xf>
    <xf numFmtId="0" fontId="31" fillId="33" borderId="3" xfId="0" applyFont="1" applyFill="1" applyBorder="1" applyAlignment="1">
      <alignment horizontal="center" vertical="center" wrapText="1"/>
    </xf>
    <xf numFmtId="0" fontId="32" fillId="33" borderId="3" xfId="0" applyFont="1" applyFill="1" applyBorder="1" applyAlignment="1">
      <alignment horizontal="center" vertical="center" wrapText="1"/>
    </xf>
    <xf numFmtId="4" fontId="31" fillId="33" borderId="3" xfId="0" applyNumberFormat="1" applyFont="1" applyFill="1" applyBorder="1" applyAlignment="1">
      <alignment horizontal="center" vertical="center" wrapText="1"/>
    </xf>
    <xf numFmtId="0" fontId="31" fillId="33" borderId="4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vertical="center" wrapText="1"/>
    </xf>
    <xf numFmtId="0" fontId="12" fillId="34" borderId="6" xfId="0" applyFont="1" applyFill="1" applyBorder="1" applyAlignment="1">
      <alignment horizontal="right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4" fontId="12" fillId="34" borderId="6" xfId="0" applyNumberFormat="1" applyFont="1" applyFill="1" applyBorder="1" applyAlignment="1">
      <alignment horizontal="right" vertical="center"/>
    </xf>
    <xf numFmtId="4" fontId="12" fillId="0" borderId="6" xfId="0" applyNumberFormat="1" applyFont="1" applyBorder="1" applyAlignment="1">
      <alignment vertical="center"/>
    </xf>
    <xf numFmtId="0" fontId="12" fillId="0" borderId="40" xfId="0" applyFont="1" applyBorder="1" applyAlignment="1">
      <alignment vertical="center" wrapText="1"/>
    </xf>
    <xf numFmtId="0" fontId="12" fillId="0" borderId="35" xfId="0" applyFont="1" applyBorder="1" applyAlignment="1">
      <alignment vertical="center" wrapText="1"/>
    </xf>
    <xf numFmtId="0" fontId="11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2" fillId="0" borderId="36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vertical="center" wrapText="1"/>
    </xf>
    <xf numFmtId="0" fontId="32" fillId="34" borderId="6" xfId="0" applyFont="1" applyFill="1" applyBorder="1" applyAlignment="1">
      <alignment horizontal="right" vertical="center"/>
    </xf>
    <xf numFmtId="0" fontId="11" fillId="34" borderId="6" xfId="0" applyFont="1" applyFill="1" applyBorder="1" applyAlignment="1">
      <alignment horizontal="right" vertical="center"/>
    </xf>
    <xf numFmtId="0" fontId="11" fillId="0" borderId="41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11" fillId="0" borderId="6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 wrapText="1"/>
    </xf>
    <xf numFmtId="0" fontId="33" fillId="0" borderId="8" xfId="0" applyFont="1" applyBorder="1" applyAlignment="1">
      <alignment vertical="center" wrapText="1"/>
    </xf>
    <xf numFmtId="2" fontId="11" fillId="34" borderId="6" xfId="0" applyNumberFormat="1" applyFont="1" applyFill="1" applyBorder="1" applyAlignment="1">
      <alignment horizontal="right" vertical="center"/>
    </xf>
    <xf numFmtId="0" fontId="11" fillId="0" borderId="7" xfId="0" applyFont="1" applyBorder="1" applyAlignment="1">
      <alignment horizontal="center" vertical="center" wrapText="1"/>
    </xf>
    <xf numFmtId="0" fontId="33" fillId="0" borderId="15" xfId="0" applyFont="1" applyBorder="1" applyAlignment="1">
      <alignment vertical="center" wrapText="1"/>
    </xf>
    <xf numFmtId="0" fontId="11" fillId="0" borderId="10" xfId="0" applyFont="1" applyBorder="1" applyAlignment="1">
      <alignment horizontal="left" vertical="center"/>
    </xf>
    <xf numFmtId="0" fontId="11" fillId="0" borderId="10" xfId="0" applyFont="1" applyBorder="1" applyAlignment="1">
      <alignment horizontal="center" vertical="center"/>
    </xf>
    <xf numFmtId="0" fontId="12" fillId="0" borderId="14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34" borderId="11" xfId="0" applyFont="1" applyFill="1" applyBorder="1" applyAlignment="1">
      <alignment horizontal="right" vertical="center" wrapText="1"/>
    </xf>
    <xf numFmtId="0" fontId="11" fillId="0" borderId="11" xfId="0" applyFont="1" applyBorder="1" applyAlignment="1">
      <alignment horizontal="left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4" fontId="12" fillId="34" borderId="11" xfId="0" applyNumberFormat="1" applyFont="1" applyFill="1" applyBorder="1" applyAlignment="1">
      <alignment horizontal="right" vertical="center"/>
    </xf>
    <xf numFmtId="4" fontId="12" fillId="0" borderId="11" xfId="0" applyNumberFormat="1" applyFont="1" applyBorder="1" applyAlignment="1">
      <alignment vertical="center"/>
    </xf>
    <xf numFmtId="0" fontId="31" fillId="0" borderId="6" xfId="0" applyFont="1" applyBorder="1" applyAlignment="1">
      <alignment horizontal="center" vertical="center" wrapText="1"/>
    </xf>
    <xf numFmtId="0" fontId="33" fillId="34" borderId="6" xfId="0" applyFont="1" applyFill="1" applyBorder="1" applyAlignment="1">
      <alignment horizontal="right" vertical="center"/>
    </xf>
    <xf numFmtId="164" fontId="12" fillId="0" borderId="8" xfId="0" applyNumberFormat="1" applyFont="1" applyBorder="1" applyAlignment="1">
      <alignment vertical="center" wrapText="1"/>
    </xf>
    <xf numFmtId="164" fontId="12" fillId="0" borderId="6" xfId="0" applyNumberFormat="1" applyFont="1" applyBorder="1" applyAlignment="1">
      <alignment vertical="center" wrapText="1"/>
    </xf>
    <xf numFmtId="164" fontId="12" fillId="34" borderId="6" xfId="0" applyNumberFormat="1" applyFont="1" applyFill="1" applyBorder="1" applyAlignment="1">
      <alignment horizontal="right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42" xfId="0" applyFont="1" applyBorder="1" applyAlignment="1">
      <alignment vertical="center" wrapText="1"/>
    </xf>
    <xf numFmtId="0" fontId="12" fillId="0" borderId="38" xfId="0" applyFont="1" applyBorder="1" applyAlignment="1">
      <alignment vertical="center" wrapText="1"/>
    </xf>
    <xf numFmtId="0" fontId="11" fillId="0" borderId="3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39" xfId="0" applyFont="1" applyBorder="1" applyAlignment="1">
      <alignment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left" vertical="center" wrapText="1"/>
    </xf>
    <xf numFmtId="0" fontId="12" fillId="0" borderId="39" xfId="0" applyFont="1" applyBorder="1" applyAlignment="1">
      <alignment horizontal="left" vertical="center" wrapText="1"/>
    </xf>
    <xf numFmtId="0" fontId="11" fillId="0" borderId="35" xfId="0" applyFont="1" applyBorder="1" applyAlignment="1">
      <alignment horizontal="center" vertical="center" wrapText="1"/>
    </xf>
    <xf numFmtId="0" fontId="12" fillId="35" borderId="40" xfId="0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40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3" xfId="0" applyFont="1" applyBorder="1" applyAlignment="1">
      <alignment vertical="center" wrapText="1"/>
    </xf>
    <xf numFmtId="0" fontId="12" fillId="0" borderId="44" xfId="0" applyFont="1" applyBorder="1" applyAlignment="1">
      <alignment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4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34" borderId="10" xfId="0" applyFont="1" applyFill="1" applyBorder="1" applyAlignment="1">
      <alignment horizontal="right" vertical="center" wrapText="1"/>
    </xf>
    <xf numFmtId="0" fontId="11" fillId="0" borderId="11" xfId="0" applyFont="1" applyBorder="1" applyAlignment="1">
      <alignment horizontal="left" vertical="center" wrapText="1"/>
    </xf>
    <xf numFmtId="4" fontId="12" fillId="34" borderId="10" xfId="0" applyNumberFormat="1" applyFont="1" applyFill="1" applyBorder="1" applyAlignment="1">
      <alignment horizontal="right" vertical="center"/>
    </xf>
    <xf numFmtId="4" fontId="12" fillId="0" borderId="10" xfId="0" applyNumberFormat="1" applyFont="1" applyBorder="1" applyAlignment="1">
      <alignment vertical="center"/>
    </xf>
    <xf numFmtId="0" fontId="11" fillId="0" borderId="6" xfId="0" applyFont="1" applyBorder="1" applyAlignment="1">
      <alignment vertical="center" wrapText="1"/>
    </xf>
    <xf numFmtId="0" fontId="33" fillId="0" borderId="8" xfId="0" applyFont="1" applyBorder="1" applyAlignment="1">
      <alignment vertical="center"/>
    </xf>
    <xf numFmtId="0" fontId="12" fillId="0" borderId="15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2" fontId="34" fillId="0" borderId="17" xfId="0" applyNumberFormat="1" applyFont="1" applyBorder="1" applyAlignment="1">
      <alignment vertical="center"/>
    </xf>
    <xf numFmtId="0" fontId="36" fillId="0" borderId="0" xfId="0" applyFont="1" applyAlignment="1">
      <alignment horizontal="right" vertical="center"/>
    </xf>
    <xf numFmtId="0" fontId="37" fillId="0" borderId="0" xfId="0" applyFont="1" applyAlignment="1">
      <alignment vertical="center" wrapText="1"/>
    </xf>
    <xf numFmtId="4" fontId="34" fillId="0" borderId="16" xfId="0" applyNumberFormat="1" applyFont="1" applyBorder="1" applyAlignment="1">
      <alignment vertical="center"/>
    </xf>
    <xf numFmtId="4" fontId="35" fillId="0" borderId="18" xfId="0" applyNumberFormat="1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34" borderId="0" xfId="0" applyFont="1" applyFill="1" applyAlignment="1">
      <alignment horizontal="center" vertical="center"/>
    </xf>
    <xf numFmtId="0" fontId="2" fillId="34" borderId="6" xfId="0" applyFont="1" applyFill="1" applyBorder="1" applyAlignment="1">
      <alignment horizontal="left" vertical="center"/>
    </xf>
    <xf numFmtId="0" fontId="31" fillId="0" borderId="5" xfId="0" applyFont="1" applyBorder="1" applyAlignment="1">
      <alignment horizontal="left" vertical="center"/>
    </xf>
    <xf numFmtId="0" fontId="31" fillId="0" borderId="13" xfId="0" applyFont="1" applyBorder="1" applyAlignment="1">
      <alignment horizontal="left" vertical="center"/>
    </xf>
    <xf numFmtId="0" fontId="31" fillId="0" borderId="13" xfId="0" applyFont="1" applyBorder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37" fillId="0" borderId="19" xfId="0" applyFont="1" applyBorder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wrapText="1"/>
    </xf>
    <xf numFmtId="0" fontId="8" fillId="0" borderId="6" xfId="0" applyFont="1" applyBorder="1" applyAlignment="1">
      <alignment horizontal="left" vertical="center" wrapText="1"/>
    </xf>
    <xf numFmtId="0" fontId="34" fillId="0" borderId="20" xfId="0" applyFont="1" applyBorder="1" applyAlignment="1">
      <alignment horizontal="left" vertical="center" wrapText="1"/>
    </xf>
    <xf numFmtId="0" fontId="34" fillId="0" borderId="21" xfId="0" applyFont="1" applyBorder="1" applyAlignment="1">
      <alignment horizontal="left" vertical="center" wrapText="1"/>
    </xf>
    <xf numFmtId="0" fontId="34" fillId="0" borderId="22" xfId="0" applyFont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38" fillId="0" borderId="23" xfId="0" applyFont="1" applyBorder="1" applyAlignment="1">
      <alignment horizontal="left" vertical="center" wrapText="1"/>
    </xf>
    <xf numFmtId="0" fontId="38" fillId="0" borderId="24" xfId="0" applyFont="1" applyBorder="1" applyAlignment="1">
      <alignment horizontal="left" vertical="center" wrapText="1"/>
    </xf>
  </cellXfs>
  <cellStyles count="41">
    <cellStyle name="20 % - zvýraznenie1" xfId="1" builtinId="30" customBuiltin="1"/>
    <cellStyle name="20 % - zvýraznenie2" xfId="2" builtinId="34" customBuiltin="1"/>
    <cellStyle name="20 % - zvýraznenie3" xfId="3" builtinId="38" customBuiltin="1"/>
    <cellStyle name="20 % - zvýraznenie4" xfId="4" builtinId="42" customBuiltin="1"/>
    <cellStyle name="20 % - zvýraznenie5" xfId="5" builtinId="46" customBuiltin="1"/>
    <cellStyle name="20 % - zvýraznenie6" xfId="6" builtinId="50" customBuiltin="1"/>
    <cellStyle name="40 % - zvýraznenie1" xfId="7" builtinId="31" customBuiltin="1"/>
    <cellStyle name="40 % - zvýraznenie2" xfId="8" builtinId="35" customBuiltin="1"/>
    <cellStyle name="40 % - zvýraznenie3" xfId="9" builtinId="39" customBuiltin="1"/>
    <cellStyle name="40 % - zvýraznenie4" xfId="10" builtinId="43" customBuiltin="1"/>
    <cellStyle name="40 % - zvýraznenie5" xfId="11" builtinId="47" customBuiltin="1"/>
    <cellStyle name="40 % - zvýraznenie6" xfId="12" builtinId="51" customBuiltin="1"/>
    <cellStyle name="60 % - zvýraznenie1" xfId="13" builtinId="32" customBuiltin="1"/>
    <cellStyle name="60 % - zvýraznenie2" xfId="14" builtinId="36" customBuiltin="1"/>
    <cellStyle name="60 % - zvýraznenie3" xfId="15" builtinId="40" customBuiltin="1"/>
    <cellStyle name="60 % - zvýraznenie4" xfId="16" builtinId="44" customBuiltin="1"/>
    <cellStyle name="60 % - zvýraznenie5" xfId="17" builtinId="48" customBuiltin="1"/>
    <cellStyle name="60 % - zvýraznenie6" xfId="18" builtinId="52" customBuiltin="1"/>
    <cellStyle name="Dobrá" xfId="19" builtinId="26" customBuiltin="1"/>
    <cellStyle name="Kontrolná bunka" xfId="20" builtinId="23" customBuiltin="1"/>
    <cellStyle name="Nadpis 1" xfId="21" builtinId="16" customBuiltin="1"/>
    <cellStyle name="Nadpis 2" xfId="22" builtinId="17" customBuiltin="1"/>
    <cellStyle name="Nadpis 3" xfId="23" builtinId="18" customBuiltin="1"/>
    <cellStyle name="Nadpis 4" xfId="24" builtinId="19" customBuiltin="1"/>
    <cellStyle name="Neutrálna" xfId="25" builtinId="28" customBuiltin="1"/>
    <cellStyle name="Normálna" xfId="0" builtinId="0"/>
    <cellStyle name="Poznámka" xfId="26" builtinId="10" customBuiltin="1"/>
    <cellStyle name="Prepojená bunka" xfId="27" builtinId="24" customBuiltin="1"/>
    <cellStyle name="Spolu" xfId="28" builtinId="25" customBuiltin="1"/>
    <cellStyle name="Text upozornenia" xfId="29" builtinId="11" customBuiltin="1"/>
    <cellStyle name="Vstup" xfId="30" builtinId="20" customBuiltin="1"/>
    <cellStyle name="Výpočet" xfId="31" builtinId="22" customBuiltin="1"/>
    <cellStyle name="Výstup" xfId="32" builtinId="21" customBuiltin="1"/>
    <cellStyle name="Vysvetľujúci text" xfId="33" builtinId="53" customBuiltin="1"/>
    <cellStyle name="Zlá" xfId="34" builtinId="27" customBuiltin="1"/>
    <cellStyle name="Zvýraznenie1" xfId="35" builtinId="29" customBuiltin="1"/>
    <cellStyle name="Zvýraznenie2" xfId="36" builtinId="33" customBuiltin="1"/>
    <cellStyle name="Zvýraznenie3" xfId="37" builtinId="37" customBuiltin="1"/>
    <cellStyle name="Zvýraznenie4" xfId="38" builtinId="41" customBuiltin="1"/>
    <cellStyle name="Zvýraznenie5" xfId="39" builtinId="45" customBuiltin="1"/>
    <cellStyle name="Zvýraznenie6" xfId="40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0</xdr:row>
      <xdr:rowOff>66675</xdr:rowOff>
    </xdr:from>
    <xdr:to>
      <xdr:col>2</xdr:col>
      <xdr:colOff>2609850</xdr:colOff>
      <xdr:row>0</xdr:row>
      <xdr:rowOff>440055</xdr:rowOff>
    </xdr:to>
    <xdr:pic>
      <xdr:nvPicPr>
        <xdr:cNvPr id="1054" name="Obrázok 1" descr="01">
          <a:extLst>
            <a:ext uri="{FF2B5EF4-FFF2-40B4-BE49-F238E27FC236}">
              <a16:creationId xmlns:a16="http://schemas.microsoft.com/office/drawing/2014/main" id="{BBDADF27-4F34-8E03-FC7C-3DB3B1AC1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66675"/>
          <a:ext cx="2533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91"/>
  <sheetViews>
    <sheetView tabSelected="1" zoomScaleNormal="100" workbookViewId="0">
      <selection activeCell="D9" sqref="D9:N9"/>
    </sheetView>
  </sheetViews>
  <sheetFormatPr defaultColWidth="9" defaultRowHeight="15" customHeight="1"/>
  <cols>
    <col min="1" max="1" width="1.8984375" style="1" customWidth="1"/>
    <col min="2" max="2" width="3.09765625" style="3" customWidth="1"/>
    <col min="3" max="3" width="49.19921875" style="2" customWidth="1"/>
    <col min="4" max="4" width="10" style="6" customWidth="1"/>
    <col min="5" max="5" width="9" style="16" customWidth="1"/>
    <col min="6" max="6" width="13.296875" style="5" customWidth="1"/>
    <col min="7" max="7" width="6.3984375" style="5" customWidth="1"/>
    <col min="8" max="8" width="8" style="5" customWidth="1"/>
    <col min="9" max="10" width="7.8984375" style="7" customWidth="1"/>
    <col min="11" max="11" width="6.59765625" style="7" customWidth="1"/>
    <col min="12" max="12" width="8.59765625" style="8" customWidth="1"/>
    <col min="13" max="13" width="8.3984375" style="13" customWidth="1"/>
    <col min="14" max="14" width="13.3984375" style="6" customWidth="1"/>
    <col min="15" max="16384" width="9" style="1"/>
  </cols>
  <sheetData>
    <row r="1" spans="2:14" ht="42.6" customHeight="1"/>
    <row r="2" spans="2:14" ht="16.95" customHeight="1">
      <c r="C2" s="126" t="s">
        <v>171</v>
      </c>
      <c r="D2" s="126"/>
      <c r="E2" s="126"/>
      <c r="F2" s="21"/>
      <c r="G2" s="21"/>
      <c r="H2" s="21"/>
      <c r="I2" s="22"/>
      <c r="J2" s="22"/>
      <c r="K2" s="22"/>
      <c r="L2" s="23"/>
      <c r="M2" s="24"/>
      <c r="N2" s="25"/>
    </row>
    <row r="3" spans="2:14" ht="15" customHeight="1">
      <c r="C3" s="26"/>
      <c r="D3" s="25"/>
      <c r="E3" s="20"/>
      <c r="F3" s="21"/>
      <c r="G3" s="21"/>
      <c r="H3" s="21"/>
      <c r="I3" s="22"/>
      <c r="J3" s="22"/>
      <c r="K3" s="22"/>
      <c r="L3" s="23"/>
      <c r="M3" s="24"/>
      <c r="N3" s="25"/>
    </row>
    <row r="4" spans="2:14" ht="15" customHeight="1">
      <c r="C4" s="120" t="s">
        <v>167</v>
      </c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</row>
    <row r="5" spans="2:14" ht="16.95" customHeight="1">
      <c r="C5" s="120" t="s">
        <v>124</v>
      </c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</row>
    <row r="6" spans="2:14" ht="16.95" customHeight="1"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2:14" ht="15" customHeight="1">
      <c r="C7" s="26"/>
      <c r="D7" s="25"/>
      <c r="E7" s="20"/>
      <c r="F7" s="21"/>
      <c r="G7" s="21"/>
      <c r="H7" s="21"/>
      <c r="I7" s="22"/>
      <c r="J7" s="22"/>
      <c r="K7" s="22"/>
      <c r="L7" s="121" t="s">
        <v>67</v>
      </c>
      <c r="M7" s="121"/>
      <c r="N7" s="121"/>
    </row>
    <row r="9" spans="2:14" ht="15" customHeight="1">
      <c r="B9" s="130" t="s">
        <v>63</v>
      </c>
      <c r="C9" s="130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</row>
    <row r="10" spans="2:14" ht="15" customHeight="1">
      <c r="B10" s="130" t="s">
        <v>64</v>
      </c>
      <c r="C10" s="130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</row>
    <row r="11" spans="2:14" ht="15" customHeight="1">
      <c r="B11" s="130" t="s">
        <v>65</v>
      </c>
      <c r="C11" s="130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</row>
    <row r="12" spans="2:14" ht="21.6" customHeight="1" thickBot="1"/>
    <row r="13" spans="2:14" s="6" customFormat="1" ht="68.400000000000006" customHeight="1" thickBot="1">
      <c r="B13" s="29" t="s">
        <v>66</v>
      </c>
      <c r="C13" s="30" t="s">
        <v>0</v>
      </c>
      <c r="D13" s="30" t="s">
        <v>59</v>
      </c>
      <c r="E13" s="30" t="s">
        <v>60</v>
      </c>
      <c r="F13" s="31" t="s">
        <v>123</v>
      </c>
      <c r="G13" s="31" t="s">
        <v>68</v>
      </c>
      <c r="H13" s="31" t="s">
        <v>69</v>
      </c>
      <c r="I13" s="30" t="s">
        <v>33</v>
      </c>
      <c r="J13" s="30" t="s">
        <v>24</v>
      </c>
      <c r="K13" s="30" t="s">
        <v>70</v>
      </c>
      <c r="L13" s="30" t="s">
        <v>71</v>
      </c>
      <c r="M13" s="32" t="s">
        <v>72</v>
      </c>
      <c r="N13" s="33" t="s">
        <v>172</v>
      </c>
    </row>
    <row r="14" spans="2:14" s="6" customFormat="1" ht="30.3" customHeight="1">
      <c r="B14" s="123" t="s">
        <v>32</v>
      </c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</row>
    <row r="15" spans="2:14" s="17" customFormat="1" ht="15.6" customHeight="1">
      <c r="B15" s="34">
        <v>1</v>
      </c>
      <c r="C15" s="49" t="s">
        <v>126</v>
      </c>
      <c r="D15" s="35" t="s">
        <v>2</v>
      </c>
      <c r="E15" s="36"/>
      <c r="F15" s="37" t="s">
        <v>36</v>
      </c>
      <c r="G15" s="38" t="s">
        <v>93</v>
      </c>
      <c r="H15" s="38" t="s">
        <v>94</v>
      </c>
      <c r="I15" s="38" t="s">
        <v>25</v>
      </c>
      <c r="J15" s="38" t="s">
        <v>5</v>
      </c>
      <c r="K15" s="38" t="s">
        <v>102</v>
      </c>
      <c r="L15" s="38">
        <v>4</v>
      </c>
      <c r="M15" s="39"/>
      <c r="N15" s="40">
        <f>L15*M15</f>
        <v>0</v>
      </c>
    </row>
    <row r="16" spans="2:14" s="17" customFormat="1" ht="15.6" customHeight="1">
      <c r="B16" s="34">
        <v>2</v>
      </c>
      <c r="C16" s="49" t="s">
        <v>127</v>
      </c>
      <c r="D16" s="35" t="s">
        <v>2</v>
      </c>
      <c r="E16" s="36"/>
      <c r="F16" s="37" t="s">
        <v>38</v>
      </c>
      <c r="G16" s="38" t="s">
        <v>95</v>
      </c>
      <c r="H16" s="38" t="s">
        <v>94</v>
      </c>
      <c r="I16" s="38" t="s">
        <v>25</v>
      </c>
      <c r="J16" s="38" t="s">
        <v>5</v>
      </c>
      <c r="K16" s="38" t="s">
        <v>102</v>
      </c>
      <c r="L16" s="38">
        <v>12</v>
      </c>
      <c r="M16" s="39"/>
      <c r="N16" s="40">
        <f t="shared" ref="N16:N33" si="0">L16*M16</f>
        <v>0</v>
      </c>
    </row>
    <row r="17" spans="2:14" s="17" customFormat="1" ht="15.6" customHeight="1">
      <c r="B17" s="34">
        <v>3</v>
      </c>
      <c r="C17" s="41" t="s">
        <v>28</v>
      </c>
      <c r="D17" s="42" t="s">
        <v>21</v>
      </c>
      <c r="E17" s="36"/>
      <c r="F17" s="43" t="s">
        <v>39</v>
      </c>
      <c r="G17" s="44"/>
      <c r="H17" s="44"/>
      <c r="I17" s="45" t="s">
        <v>29</v>
      </c>
      <c r="J17" s="44" t="s">
        <v>30</v>
      </c>
      <c r="K17" s="38" t="s">
        <v>102</v>
      </c>
      <c r="L17" s="38">
        <v>8</v>
      </c>
      <c r="M17" s="39"/>
      <c r="N17" s="40">
        <f t="shared" si="0"/>
        <v>0</v>
      </c>
    </row>
    <row r="18" spans="2:14" s="17" customFormat="1" ht="15.6" customHeight="1">
      <c r="B18" s="34">
        <v>4</v>
      </c>
      <c r="C18" s="41" t="s">
        <v>42</v>
      </c>
      <c r="D18" s="46" t="s">
        <v>21</v>
      </c>
      <c r="E18" s="36"/>
      <c r="F18" s="43" t="s">
        <v>41</v>
      </c>
      <c r="G18" s="44" t="s">
        <v>96</v>
      </c>
      <c r="H18" s="44" t="s">
        <v>95</v>
      </c>
      <c r="I18" s="45" t="s">
        <v>40</v>
      </c>
      <c r="J18" s="44" t="s">
        <v>35</v>
      </c>
      <c r="K18" s="38" t="s">
        <v>102</v>
      </c>
      <c r="L18" s="47">
        <v>8</v>
      </c>
      <c r="M18" s="39"/>
      <c r="N18" s="40">
        <f t="shared" si="0"/>
        <v>0</v>
      </c>
    </row>
    <row r="19" spans="2:14" s="17" customFormat="1" ht="15.6" customHeight="1">
      <c r="B19" s="34">
        <v>5</v>
      </c>
      <c r="C19" s="28" t="s">
        <v>73</v>
      </c>
      <c r="D19" s="42" t="s">
        <v>21</v>
      </c>
      <c r="E19" s="36"/>
      <c r="F19" s="43" t="s">
        <v>82</v>
      </c>
      <c r="G19" s="44"/>
      <c r="H19" s="44"/>
      <c r="I19" s="45">
        <v>112</v>
      </c>
      <c r="J19" s="44" t="s">
        <v>98</v>
      </c>
      <c r="K19" s="38" t="s">
        <v>102</v>
      </c>
      <c r="L19" s="38">
        <v>6</v>
      </c>
      <c r="M19" s="39"/>
      <c r="N19" s="40">
        <f t="shared" si="0"/>
        <v>0</v>
      </c>
    </row>
    <row r="20" spans="2:14" s="17" customFormat="1" ht="15.6" customHeight="1">
      <c r="B20" s="34">
        <v>6</v>
      </c>
      <c r="C20" s="41" t="s">
        <v>20</v>
      </c>
      <c r="D20" s="42" t="s">
        <v>21</v>
      </c>
      <c r="E20" s="36"/>
      <c r="F20" s="48" t="s">
        <v>58</v>
      </c>
      <c r="G20" s="38" t="s">
        <v>94</v>
      </c>
      <c r="H20" s="38" t="s">
        <v>97</v>
      </c>
      <c r="I20" s="38">
        <v>143</v>
      </c>
      <c r="J20" s="38" t="s">
        <v>3</v>
      </c>
      <c r="K20" s="38" t="s">
        <v>102</v>
      </c>
      <c r="L20" s="38">
        <v>6</v>
      </c>
      <c r="M20" s="39"/>
      <c r="N20" s="40">
        <f t="shared" si="0"/>
        <v>0</v>
      </c>
    </row>
    <row r="21" spans="2:14" s="18" customFormat="1" ht="15.6" customHeight="1">
      <c r="B21" s="44">
        <v>7</v>
      </c>
      <c r="C21" s="49" t="s">
        <v>74</v>
      </c>
      <c r="D21" s="35" t="s">
        <v>79</v>
      </c>
      <c r="E21" s="50"/>
      <c r="F21" s="28" t="s">
        <v>83</v>
      </c>
      <c r="G21" s="44"/>
      <c r="H21" s="44"/>
      <c r="I21" s="45" t="s">
        <v>99</v>
      </c>
      <c r="J21" s="44" t="s">
        <v>35</v>
      </c>
      <c r="K21" s="38" t="s">
        <v>102</v>
      </c>
      <c r="L21" s="38">
        <v>10</v>
      </c>
      <c r="M21" s="51"/>
      <c r="N21" s="40">
        <f t="shared" si="0"/>
        <v>0</v>
      </c>
    </row>
    <row r="22" spans="2:14" s="18" customFormat="1" ht="15.6" customHeight="1">
      <c r="B22" s="44">
        <v>8</v>
      </c>
      <c r="C22" s="52" t="s">
        <v>75</v>
      </c>
      <c r="D22" s="42" t="s">
        <v>79</v>
      </c>
      <c r="E22" s="50"/>
      <c r="F22" s="43" t="s">
        <v>84</v>
      </c>
      <c r="G22" s="44"/>
      <c r="H22" s="44"/>
      <c r="I22" s="45">
        <v>105</v>
      </c>
      <c r="J22" s="44" t="s">
        <v>26</v>
      </c>
      <c r="K22" s="38" t="s">
        <v>102</v>
      </c>
      <c r="L22" s="53">
        <v>10</v>
      </c>
      <c r="M22" s="51"/>
      <c r="N22" s="40">
        <f t="shared" si="0"/>
        <v>0</v>
      </c>
    </row>
    <row r="23" spans="2:14" s="18" customFormat="1" ht="15.6" customHeight="1">
      <c r="B23" s="44">
        <v>9</v>
      </c>
      <c r="C23" s="54" t="s">
        <v>76</v>
      </c>
      <c r="D23" s="42" t="s">
        <v>80</v>
      </c>
      <c r="E23" s="50"/>
      <c r="F23" s="28" t="s">
        <v>83</v>
      </c>
      <c r="G23" s="44"/>
      <c r="H23" s="44"/>
      <c r="I23" s="44" t="s">
        <v>100</v>
      </c>
      <c r="J23" s="44" t="s">
        <v>35</v>
      </c>
      <c r="K23" s="38" t="s">
        <v>102</v>
      </c>
      <c r="L23" s="53">
        <v>10</v>
      </c>
      <c r="M23" s="51"/>
      <c r="N23" s="40">
        <f t="shared" si="0"/>
        <v>0</v>
      </c>
    </row>
    <row r="24" spans="2:14" s="17" customFormat="1" ht="15.6" customHeight="1">
      <c r="B24" s="34">
        <v>10</v>
      </c>
      <c r="C24" s="54" t="s">
        <v>77</v>
      </c>
      <c r="D24" s="55" t="s">
        <v>27</v>
      </c>
      <c r="E24" s="36"/>
      <c r="F24" s="55" t="s">
        <v>85</v>
      </c>
      <c r="G24" s="44" t="s">
        <v>95</v>
      </c>
      <c r="H24" s="44" t="s">
        <v>94</v>
      </c>
      <c r="I24" s="56" t="s">
        <v>31</v>
      </c>
      <c r="J24" s="56" t="s">
        <v>26</v>
      </c>
      <c r="K24" s="38" t="s">
        <v>102</v>
      </c>
      <c r="L24" s="57">
        <v>2</v>
      </c>
      <c r="M24" s="39"/>
      <c r="N24" s="40">
        <f t="shared" si="0"/>
        <v>0</v>
      </c>
    </row>
    <row r="25" spans="2:14" s="18" customFormat="1" ht="15.6" customHeight="1">
      <c r="B25" s="44">
        <v>11</v>
      </c>
      <c r="C25" s="54" t="s">
        <v>78</v>
      </c>
      <c r="D25" s="55" t="s">
        <v>27</v>
      </c>
      <c r="E25" s="51" t="s">
        <v>11</v>
      </c>
      <c r="F25" s="55" t="s">
        <v>86</v>
      </c>
      <c r="G25" s="44" t="s">
        <v>93</v>
      </c>
      <c r="H25" s="44" t="s">
        <v>94</v>
      </c>
      <c r="I25" s="44" t="s">
        <v>31</v>
      </c>
      <c r="J25" s="44" t="s">
        <v>26</v>
      </c>
      <c r="K25" s="38" t="s">
        <v>102</v>
      </c>
      <c r="L25" s="53">
        <v>2</v>
      </c>
      <c r="M25" s="51"/>
      <c r="N25" s="40">
        <f t="shared" si="0"/>
        <v>0</v>
      </c>
    </row>
    <row r="26" spans="2:14" s="18" customFormat="1" ht="15.6" customHeight="1">
      <c r="B26" s="44">
        <v>12</v>
      </c>
      <c r="C26" s="58" t="s">
        <v>128</v>
      </c>
      <c r="D26" s="55" t="s">
        <v>27</v>
      </c>
      <c r="E26" s="51"/>
      <c r="F26" s="55" t="s">
        <v>87</v>
      </c>
      <c r="G26" s="44" t="s">
        <v>94</v>
      </c>
      <c r="H26" s="44" t="s">
        <v>97</v>
      </c>
      <c r="I26" s="44" t="s">
        <v>101</v>
      </c>
      <c r="J26" s="44" t="s">
        <v>26</v>
      </c>
      <c r="K26" s="38" t="s">
        <v>102</v>
      </c>
      <c r="L26" s="53">
        <v>2</v>
      </c>
      <c r="M26" s="51"/>
      <c r="N26" s="40">
        <f t="shared" si="0"/>
        <v>0</v>
      </c>
    </row>
    <row r="27" spans="2:14" s="18" customFormat="1" ht="15.6" customHeight="1">
      <c r="B27" s="44">
        <v>13</v>
      </c>
      <c r="C27" s="58" t="s">
        <v>129</v>
      </c>
      <c r="D27" s="35" t="s">
        <v>81</v>
      </c>
      <c r="E27" s="51"/>
      <c r="F27" s="55" t="s">
        <v>88</v>
      </c>
      <c r="G27" s="38" t="s">
        <v>94</v>
      </c>
      <c r="H27" s="38" t="s">
        <v>97</v>
      </c>
      <c r="I27" s="38" t="s">
        <v>101</v>
      </c>
      <c r="J27" s="38" t="s">
        <v>26</v>
      </c>
      <c r="K27" s="38" t="s">
        <v>102</v>
      </c>
      <c r="L27" s="53">
        <v>4</v>
      </c>
      <c r="M27" s="59"/>
      <c r="N27" s="40">
        <f t="shared" si="0"/>
        <v>0</v>
      </c>
    </row>
    <row r="28" spans="2:14" s="17" customFormat="1" ht="15.6" customHeight="1">
      <c r="B28" s="34">
        <v>14</v>
      </c>
      <c r="C28" s="58" t="s">
        <v>130</v>
      </c>
      <c r="D28" s="35" t="s">
        <v>4</v>
      </c>
      <c r="E28" s="36"/>
      <c r="F28" s="55" t="s">
        <v>45</v>
      </c>
      <c r="G28" s="38" t="s">
        <v>94</v>
      </c>
      <c r="H28" s="38" t="s">
        <v>97</v>
      </c>
      <c r="I28" s="38" t="s">
        <v>43</v>
      </c>
      <c r="J28" s="38" t="s">
        <v>26</v>
      </c>
      <c r="K28" s="38" t="s">
        <v>102</v>
      </c>
      <c r="L28" s="60">
        <v>4</v>
      </c>
      <c r="M28" s="39"/>
      <c r="N28" s="40">
        <f t="shared" si="0"/>
        <v>0</v>
      </c>
    </row>
    <row r="29" spans="2:14" s="17" customFormat="1" ht="15.6" customHeight="1">
      <c r="B29" s="44">
        <v>15</v>
      </c>
      <c r="C29" s="61" t="s">
        <v>131</v>
      </c>
      <c r="D29" s="35" t="s">
        <v>4</v>
      </c>
      <c r="E29" s="36"/>
      <c r="F29" s="62" t="s">
        <v>46</v>
      </c>
      <c r="G29" s="38" t="s">
        <v>93</v>
      </c>
      <c r="H29" s="38" t="s">
        <v>94</v>
      </c>
      <c r="I29" s="38" t="s">
        <v>44</v>
      </c>
      <c r="J29" s="38" t="s">
        <v>26</v>
      </c>
      <c r="K29" s="38" t="s">
        <v>102</v>
      </c>
      <c r="L29" s="60">
        <v>4</v>
      </c>
      <c r="M29" s="39"/>
      <c r="N29" s="40">
        <f t="shared" si="0"/>
        <v>0</v>
      </c>
    </row>
    <row r="30" spans="2:14" s="17" customFormat="1" ht="15.6" customHeight="1">
      <c r="B30" s="44">
        <v>16</v>
      </c>
      <c r="C30" s="58" t="s">
        <v>132</v>
      </c>
      <c r="D30" s="35" t="s">
        <v>6</v>
      </c>
      <c r="E30" s="36"/>
      <c r="F30" s="55" t="s">
        <v>89</v>
      </c>
      <c r="G30" s="38" t="s">
        <v>94</v>
      </c>
      <c r="H30" s="38" t="s">
        <v>93</v>
      </c>
      <c r="I30" s="38" t="s">
        <v>7</v>
      </c>
      <c r="J30" s="38" t="s">
        <v>23</v>
      </c>
      <c r="K30" s="38" t="s">
        <v>102</v>
      </c>
      <c r="L30" s="60">
        <v>6</v>
      </c>
      <c r="M30" s="39"/>
      <c r="N30" s="40">
        <f t="shared" si="0"/>
        <v>0</v>
      </c>
    </row>
    <row r="31" spans="2:14" s="17" customFormat="1" ht="15.6" customHeight="1">
      <c r="B31" s="34">
        <v>17</v>
      </c>
      <c r="C31" s="58" t="s">
        <v>133</v>
      </c>
      <c r="D31" s="35" t="s">
        <v>6</v>
      </c>
      <c r="E31" s="36"/>
      <c r="F31" s="55" t="s">
        <v>90</v>
      </c>
      <c r="G31" s="38" t="s">
        <v>93</v>
      </c>
      <c r="H31" s="38" t="s">
        <v>94</v>
      </c>
      <c r="I31" s="38" t="s">
        <v>7</v>
      </c>
      <c r="J31" s="38" t="s">
        <v>23</v>
      </c>
      <c r="K31" s="38" t="s">
        <v>102</v>
      </c>
      <c r="L31" s="60">
        <v>10</v>
      </c>
      <c r="M31" s="39"/>
      <c r="N31" s="40">
        <f t="shared" si="0"/>
        <v>0</v>
      </c>
    </row>
    <row r="32" spans="2:14" s="17" customFormat="1" ht="15.6" customHeight="1">
      <c r="B32" s="44">
        <v>18</v>
      </c>
      <c r="C32" s="49" t="s">
        <v>134</v>
      </c>
      <c r="D32" s="35" t="s">
        <v>6</v>
      </c>
      <c r="E32" s="36"/>
      <c r="F32" s="55" t="s">
        <v>91</v>
      </c>
      <c r="G32" s="38" t="s">
        <v>93</v>
      </c>
      <c r="H32" s="38" t="s">
        <v>94</v>
      </c>
      <c r="I32" s="38">
        <v>160</v>
      </c>
      <c r="J32" s="38" t="s">
        <v>23</v>
      </c>
      <c r="K32" s="38" t="s">
        <v>102</v>
      </c>
      <c r="L32" s="53">
        <v>6</v>
      </c>
      <c r="M32" s="39"/>
      <c r="N32" s="40">
        <f t="shared" si="0"/>
        <v>0</v>
      </c>
    </row>
    <row r="33" spans="2:14" s="17" customFormat="1" ht="26.4" customHeight="1" thickBot="1">
      <c r="B33" s="63">
        <v>19</v>
      </c>
      <c r="C33" s="64" t="s">
        <v>125</v>
      </c>
      <c r="D33" s="65" t="s">
        <v>8</v>
      </c>
      <c r="E33" s="66"/>
      <c r="F33" s="67" t="s">
        <v>92</v>
      </c>
      <c r="G33" s="68" t="s">
        <v>94</v>
      </c>
      <c r="H33" s="68" t="s">
        <v>93</v>
      </c>
      <c r="I33" s="68">
        <v>169</v>
      </c>
      <c r="J33" s="68" t="s">
        <v>5</v>
      </c>
      <c r="K33" s="68" t="s">
        <v>102</v>
      </c>
      <c r="L33" s="69">
        <v>6</v>
      </c>
      <c r="M33" s="70"/>
      <c r="N33" s="71">
        <f t="shared" si="0"/>
        <v>0</v>
      </c>
    </row>
    <row r="34" spans="2:14" s="19" customFormat="1" ht="30.3" customHeight="1" thickTop="1">
      <c r="B34" s="124" t="s">
        <v>122</v>
      </c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</row>
    <row r="35" spans="2:14" s="19" customFormat="1" ht="15.6" customHeight="1">
      <c r="B35" s="34">
        <v>20</v>
      </c>
      <c r="C35" s="54" t="s">
        <v>168</v>
      </c>
      <c r="D35" s="35" t="s">
        <v>9</v>
      </c>
      <c r="E35" s="36"/>
      <c r="F35" s="47"/>
      <c r="G35" s="72"/>
      <c r="H35" s="72"/>
      <c r="I35" s="72"/>
      <c r="J35" s="72"/>
      <c r="K35" s="38" t="s">
        <v>102</v>
      </c>
      <c r="L35" s="38">
        <v>4</v>
      </c>
      <c r="M35" s="73"/>
      <c r="N35" s="40">
        <f>L35*M35</f>
        <v>0</v>
      </c>
    </row>
    <row r="36" spans="2:14" s="19" customFormat="1" ht="15.75" customHeight="1">
      <c r="B36" s="34">
        <f>B35+1</f>
        <v>21</v>
      </c>
      <c r="C36" s="54" t="s">
        <v>135</v>
      </c>
      <c r="D36" s="35" t="s">
        <v>10</v>
      </c>
      <c r="E36" s="36" t="s">
        <v>11</v>
      </c>
      <c r="F36" s="44" t="s">
        <v>47</v>
      </c>
      <c r="G36" s="38"/>
      <c r="H36" s="38"/>
      <c r="I36" s="38">
        <v>97</v>
      </c>
      <c r="J36" s="38" t="s">
        <v>15</v>
      </c>
      <c r="K36" s="38" t="s">
        <v>102</v>
      </c>
      <c r="L36" s="38">
        <v>4</v>
      </c>
      <c r="M36" s="73"/>
      <c r="N36" s="40">
        <f t="shared" ref="N36:N64" si="1">L36*M36</f>
        <v>0</v>
      </c>
    </row>
    <row r="37" spans="2:14" s="19" customFormat="1" ht="15.75" customHeight="1">
      <c r="B37" s="34">
        <f t="shared" ref="B37:B64" si="2">B36+1</f>
        <v>22</v>
      </c>
      <c r="C37" s="54" t="s">
        <v>136</v>
      </c>
      <c r="D37" s="35" t="s">
        <v>10</v>
      </c>
      <c r="E37" s="36"/>
      <c r="F37" s="44" t="s">
        <v>47</v>
      </c>
      <c r="G37" s="38"/>
      <c r="H37" s="38"/>
      <c r="I37" s="38">
        <v>103</v>
      </c>
      <c r="J37" s="38" t="s">
        <v>15</v>
      </c>
      <c r="K37" s="38" t="s">
        <v>102</v>
      </c>
      <c r="L37" s="38">
        <v>4</v>
      </c>
      <c r="M37" s="73"/>
      <c r="N37" s="40">
        <f t="shared" si="1"/>
        <v>0</v>
      </c>
    </row>
    <row r="38" spans="2:14" s="19" customFormat="1" ht="18">
      <c r="B38" s="34">
        <f t="shared" si="2"/>
        <v>23</v>
      </c>
      <c r="C38" s="54" t="s">
        <v>165</v>
      </c>
      <c r="D38" s="35" t="s">
        <v>10</v>
      </c>
      <c r="E38" s="36"/>
      <c r="F38" s="47" t="s">
        <v>166</v>
      </c>
      <c r="G38" s="38"/>
      <c r="H38" s="38"/>
      <c r="I38" s="38"/>
      <c r="J38" s="38"/>
      <c r="K38" s="38" t="s">
        <v>102</v>
      </c>
      <c r="L38" s="38">
        <v>20</v>
      </c>
      <c r="M38" s="73"/>
      <c r="N38" s="40">
        <f t="shared" si="1"/>
        <v>0</v>
      </c>
    </row>
    <row r="39" spans="2:14" s="19" customFormat="1" ht="15.75" customHeight="1">
      <c r="B39" s="34">
        <f t="shared" si="2"/>
        <v>24</v>
      </c>
      <c r="C39" s="54" t="s">
        <v>137</v>
      </c>
      <c r="D39" s="35" t="s">
        <v>12</v>
      </c>
      <c r="E39" s="36"/>
      <c r="F39" s="47" t="s">
        <v>37</v>
      </c>
      <c r="G39" s="38"/>
      <c r="H39" s="38"/>
      <c r="I39" s="38">
        <v>133</v>
      </c>
      <c r="J39" s="38" t="s">
        <v>3</v>
      </c>
      <c r="K39" s="38" t="s">
        <v>102</v>
      </c>
      <c r="L39" s="38">
        <v>2</v>
      </c>
      <c r="M39" s="73"/>
      <c r="N39" s="40">
        <f t="shared" si="1"/>
        <v>0</v>
      </c>
    </row>
    <row r="40" spans="2:14" s="19" customFormat="1" ht="15.75" customHeight="1">
      <c r="B40" s="34">
        <f t="shared" si="2"/>
        <v>25</v>
      </c>
      <c r="C40" s="54" t="s">
        <v>138</v>
      </c>
      <c r="D40" s="35" t="s">
        <v>12</v>
      </c>
      <c r="E40" s="36"/>
      <c r="F40" s="47" t="s">
        <v>48</v>
      </c>
      <c r="G40" s="38"/>
      <c r="H40" s="38"/>
      <c r="I40" s="38">
        <v>133</v>
      </c>
      <c r="J40" s="38" t="s">
        <v>3</v>
      </c>
      <c r="K40" s="38" t="s">
        <v>102</v>
      </c>
      <c r="L40" s="38">
        <v>2</v>
      </c>
      <c r="M40" s="39"/>
      <c r="N40" s="40">
        <f t="shared" si="1"/>
        <v>0</v>
      </c>
    </row>
    <row r="41" spans="2:14" s="19" customFormat="1" ht="15.75" customHeight="1">
      <c r="B41" s="34">
        <f t="shared" si="2"/>
        <v>26</v>
      </c>
      <c r="C41" s="74" t="s">
        <v>49</v>
      </c>
      <c r="D41" s="75" t="s">
        <v>13</v>
      </c>
      <c r="E41" s="76"/>
      <c r="F41" s="47"/>
      <c r="G41" s="38"/>
      <c r="H41" s="38"/>
      <c r="I41" s="38">
        <v>112</v>
      </c>
      <c r="J41" s="38" t="s">
        <v>1</v>
      </c>
      <c r="K41" s="38" t="s">
        <v>102</v>
      </c>
      <c r="L41" s="38">
        <v>4</v>
      </c>
      <c r="M41" s="39"/>
      <c r="N41" s="40">
        <f t="shared" si="1"/>
        <v>0</v>
      </c>
    </row>
    <row r="42" spans="2:14" s="19" customFormat="1" ht="15.75" customHeight="1">
      <c r="B42" s="34">
        <f t="shared" si="2"/>
        <v>27</v>
      </c>
      <c r="C42" s="54" t="s">
        <v>139</v>
      </c>
      <c r="D42" s="35" t="s">
        <v>14</v>
      </c>
      <c r="E42" s="36"/>
      <c r="F42" s="44" t="s">
        <v>50</v>
      </c>
      <c r="G42" s="38"/>
      <c r="H42" s="38"/>
      <c r="I42" s="38">
        <v>126</v>
      </c>
      <c r="J42" s="38" t="s">
        <v>15</v>
      </c>
      <c r="K42" s="38" t="s">
        <v>102</v>
      </c>
      <c r="L42" s="38">
        <v>30</v>
      </c>
      <c r="M42" s="39"/>
      <c r="N42" s="40">
        <f t="shared" si="1"/>
        <v>0</v>
      </c>
    </row>
    <row r="43" spans="2:14" s="19" customFormat="1" ht="15.6" customHeight="1">
      <c r="B43" s="34">
        <f t="shared" si="2"/>
        <v>28</v>
      </c>
      <c r="C43" s="54" t="s">
        <v>140</v>
      </c>
      <c r="D43" s="35" t="s">
        <v>111</v>
      </c>
      <c r="E43" s="36"/>
      <c r="F43" s="44"/>
      <c r="G43" s="38"/>
      <c r="H43" s="38"/>
      <c r="I43" s="38"/>
      <c r="J43" s="38"/>
      <c r="K43" s="38" t="s">
        <v>102</v>
      </c>
      <c r="L43" s="38">
        <v>2</v>
      </c>
      <c r="M43" s="39"/>
      <c r="N43" s="40">
        <f t="shared" si="1"/>
        <v>0</v>
      </c>
    </row>
    <row r="44" spans="2:14" s="19" customFormat="1" ht="15.6" customHeight="1">
      <c r="B44" s="34">
        <f t="shared" si="2"/>
        <v>29</v>
      </c>
      <c r="C44" s="54" t="s">
        <v>141</v>
      </c>
      <c r="D44" s="35" t="s">
        <v>13</v>
      </c>
      <c r="E44" s="36"/>
      <c r="F44" s="47"/>
      <c r="G44" s="38"/>
      <c r="H44" s="38"/>
      <c r="I44" s="38" t="s">
        <v>34</v>
      </c>
      <c r="J44" s="38" t="s">
        <v>1</v>
      </c>
      <c r="K44" s="38" t="s">
        <v>102</v>
      </c>
      <c r="L44" s="38">
        <v>2</v>
      </c>
      <c r="M44" s="39"/>
      <c r="N44" s="40">
        <f t="shared" si="1"/>
        <v>0</v>
      </c>
    </row>
    <row r="45" spans="2:14" s="19" customFormat="1" ht="15.6" customHeight="1">
      <c r="B45" s="34">
        <f t="shared" si="2"/>
        <v>30</v>
      </c>
      <c r="C45" s="54" t="s">
        <v>142</v>
      </c>
      <c r="D45" s="35" t="s">
        <v>16</v>
      </c>
      <c r="E45" s="36"/>
      <c r="F45" s="47" t="s">
        <v>55</v>
      </c>
      <c r="G45" s="38"/>
      <c r="H45" s="38"/>
      <c r="I45" s="38">
        <v>125</v>
      </c>
      <c r="J45" s="38" t="s">
        <v>1</v>
      </c>
      <c r="K45" s="38" t="s">
        <v>102</v>
      </c>
      <c r="L45" s="38">
        <v>6</v>
      </c>
      <c r="M45" s="39"/>
      <c r="N45" s="40">
        <f t="shared" si="1"/>
        <v>0</v>
      </c>
    </row>
    <row r="46" spans="2:14" s="19" customFormat="1" ht="15.6" customHeight="1">
      <c r="B46" s="34">
        <f t="shared" si="2"/>
        <v>31</v>
      </c>
      <c r="C46" s="54" t="s">
        <v>103</v>
      </c>
      <c r="D46" s="35" t="s">
        <v>17</v>
      </c>
      <c r="E46" s="36"/>
      <c r="F46" s="47"/>
      <c r="G46" s="38"/>
      <c r="H46" s="38"/>
      <c r="I46" s="38">
        <v>133</v>
      </c>
      <c r="J46" s="38" t="s">
        <v>18</v>
      </c>
      <c r="K46" s="38" t="s">
        <v>102</v>
      </c>
      <c r="L46" s="38">
        <v>2</v>
      </c>
      <c r="M46" s="39"/>
      <c r="N46" s="40">
        <f t="shared" si="1"/>
        <v>0</v>
      </c>
    </row>
    <row r="47" spans="2:14" s="19" customFormat="1" ht="15.6" customHeight="1">
      <c r="B47" s="34">
        <f t="shared" si="2"/>
        <v>32</v>
      </c>
      <c r="C47" s="54" t="s">
        <v>104</v>
      </c>
      <c r="D47" s="35" t="s">
        <v>13</v>
      </c>
      <c r="E47" s="36"/>
      <c r="F47" s="44" t="s">
        <v>51</v>
      </c>
      <c r="G47" s="38"/>
      <c r="H47" s="38"/>
      <c r="I47" s="38">
        <v>143</v>
      </c>
      <c r="J47" s="38" t="s">
        <v>1</v>
      </c>
      <c r="K47" s="38" t="s">
        <v>102</v>
      </c>
      <c r="L47" s="38">
        <v>4</v>
      </c>
      <c r="M47" s="39"/>
      <c r="N47" s="40">
        <f t="shared" si="1"/>
        <v>0</v>
      </c>
    </row>
    <row r="48" spans="2:14" s="19" customFormat="1" ht="15.6" customHeight="1">
      <c r="B48" s="34">
        <f t="shared" si="2"/>
        <v>33</v>
      </c>
      <c r="C48" s="54" t="s">
        <v>105</v>
      </c>
      <c r="D48" s="35" t="s">
        <v>13</v>
      </c>
      <c r="E48" s="36"/>
      <c r="F48" s="47"/>
      <c r="G48" s="38"/>
      <c r="H48" s="38"/>
      <c r="I48" s="38">
        <v>128</v>
      </c>
      <c r="J48" s="38" t="s">
        <v>1</v>
      </c>
      <c r="K48" s="38" t="s">
        <v>102</v>
      </c>
      <c r="L48" s="38">
        <v>2</v>
      </c>
      <c r="M48" s="39"/>
      <c r="N48" s="40">
        <f t="shared" si="1"/>
        <v>0</v>
      </c>
    </row>
    <row r="49" spans="2:14" s="19" customFormat="1" ht="15.6" customHeight="1">
      <c r="B49" s="34">
        <f t="shared" si="2"/>
        <v>34</v>
      </c>
      <c r="C49" s="54" t="s">
        <v>143</v>
      </c>
      <c r="D49" s="35" t="s">
        <v>12</v>
      </c>
      <c r="E49" s="36"/>
      <c r="F49" s="47" t="s">
        <v>19</v>
      </c>
      <c r="G49" s="38"/>
      <c r="H49" s="38"/>
      <c r="I49" s="38">
        <v>165</v>
      </c>
      <c r="J49" s="38" t="s">
        <v>1</v>
      </c>
      <c r="K49" s="38" t="s">
        <v>102</v>
      </c>
      <c r="L49" s="38">
        <v>2</v>
      </c>
      <c r="M49" s="39"/>
      <c r="N49" s="40">
        <f t="shared" si="1"/>
        <v>0</v>
      </c>
    </row>
    <row r="50" spans="2:14" s="19" customFormat="1" ht="15.6" customHeight="1">
      <c r="B50" s="34">
        <f t="shared" si="2"/>
        <v>35</v>
      </c>
      <c r="C50" s="54" t="s">
        <v>144</v>
      </c>
      <c r="D50" s="35" t="s">
        <v>13</v>
      </c>
      <c r="E50" s="36"/>
      <c r="F50" s="44" t="s">
        <v>51</v>
      </c>
      <c r="G50" s="38"/>
      <c r="H50" s="38"/>
      <c r="I50" s="38">
        <v>149</v>
      </c>
      <c r="J50" s="38" t="s">
        <v>1</v>
      </c>
      <c r="K50" s="77" t="s">
        <v>102</v>
      </c>
      <c r="L50" s="78">
        <v>2</v>
      </c>
      <c r="M50" s="39"/>
      <c r="N50" s="40">
        <f t="shared" si="1"/>
        <v>0</v>
      </c>
    </row>
    <row r="51" spans="2:14" s="19" customFormat="1" ht="15.6" customHeight="1">
      <c r="B51" s="34">
        <f t="shared" si="2"/>
        <v>36</v>
      </c>
      <c r="C51" s="79" t="s">
        <v>146</v>
      </c>
      <c r="D51" s="80" t="s">
        <v>13</v>
      </c>
      <c r="E51" s="36"/>
      <c r="F51" s="81"/>
      <c r="G51" s="82"/>
      <c r="H51" s="82"/>
      <c r="I51" s="83" t="s">
        <v>52</v>
      </c>
      <c r="J51" s="78" t="s">
        <v>1</v>
      </c>
      <c r="K51" s="77" t="s">
        <v>102</v>
      </c>
      <c r="L51" s="84">
        <v>2</v>
      </c>
      <c r="M51" s="39"/>
      <c r="N51" s="40">
        <f t="shared" si="1"/>
        <v>0</v>
      </c>
    </row>
    <row r="52" spans="2:14" s="19" customFormat="1" ht="15.6" customHeight="1">
      <c r="B52" s="34">
        <f t="shared" si="2"/>
        <v>37</v>
      </c>
      <c r="C52" s="41" t="s">
        <v>145</v>
      </c>
      <c r="D52" s="85" t="s">
        <v>13</v>
      </c>
      <c r="E52" s="36"/>
      <c r="F52" s="44" t="s">
        <v>51</v>
      </c>
      <c r="G52" s="38"/>
      <c r="H52" s="38"/>
      <c r="I52" s="86">
        <v>151</v>
      </c>
      <c r="J52" s="84" t="s">
        <v>1</v>
      </c>
      <c r="K52" s="77" t="s">
        <v>102</v>
      </c>
      <c r="L52" s="84">
        <v>2</v>
      </c>
      <c r="M52" s="39"/>
      <c r="N52" s="40">
        <f t="shared" si="1"/>
        <v>0</v>
      </c>
    </row>
    <row r="53" spans="2:14" s="19" customFormat="1" ht="15.6" customHeight="1">
      <c r="B53" s="34">
        <f t="shared" si="2"/>
        <v>38</v>
      </c>
      <c r="C53" s="87" t="s">
        <v>106</v>
      </c>
      <c r="D53" s="88" t="s">
        <v>16</v>
      </c>
      <c r="E53" s="36"/>
      <c r="F53" s="89" t="s">
        <v>56</v>
      </c>
      <c r="G53" s="38"/>
      <c r="H53" s="38"/>
      <c r="I53" s="86" t="s">
        <v>53</v>
      </c>
      <c r="J53" s="84" t="s">
        <v>1</v>
      </c>
      <c r="K53" s="77" t="s">
        <v>102</v>
      </c>
      <c r="L53" s="84">
        <v>6</v>
      </c>
      <c r="M53" s="39"/>
      <c r="N53" s="40">
        <f t="shared" si="1"/>
        <v>0</v>
      </c>
    </row>
    <row r="54" spans="2:14" s="19" customFormat="1" ht="15.6" customHeight="1">
      <c r="B54" s="34">
        <f t="shared" si="2"/>
        <v>39</v>
      </c>
      <c r="C54" s="87" t="s">
        <v>147</v>
      </c>
      <c r="D54" s="88" t="s">
        <v>16</v>
      </c>
      <c r="E54" s="36"/>
      <c r="F54" s="89" t="s">
        <v>57</v>
      </c>
      <c r="G54" s="38"/>
      <c r="H54" s="38"/>
      <c r="I54" s="86" t="s">
        <v>54</v>
      </c>
      <c r="J54" s="84" t="s">
        <v>1</v>
      </c>
      <c r="K54" s="77" t="s">
        <v>102</v>
      </c>
      <c r="L54" s="84">
        <v>4</v>
      </c>
      <c r="M54" s="39"/>
      <c r="N54" s="40">
        <f t="shared" si="1"/>
        <v>0</v>
      </c>
    </row>
    <row r="55" spans="2:14" s="19" customFormat="1" ht="15.6" customHeight="1">
      <c r="B55" s="34">
        <f t="shared" si="2"/>
        <v>40</v>
      </c>
      <c r="C55" s="41" t="s">
        <v>148</v>
      </c>
      <c r="D55" s="85" t="s">
        <v>13</v>
      </c>
      <c r="E55" s="36"/>
      <c r="F55" s="89"/>
      <c r="G55" s="38"/>
      <c r="H55" s="38"/>
      <c r="I55" s="86" t="s">
        <v>34</v>
      </c>
      <c r="J55" s="84" t="s">
        <v>1</v>
      </c>
      <c r="K55" s="77" t="s">
        <v>102</v>
      </c>
      <c r="L55" s="84">
        <v>2</v>
      </c>
      <c r="M55" s="39"/>
      <c r="N55" s="40">
        <f t="shared" si="1"/>
        <v>0</v>
      </c>
    </row>
    <row r="56" spans="2:14" s="19" customFormat="1" ht="15.6" customHeight="1">
      <c r="B56" s="34">
        <f t="shared" si="2"/>
        <v>41</v>
      </c>
      <c r="C56" s="87" t="s">
        <v>149</v>
      </c>
      <c r="D56" s="85" t="s">
        <v>13</v>
      </c>
      <c r="E56" s="36"/>
      <c r="F56" s="44" t="s">
        <v>51</v>
      </c>
      <c r="G56" s="38"/>
      <c r="H56" s="38"/>
      <c r="I56" s="86">
        <v>157</v>
      </c>
      <c r="J56" s="84" t="s">
        <v>1</v>
      </c>
      <c r="K56" s="77" t="s">
        <v>102</v>
      </c>
      <c r="L56" s="84">
        <v>4</v>
      </c>
      <c r="M56" s="39"/>
      <c r="N56" s="40">
        <f t="shared" si="1"/>
        <v>0</v>
      </c>
    </row>
    <row r="57" spans="2:14" s="19" customFormat="1" ht="15.6" customHeight="1">
      <c r="B57" s="34">
        <f t="shared" si="2"/>
        <v>42</v>
      </c>
      <c r="C57" s="41" t="s">
        <v>150</v>
      </c>
      <c r="D57" s="85" t="s">
        <v>13</v>
      </c>
      <c r="E57" s="36"/>
      <c r="F57" s="89"/>
      <c r="G57" s="38"/>
      <c r="H57" s="38"/>
      <c r="I57" s="86" t="s">
        <v>34</v>
      </c>
      <c r="J57" s="84" t="s">
        <v>1</v>
      </c>
      <c r="K57" s="77" t="s">
        <v>102</v>
      </c>
      <c r="L57" s="84">
        <v>2</v>
      </c>
      <c r="M57" s="39"/>
      <c r="N57" s="40">
        <f t="shared" si="1"/>
        <v>0</v>
      </c>
    </row>
    <row r="58" spans="2:14" s="19" customFormat="1" ht="15.6" customHeight="1">
      <c r="B58" s="34">
        <f t="shared" si="2"/>
        <v>43</v>
      </c>
      <c r="C58" s="87" t="s">
        <v>151</v>
      </c>
      <c r="D58" s="85" t="s">
        <v>13</v>
      </c>
      <c r="E58" s="36"/>
      <c r="F58" s="44" t="s">
        <v>51</v>
      </c>
      <c r="G58" s="38"/>
      <c r="H58" s="38"/>
      <c r="I58" s="86">
        <v>159</v>
      </c>
      <c r="J58" s="84" t="s">
        <v>1</v>
      </c>
      <c r="K58" s="77" t="s">
        <v>102</v>
      </c>
      <c r="L58" s="84">
        <v>4</v>
      </c>
      <c r="M58" s="39"/>
      <c r="N58" s="40">
        <f t="shared" si="1"/>
        <v>0</v>
      </c>
    </row>
    <row r="59" spans="2:14" s="19" customFormat="1" ht="15.6" customHeight="1">
      <c r="B59" s="34">
        <f t="shared" si="2"/>
        <v>44</v>
      </c>
      <c r="C59" s="41" t="s">
        <v>152</v>
      </c>
      <c r="D59" s="85" t="s">
        <v>13</v>
      </c>
      <c r="E59" s="36"/>
      <c r="F59" s="89"/>
      <c r="G59" s="38"/>
      <c r="H59" s="38"/>
      <c r="I59" s="86" t="s">
        <v>34</v>
      </c>
      <c r="J59" s="84" t="s">
        <v>15</v>
      </c>
      <c r="K59" s="77" t="s">
        <v>102</v>
      </c>
      <c r="L59" s="84">
        <v>2</v>
      </c>
      <c r="M59" s="39"/>
      <c r="N59" s="40">
        <f t="shared" si="1"/>
        <v>0</v>
      </c>
    </row>
    <row r="60" spans="2:14" s="19" customFormat="1" ht="15.6" customHeight="1">
      <c r="B60" s="34">
        <f t="shared" si="2"/>
        <v>45</v>
      </c>
      <c r="C60" s="90" t="s">
        <v>107</v>
      </c>
      <c r="D60" s="85" t="s">
        <v>112</v>
      </c>
      <c r="E60" s="36"/>
      <c r="F60" s="89" t="s">
        <v>114</v>
      </c>
      <c r="G60" s="38"/>
      <c r="H60" s="38"/>
      <c r="I60" s="86" t="s">
        <v>52</v>
      </c>
      <c r="J60" s="84" t="s">
        <v>15</v>
      </c>
      <c r="K60" s="77" t="s">
        <v>102</v>
      </c>
      <c r="L60" s="84">
        <v>4</v>
      </c>
      <c r="M60" s="39"/>
      <c r="N60" s="40">
        <f t="shared" si="1"/>
        <v>0</v>
      </c>
    </row>
    <row r="61" spans="2:14" s="19" customFormat="1" ht="15.6" customHeight="1">
      <c r="B61" s="34">
        <f t="shared" si="2"/>
        <v>46</v>
      </c>
      <c r="C61" s="41" t="s">
        <v>170</v>
      </c>
      <c r="D61" s="91" t="s">
        <v>113</v>
      </c>
      <c r="E61" s="36"/>
      <c r="F61" s="44" t="s">
        <v>51</v>
      </c>
      <c r="G61" s="34" t="s">
        <v>11</v>
      </c>
      <c r="H61" s="34"/>
      <c r="I61" s="92">
        <v>149</v>
      </c>
      <c r="J61" s="93" t="s">
        <v>1</v>
      </c>
      <c r="K61" s="77" t="s">
        <v>102</v>
      </c>
      <c r="L61" s="84">
        <v>2</v>
      </c>
      <c r="M61" s="39"/>
      <c r="N61" s="40">
        <f t="shared" si="1"/>
        <v>0</v>
      </c>
    </row>
    <row r="62" spans="2:14" s="19" customFormat="1" ht="15.6" customHeight="1">
      <c r="B62" s="34">
        <f t="shared" si="2"/>
        <v>47</v>
      </c>
      <c r="C62" s="94" t="s">
        <v>108</v>
      </c>
      <c r="D62" s="95" t="s">
        <v>22</v>
      </c>
      <c r="E62" s="36"/>
      <c r="F62" s="44" t="s">
        <v>51</v>
      </c>
      <c r="G62" s="96"/>
      <c r="H62" s="96"/>
      <c r="I62" s="97">
        <v>149</v>
      </c>
      <c r="J62" s="98" t="s">
        <v>1</v>
      </c>
      <c r="K62" s="77" t="s">
        <v>102</v>
      </c>
      <c r="L62" s="84">
        <v>4</v>
      </c>
      <c r="M62" s="39"/>
      <c r="N62" s="40">
        <f t="shared" si="1"/>
        <v>0</v>
      </c>
    </row>
    <row r="63" spans="2:14" s="19" customFormat="1" ht="15.6" customHeight="1">
      <c r="B63" s="34">
        <f t="shared" si="2"/>
        <v>48</v>
      </c>
      <c r="C63" s="54" t="s">
        <v>109</v>
      </c>
      <c r="D63" s="35" t="s">
        <v>12</v>
      </c>
      <c r="E63" s="36"/>
      <c r="F63" s="47"/>
      <c r="G63" s="38"/>
      <c r="H63" s="38"/>
      <c r="I63" s="38" t="s">
        <v>54</v>
      </c>
      <c r="J63" s="38" t="s">
        <v>1</v>
      </c>
      <c r="K63" s="77" t="s">
        <v>102</v>
      </c>
      <c r="L63" s="84">
        <v>2</v>
      </c>
      <c r="M63" s="39"/>
      <c r="N63" s="40">
        <f t="shared" si="1"/>
        <v>0</v>
      </c>
    </row>
    <row r="64" spans="2:14" s="19" customFormat="1" ht="15.6" customHeight="1" thickBot="1">
      <c r="B64" s="34">
        <f t="shared" si="2"/>
        <v>49</v>
      </c>
      <c r="C64" s="64" t="s">
        <v>110</v>
      </c>
      <c r="D64" s="65" t="s">
        <v>22</v>
      </c>
      <c r="E64" s="66"/>
      <c r="F64" s="99"/>
      <c r="G64" s="68"/>
      <c r="H64" s="68"/>
      <c r="I64" s="68">
        <v>166</v>
      </c>
      <c r="J64" s="68" t="s">
        <v>1</v>
      </c>
      <c r="K64" s="68" t="s">
        <v>102</v>
      </c>
      <c r="L64" s="68">
        <v>2</v>
      </c>
      <c r="M64" s="70"/>
      <c r="N64" s="71">
        <f t="shared" si="1"/>
        <v>0</v>
      </c>
    </row>
    <row r="65" spans="2:14" s="19" customFormat="1" ht="30.3" customHeight="1" thickTop="1">
      <c r="B65" s="125" t="s">
        <v>115</v>
      </c>
      <c r="C65" s="125"/>
      <c r="D65" s="125"/>
      <c r="E65" s="125"/>
      <c r="F65" s="125"/>
      <c r="G65" s="125"/>
      <c r="H65" s="125"/>
      <c r="I65" s="125"/>
      <c r="J65" s="125"/>
      <c r="K65" s="125"/>
      <c r="L65" s="125"/>
      <c r="M65" s="125"/>
      <c r="N65" s="125"/>
    </row>
    <row r="66" spans="2:14" s="19" customFormat="1" ht="18">
      <c r="B66" s="34">
        <v>50</v>
      </c>
      <c r="C66" s="100" t="s">
        <v>116</v>
      </c>
      <c r="D66" s="101" t="s">
        <v>4</v>
      </c>
      <c r="E66" s="36"/>
      <c r="F66" s="37" t="s">
        <v>118</v>
      </c>
      <c r="G66" s="44"/>
      <c r="H66" s="44"/>
      <c r="I66" s="38">
        <v>152</v>
      </c>
      <c r="J66" s="38" t="s">
        <v>23</v>
      </c>
      <c r="K66" s="38" t="s">
        <v>102</v>
      </c>
      <c r="L66" s="38">
        <v>16</v>
      </c>
      <c r="M66" s="39"/>
      <c r="N66" s="40">
        <f>L66*M66</f>
        <v>0</v>
      </c>
    </row>
    <row r="67" spans="2:14" s="19" customFormat="1" ht="18.600000000000001" thickBot="1">
      <c r="B67" s="102">
        <v>51</v>
      </c>
      <c r="C67" s="103" t="s">
        <v>117</v>
      </c>
      <c r="D67" s="104" t="s">
        <v>6</v>
      </c>
      <c r="E67" s="105"/>
      <c r="F67" s="106" t="s">
        <v>118</v>
      </c>
      <c r="G67" s="63"/>
      <c r="H67" s="63"/>
      <c r="I67" s="68" t="s">
        <v>7</v>
      </c>
      <c r="J67" s="68" t="s">
        <v>5</v>
      </c>
      <c r="K67" s="96" t="s">
        <v>102</v>
      </c>
      <c r="L67" s="96">
        <v>30</v>
      </c>
      <c r="M67" s="107"/>
      <c r="N67" s="40">
        <f>L67*M67</f>
        <v>0</v>
      </c>
    </row>
    <row r="68" spans="2:14" s="19" customFormat="1" ht="30.3" customHeight="1" thickTop="1">
      <c r="B68" s="124" t="s">
        <v>163</v>
      </c>
      <c r="C68" s="124"/>
      <c r="D68" s="124"/>
      <c r="E68" s="124"/>
      <c r="F68" s="124"/>
      <c r="G68" s="124"/>
      <c r="H68" s="124"/>
      <c r="I68" s="124"/>
      <c r="J68" s="124"/>
      <c r="K68" s="124"/>
      <c r="L68" s="124"/>
      <c r="M68" s="124"/>
      <c r="N68" s="124"/>
    </row>
    <row r="69" spans="2:14" s="19" customFormat="1" ht="15.75" customHeight="1">
      <c r="B69" s="34">
        <v>52</v>
      </c>
      <c r="C69" s="54" t="s">
        <v>153</v>
      </c>
      <c r="D69" s="35"/>
      <c r="E69" s="36"/>
      <c r="F69" s="109"/>
      <c r="G69" s="109"/>
      <c r="H69" s="109"/>
      <c r="I69" s="38"/>
      <c r="J69" s="38"/>
      <c r="K69" s="38" t="s">
        <v>102</v>
      </c>
      <c r="L69" s="38">
        <v>4</v>
      </c>
      <c r="M69" s="39"/>
      <c r="N69" s="40">
        <f t="shared" ref="N69:N78" si="3">L69*M69</f>
        <v>0</v>
      </c>
    </row>
    <row r="70" spans="2:14" s="19" customFormat="1" ht="15.75" customHeight="1">
      <c r="B70" s="34">
        <f>B69+1</f>
        <v>53</v>
      </c>
      <c r="C70" s="54" t="s">
        <v>154</v>
      </c>
      <c r="D70" s="35"/>
      <c r="E70" s="36"/>
      <c r="F70" s="109"/>
      <c r="G70" s="109"/>
      <c r="H70" s="109"/>
      <c r="I70" s="38"/>
      <c r="J70" s="38"/>
      <c r="K70" s="38" t="s">
        <v>102</v>
      </c>
      <c r="L70" s="38">
        <v>4</v>
      </c>
      <c r="M70" s="39"/>
      <c r="N70" s="40">
        <f t="shared" si="3"/>
        <v>0</v>
      </c>
    </row>
    <row r="71" spans="2:14" s="19" customFormat="1" ht="15.75" customHeight="1">
      <c r="B71" s="34">
        <f t="shared" ref="B71:B78" si="4">B70+1</f>
        <v>54</v>
      </c>
      <c r="C71" s="110" t="s">
        <v>155</v>
      </c>
      <c r="D71" s="35"/>
      <c r="E71" s="36"/>
      <c r="F71" s="109"/>
      <c r="G71" s="109"/>
      <c r="H71" s="109"/>
      <c r="I71" s="38"/>
      <c r="J71" s="38"/>
      <c r="K71" s="38" t="s">
        <v>102</v>
      </c>
      <c r="L71" s="38">
        <v>4</v>
      </c>
      <c r="M71" s="39"/>
      <c r="N71" s="40">
        <f t="shared" si="3"/>
        <v>0</v>
      </c>
    </row>
    <row r="72" spans="2:14" s="19" customFormat="1" ht="15.75" customHeight="1">
      <c r="B72" s="34">
        <f t="shared" si="4"/>
        <v>55</v>
      </c>
      <c r="C72" s="54" t="s">
        <v>156</v>
      </c>
      <c r="D72" s="35"/>
      <c r="E72" s="36"/>
      <c r="F72" s="109" t="s">
        <v>11</v>
      </c>
      <c r="G72" s="109"/>
      <c r="H72" s="109"/>
      <c r="I72" s="38"/>
      <c r="J72" s="38"/>
      <c r="K72" s="38" t="s">
        <v>102</v>
      </c>
      <c r="L72" s="38">
        <v>4</v>
      </c>
      <c r="M72" s="39"/>
      <c r="N72" s="40">
        <f t="shared" si="3"/>
        <v>0</v>
      </c>
    </row>
    <row r="73" spans="2:14" s="19" customFormat="1" ht="15.75" customHeight="1">
      <c r="B73" s="34">
        <f t="shared" si="4"/>
        <v>56</v>
      </c>
      <c r="C73" s="54" t="s">
        <v>157</v>
      </c>
      <c r="D73" s="35"/>
      <c r="E73" s="36"/>
      <c r="F73" s="109"/>
      <c r="G73" s="109"/>
      <c r="H73" s="109"/>
      <c r="I73" s="38"/>
      <c r="J73" s="38"/>
      <c r="K73" s="38" t="s">
        <v>102</v>
      </c>
      <c r="L73" s="38">
        <v>4</v>
      </c>
      <c r="M73" s="39"/>
      <c r="N73" s="40">
        <f t="shared" si="3"/>
        <v>0</v>
      </c>
    </row>
    <row r="74" spans="2:14" s="19" customFormat="1" ht="15.75" customHeight="1">
      <c r="B74" s="34">
        <f t="shared" si="4"/>
        <v>57</v>
      </c>
      <c r="C74" s="54" t="s">
        <v>158</v>
      </c>
      <c r="D74" s="35"/>
      <c r="E74" s="36"/>
      <c r="F74" s="109"/>
      <c r="G74" s="109"/>
      <c r="H74" s="109"/>
      <c r="I74" s="38"/>
      <c r="J74" s="38"/>
      <c r="K74" s="38" t="s">
        <v>102</v>
      </c>
      <c r="L74" s="38">
        <v>2</v>
      </c>
      <c r="M74" s="39"/>
      <c r="N74" s="40">
        <f t="shared" si="3"/>
        <v>0</v>
      </c>
    </row>
    <row r="75" spans="2:14" s="19" customFormat="1" ht="15.75" customHeight="1">
      <c r="B75" s="34">
        <f t="shared" si="4"/>
        <v>58</v>
      </c>
      <c r="C75" s="54" t="s">
        <v>159</v>
      </c>
      <c r="D75" s="35"/>
      <c r="E75" s="36"/>
      <c r="F75" s="109"/>
      <c r="G75" s="109"/>
      <c r="H75" s="109"/>
      <c r="I75" s="38"/>
      <c r="J75" s="38"/>
      <c r="K75" s="38" t="s">
        <v>102</v>
      </c>
      <c r="L75" s="38">
        <v>2</v>
      </c>
      <c r="M75" s="39"/>
      <c r="N75" s="40">
        <f t="shared" si="3"/>
        <v>0</v>
      </c>
    </row>
    <row r="76" spans="2:14" s="19" customFormat="1" ht="15.75" customHeight="1">
      <c r="B76" s="34">
        <f t="shared" si="4"/>
        <v>59</v>
      </c>
      <c r="C76" s="54" t="s">
        <v>160</v>
      </c>
      <c r="D76" s="35"/>
      <c r="E76" s="36"/>
      <c r="F76" s="109"/>
      <c r="G76" s="109"/>
      <c r="H76" s="109"/>
      <c r="I76" s="38"/>
      <c r="J76" s="38"/>
      <c r="K76" s="38" t="s">
        <v>102</v>
      </c>
      <c r="L76" s="38">
        <v>2</v>
      </c>
      <c r="M76" s="39"/>
      <c r="N76" s="40">
        <f t="shared" si="3"/>
        <v>0</v>
      </c>
    </row>
    <row r="77" spans="2:14" s="19" customFormat="1" ht="15.75" customHeight="1">
      <c r="B77" s="34">
        <f t="shared" si="4"/>
        <v>60</v>
      </c>
      <c r="C77" s="111" t="s">
        <v>161</v>
      </c>
      <c r="D77" s="35"/>
      <c r="E77" s="36"/>
      <c r="F77" s="109"/>
      <c r="G77" s="109"/>
      <c r="H77" s="109"/>
      <c r="I77" s="38"/>
      <c r="J77" s="38"/>
      <c r="K77" s="38" t="s">
        <v>102</v>
      </c>
      <c r="L77" s="96">
        <v>10</v>
      </c>
      <c r="M77" s="39"/>
      <c r="N77" s="40">
        <f t="shared" si="3"/>
        <v>0</v>
      </c>
    </row>
    <row r="78" spans="2:14" s="19" customFormat="1" ht="16.5" customHeight="1" thickBot="1">
      <c r="B78" s="34">
        <f t="shared" si="4"/>
        <v>61</v>
      </c>
      <c r="C78" s="111" t="s">
        <v>162</v>
      </c>
      <c r="D78" s="112"/>
      <c r="E78" s="105"/>
      <c r="F78" s="113"/>
      <c r="G78" s="113"/>
      <c r="H78" s="113"/>
      <c r="I78" s="96"/>
      <c r="J78" s="96"/>
      <c r="K78" s="96" t="s">
        <v>102</v>
      </c>
      <c r="L78" s="96">
        <v>10</v>
      </c>
      <c r="M78" s="107"/>
      <c r="N78" s="108">
        <f t="shared" si="3"/>
        <v>0</v>
      </c>
    </row>
    <row r="79" spans="2:14" s="19" customFormat="1" ht="16.5" customHeight="1">
      <c r="B79" s="131" t="s">
        <v>164</v>
      </c>
      <c r="C79" s="132"/>
      <c r="D79" s="132"/>
      <c r="E79" s="132"/>
      <c r="F79" s="132"/>
      <c r="G79" s="132"/>
      <c r="H79" s="132"/>
      <c r="I79" s="132"/>
      <c r="J79" s="132"/>
      <c r="K79" s="132"/>
      <c r="L79" s="132"/>
      <c r="M79" s="132"/>
      <c r="N79" s="117">
        <f>SUM(N69:N78,N35:N64,N15:N33,N66:N67)</f>
        <v>0</v>
      </c>
    </row>
    <row r="80" spans="2:14" s="17" customFormat="1" ht="15" customHeight="1">
      <c r="B80" s="133" t="s">
        <v>119</v>
      </c>
      <c r="C80" s="134"/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14">
        <f>N79*0.2</f>
        <v>0</v>
      </c>
    </row>
    <row r="81" spans="2:14" s="17" customFormat="1" ht="15" customHeight="1" thickBot="1">
      <c r="B81" s="135" t="s">
        <v>169</v>
      </c>
      <c r="C81" s="136"/>
      <c r="D81" s="136"/>
      <c r="E81" s="136"/>
      <c r="F81" s="136"/>
      <c r="G81" s="136"/>
      <c r="H81" s="136"/>
      <c r="I81" s="136"/>
      <c r="J81" s="136"/>
      <c r="K81" s="136"/>
      <c r="L81" s="136"/>
      <c r="M81" s="136"/>
      <c r="N81" s="118">
        <f>N79+N80</f>
        <v>0</v>
      </c>
    </row>
    <row r="82" spans="2:14" s="6" customFormat="1" ht="15.6">
      <c r="B82" s="127" t="s">
        <v>61</v>
      </c>
      <c r="C82" s="127"/>
      <c r="D82" s="127"/>
      <c r="E82" s="115"/>
      <c r="F82" s="116"/>
      <c r="G82" s="116"/>
      <c r="H82" s="116"/>
      <c r="I82" s="22"/>
      <c r="J82" s="22"/>
      <c r="K82" s="22"/>
      <c r="L82" s="23"/>
      <c r="M82" s="24"/>
      <c r="N82" s="25"/>
    </row>
    <row r="83" spans="2:14" s="6" customFormat="1" ht="15.6">
      <c r="B83" s="128" t="s">
        <v>120</v>
      </c>
      <c r="C83" s="128"/>
      <c r="D83" s="128"/>
      <c r="E83" s="128"/>
      <c r="F83" s="128"/>
      <c r="G83" s="128"/>
      <c r="H83" s="128"/>
      <c r="I83" s="22"/>
      <c r="J83" s="22"/>
      <c r="K83" s="22"/>
      <c r="L83" s="23"/>
      <c r="M83" s="24"/>
      <c r="N83" s="25"/>
    </row>
    <row r="84" spans="2:14" s="6" customFormat="1" ht="12.6" customHeight="1">
      <c r="B84" s="3"/>
      <c r="C84" s="4"/>
      <c r="E84" s="16"/>
      <c r="F84" s="5"/>
      <c r="G84" s="5"/>
      <c r="H84" s="5"/>
      <c r="I84" s="7"/>
      <c r="J84" s="7"/>
      <c r="K84" s="7"/>
      <c r="L84" s="8"/>
      <c r="M84" s="13"/>
    </row>
    <row r="85" spans="2:14" s="6" customFormat="1" ht="12.6" customHeight="1">
      <c r="B85" s="3"/>
      <c r="C85" s="4"/>
      <c r="E85" s="16"/>
      <c r="F85" s="5"/>
      <c r="G85" s="5"/>
      <c r="H85" s="5"/>
      <c r="I85" s="7"/>
      <c r="J85" s="7"/>
      <c r="K85" s="7"/>
      <c r="L85" s="8"/>
      <c r="M85" s="13"/>
    </row>
    <row r="86" spans="2:14" s="6" customFormat="1" ht="12.6" customHeight="1">
      <c r="B86" s="3"/>
      <c r="C86" s="4"/>
      <c r="E86" s="16"/>
      <c r="F86" s="5"/>
      <c r="G86" s="5"/>
      <c r="H86" s="5"/>
      <c r="I86" s="7"/>
      <c r="J86" s="7"/>
      <c r="K86" s="7"/>
      <c r="L86" s="8"/>
      <c r="M86" s="13"/>
    </row>
    <row r="87" spans="2:14" s="6" customFormat="1" ht="12.6" customHeight="1">
      <c r="B87" s="3"/>
      <c r="C87" s="4"/>
      <c r="E87" s="16"/>
      <c r="F87" s="5"/>
      <c r="G87" s="5"/>
      <c r="H87" s="5"/>
      <c r="I87" s="7"/>
      <c r="J87" s="7"/>
      <c r="K87" s="7"/>
      <c r="L87" s="8"/>
      <c r="M87" s="13"/>
    </row>
    <row r="88" spans="2:14" ht="15" customHeight="1">
      <c r="C88" s="4"/>
    </row>
    <row r="89" spans="2:14" ht="15.6">
      <c r="C89" s="129" t="s">
        <v>121</v>
      </c>
      <c r="D89" s="129"/>
      <c r="E89" s="129"/>
      <c r="J89" s="9"/>
      <c r="K89" s="9"/>
      <c r="L89" s="10"/>
      <c r="M89" s="14"/>
      <c r="N89" s="11"/>
    </row>
    <row r="90" spans="2:14" ht="15.6">
      <c r="J90" s="119" t="s">
        <v>62</v>
      </c>
      <c r="K90" s="119"/>
      <c r="L90" s="119"/>
      <c r="M90" s="119"/>
      <c r="N90" s="119"/>
    </row>
    <row r="91" spans="2:14" ht="15.6">
      <c r="J91" s="12"/>
      <c r="K91" s="12"/>
      <c r="L91" s="12"/>
      <c r="M91" s="15"/>
      <c r="N91" s="12"/>
    </row>
  </sheetData>
  <mergeCells count="21">
    <mergeCell ref="C2:E2"/>
    <mergeCell ref="C5:N5"/>
    <mergeCell ref="B82:D82"/>
    <mergeCell ref="B83:H83"/>
    <mergeCell ref="C89:E89"/>
    <mergeCell ref="B9:C9"/>
    <mergeCell ref="B10:C10"/>
    <mergeCell ref="B11:C11"/>
    <mergeCell ref="B79:M79"/>
    <mergeCell ref="B80:M80"/>
    <mergeCell ref="B81:M81"/>
    <mergeCell ref="J90:N90"/>
    <mergeCell ref="C4:N4"/>
    <mergeCell ref="L7:N7"/>
    <mergeCell ref="D9:N9"/>
    <mergeCell ref="D10:N10"/>
    <mergeCell ref="D11:N11"/>
    <mergeCell ref="B14:N14"/>
    <mergeCell ref="B34:N34"/>
    <mergeCell ref="B65:N65"/>
    <mergeCell ref="B68:N68"/>
  </mergeCells>
  <phoneticPr fontId="30" type="noConversion"/>
  <pageMargins left="0.25" right="0.25" top="0.75" bottom="0.75" header="0.3" footer="0.3"/>
  <pageSetup paperSize="9"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Harok1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Lehotsky</dc:creator>
  <cp:lastModifiedBy>Fekiačová Jana</cp:lastModifiedBy>
  <cp:revision>2</cp:revision>
  <cp:lastPrinted>2023-06-14T07:14:14Z</cp:lastPrinted>
  <dcterms:created xsi:type="dcterms:W3CDTF">2018-04-10T18:31:56Z</dcterms:created>
  <dcterms:modified xsi:type="dcterms:W3CDTF">2023-07-18T11:43:27Z</dcterms:modified>
</cp:coreProperties>
</file>