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árok1" sheetId="1" r:id="rId1"/>
  </sheets>
  <calcPr calcId="152511"/>
</workbook>
</file>

<file path=xl/calcChain.xml><?xml version="1.0" encoding="utf-8"?>
<calcChain xmlns="http://schemas.openxmlformats.org/spreadsheetml/2006/main">
  <c r="F26" i="1" l="1"/>
  <c r="F25" i="1"/>
  <c r="F24" i="1"/>
  <c r="F23" i="1"/>
  <c r="D22" i="1"/>
  <c r="F22" i="1" s="1"/>
  <c r="D20" i="1"/>
  <c r="F20" i="1" s="1"/>
  <c r="F19" i="1"/>
  <c r="D19" i="1"/>
  <c r="D18" i="1"/>
  <c r="F18" i="1" s="1"/>
  <c r="D16" i="1"/>
  <c r="F16" i="1" s="1"/>
  <c r="F15" i="1"/>
  <c r="F14" i="1"/>
  <c r="F13" i="1"/>
  <c r="D13" i="1"/>
  <c r="D21" i="1" s="1"/>
  <c r="F21" i="1" s="1"/>
  <c r="F12" i="1"/>
  <c r="F11" i="1"/>
  <c r="F10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D9" i="1"/>
  <c r="F9" i="1" s="1"/>
  <c r="A9" i="1"/>
  <c r="F8" i="1"/>
  <c r="D8" i="1"/>
  <c r="D17" i="1" l="1"/>
  <c r="F17" i="1" s="1"/>
  <c r="F7" i="1" s="1"/>
  <c r="F27" i="1" s="1"/>
</calcChain>
</file>

<file path=xl/sharedStrings.xml><?xml version="1.0" encoding="utf-8"?>
<sst xmlns="http://schemas.openxmlformats.org/spreadsheetml/2006/main" count="49" uniqueCount="36">
  <si>
    <t xml:space="preserve">Objednávateľ : Dopravný podnik Bratislava, a.s. </t>
  </si>
  <si>
    <t>ZÁBRADLIA</t>
  </si>
  <si>
    <t>Pol. č.</t>
  </si>
  <si>
    <t>Popis položky</t>
  </si>
  <si>
    <t>Mer. jed.</t>
  </si>
  <si>
    <t>Predpokladané množstvo</t>
  </si>
  <si>
    <t>Jedn. cena € bez DPH</t>
  </si>
  <si>
    <t>Cena spolu
v € bez DPH</t>
  </si>
  <si>
    <t>Opravy zábradlí</t>
  </si>
  <si>
    <t>Mechanické očistenie pôvodného oceľového zábradlia,  profil Ø 45-65mm, prebrúsenie a odstránenie pôvodných náterov a nánosov</t>
  </si>
  <si>
    <t>m</t>
  </si>
  <si>
    <t>Aplikácia 1x nového UV odolného náteru /RAL7016/ (vrátane zakrytia jestvujúcich plôch, chemického odmastnenia, odpašnenia a 1 x základného náteru)</t>
  </si>
  <si>
    <t>Výroba nového segmetu oceľového zábradlia profilu Ø 45-65mm vrátane demontáže poškodeného, montáže nového, navarenia kotviacej pozinkovanej patky 180x180x8 mm, 4x kotvenia HILTI HUS4-H 10x80mm a dopravy</t>
  </si>
  <si>
    <t>Rozoberanie zámkovej dlažby všetkých druhov  hr. 60-80 mm v samostatné jednotlivé plochy od 0,5 do 2,5 m2</t>
  </si>
  <si>
    <t>m2</t>
  </si>
  <si>
    <t>Vybúranie asfaltového betónu. Samostatné jednotlivé plochy hrúbky do 50 mm s výmerou od 0,5 do 2,5 m2</t>
  </si>
  <si>
    <t>Kladenie betónovej zámkovej dlažby pre peších  hr. 60-80 mm veľkosť jednotlivých plôch od 0,5 do 2,5 m2</t>
  </si>
  <si>
    <t>Pokládka asfaltového betónu, vrstva obrusná AC 8 O PmB 45/80-75 v pruhu š. od 0,5 do 2,5 m z modifik. asfaltu tr. I, po zhutnení hr. 50 mm v rátane spojovacieho postreku, samostatné jednotlivé plochy od 0,5 do 2,5 m2</t>
  </si>
  <si>
    <t>t</t>
  </si>
  <si>
    <t>Vybúranie konštrukcie podložia z podkladných betónov  nevystužených do triedy pevnosti C20/25, C25/30, C30/37
veľkosť jednotlivých plôch od 0,5 do 2,5 m2, hr. do 250 mm</t>
  </si>
  <si>
    <t>Naloženie vybúranej stavebnej sute betón /kamenivo /zemina, asfaltobetón a odvoz na medziskládku zhotoviteľa
(nakládka ručná v obmedzenom pracovnom priestore napr v ostrovčekoch, zastávkach MHD, koľajiskách . . . )</t>
  </si>
  <si>
    <t>Odvoz stavebnej sute betón /kamenivo /zemina a asfaltobetón a odvoz na riadenú skládku, vzdialenosť do 10km</t>
  </si>
  <si>
    <t>Príplatok k cene za každých ďalších aj začatých 5 km nad 5 km</t>
  </si>
  <si>
    <t>Cena za uskladnenie 1 tony sute betón /kamenivo /zemina na riadenej skládke</t>
  </si>
  <si>
    <t>Cena za uskladnenie 1 tony sute živičného materiálu</t>
  </si>
  <si>
    <t>Príplatok zámkovej dlažby za rezanie, zalamovanie a dorezávanie hrán pre plochy v priestore vzábradlia, stĺpikov a plochy pokládky menšie ako 2,5 m2</t>
  </si>
  <si>
    <t xml:space="preserve">Betón základových patiek pre kotvenie zábradlia  - pätky do 0,50 m3, vrátane debnenia, prostý tr. C 20/25 </t>
  </si>
  <si>
    <t>m3</t>
  </si>
  <si>
    <t>Rezanie živičných krytov alebo podkladov do hr. 50 mm</t>
  </si>
  <si>
    <t>DDZ</t>
  </si>
  <si>
    <t>Prenájom: plastová zábrana PZ-Z2-2 vrátane podstavcov</t>
  </si>
  <si>
    <t>ks/deň</t>
  </si>
  <si>
    <t>Prenájom: Výstražné značky vrátane stĺpika a podstavca, základná veľkosť 702 10, 702 20)</t>
  </si>
  <si>
    <t>CENA CELKOM v € bez DPH:</t>
  </si>
  <si>
    <t>Výkaz výmer</t>
  </si>
  <si>
    <t>Stavba :Údržba zábradlí električkových tratí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</si>
</sst>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/>
      <name val="Arial"/>
      <family val="2"/>
      <charset val="238"/>
    </font>
    <font>
      <b/>
      <sz val="12"/>
      <color theme="1"/>
      <name val="Arial"/>
      <family val="2"/>
    </font>
    <font>
      <b/>
      <i/>
      <sz val="16"/>
      <color theme="1" tint="0.499984740745262"/>
      <name val="Arial"/>
      <family val="2"/>
      <charset val="238"/>
    </font>
    <font>
      <b/>
      <i/>
      <sz val="16"/>
      <name val="Arial"/>
      <family val="2"/>
      <charset val="238"/>
    </font>
    <font>
      <b/>
      <i/>
      <sz val="11"/>
      <color theme="1" tint="0.499984740745262"/>
      <name val="Calibri"/>
      <family val="2"/>
      <scheme val="minor"/>
    </font>
    <font>
      <b/>
      <i/>
      <sz val="16"/>
      <color rgb="FF003399"/>
      <name val="Arial"/>
      <family val="2"/>
      <charset val="238"/>
    </font>
    <font>
      <b/>
      <i/>
      <sz val="11"/>
      <color rgb="FF003399"/>
      <name val="Calibri"/>
      <family val="2"/>
      <charset val="238"/>
      <scheme val="minor"/>
    </font>
    <font>
      <i/>
      <sz val="18"/>
      <color rgb="FF003399"/>
      <name val="Arial"/>
      <family val="2"/>
      <charset val="238"/>
    </font>
    <font>
      <b/>
      <i/>
      <sz val="18"/>
      <color rgb="FF003399"/>
      <name val="Arial"/>
      <family val="2"/>
      <charset val="238"/>
    </font>
    <font>
      <sz val="10"/>
      <color rgb="FF000000"/>
      <name val="Arial"/>
      <family val="2"/>
      <charset val="238"/>
    </font>
    <font>
      <sz val="14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i/>
      <sz val="12"/>
      <color rgb="FF000000"/>
      <name val="Arial"/>
      <family val="2"/>
      <charset val="238"/>
    </font>
    <font>
      <i/>
      <sz val="18"/>
      <color theme="1"/>
      <name val="Arial"/>
      <family val="2"/>
      <charset val="238"/>
    </font>
    <font>
      <b/>
      <i/>
      <sz val="12"/>
      <color rgb="FF003399"/>
      <name val="Arial"/>
      <family val="2"/>
      <charset val="238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1" fillId="0" borderId="0" xfId="1" applyAlignment="1">
      <alignment vertical="center"/>
    </xf>
    <xf numFmtId="0" fontId="1" fillId="0" borderId="0" xfId="1"/>
    <xf numFmtId="0" fontId="3" fillId="0" borderId="5" xfId="1" applyFont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7" fillId="0" borderId="6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9" fillId="2" borderId="6" xfId="1" applyFont="1" applyFill="1" applyBorder="1" applyAlignment="1">
      <alignment horizontal="center"/>
    </xf>
    <xf numFmtId="0" fontId="10" fillId="2" borderId="1" xfId="1" applyFont="1" applyFill="1" applyBorder="1"/>
    <xf numFmtId="0" fontId="9" fillId="2" borderId="2" xfId="1" applyFont="1" applyFill="1" applyBorder="1" applyAlignment="1">
      <alignment horizontal="center"/>
    </xf>
    <xf numFmtId="4" fontId="9" fillId="2" borderId="2" xfId="1" applyNumberFormat="1" applyFont="1" applyFill="1" applyBorder="1" applyAlignment="1">
      <alignment horizontal="center"/>
    </xf>
    <xf numFmtId="4" fontId="10" fillId="2" borderId="6" xfId="1" applyNumberFormat="1" applyFont="1" applyFill="1" applyBorder="1" applyAlignment="1">
      <alignment horizontal="right"/>
    </xf>
    <xf numFmtId="0" fontId="11" fillId="0" borderId="7" xfId="1" applyFont="1" applyBorder="1" applyAlignment="1">
      <alignment horizontal="center" wrapText="1"/>
    </xf>
    <xf numFmtId="0" fontId="12" fillId="0" borderId="7" xfId="1" applyFont="1" applyFill="1" applyBorder="1" applyAlignment="1">
      <alignment wrapText="1"/>
    </xf>
    <xf numFmtId="0" fontId="13" fillId="0" borderId="8" xfId="1" applyFont="1" applyBorder="1" applyAlignment="1">
      <alignment horizontal="center" wrapText="1"/>
    </xf>
    <xf numFmtId="4" fontId="13" fillId="0" borderId="9" xfId="1" applyNumberFormat="1" applyFont="1" applyBorder="1" applyAlignment="1">
      <alignment horizontal="center" wrapText="1"/>
    </xf>
    <xf numFmtId="4" fontId="13" fillId="0" borderId="10" xfId="1" applyNumberFormat="1" applyFont="1" applyBorder="1" applyAlignment="1">
      <alignment horizontal="center" wrapText="1"/>
    </xf>
    <xf numFmtId="4" fontId="13" fillId="0" borderId="7" xfId="1" applyNumberFormat="1" applyFont="1" applyBorder="1" applyAlignment="1">
      <alignment horizontal="right" wrapText="1"/>
    </xf>
    <xf numFmtId="0" fontId="1" fillId="0" borderId="0" xfId="1" applyAlignment="1">
      <alignment wrapText="1"/>
    </xf>
    <xf numFmtId="0" fontId="11" fillId="0" borderId="11" xfId="1" applyFont="1" applyBorder="1" applyAlignment="1">
      <alignment horizontal="center"/>
    </xf>
    <xf numFmtId="0" fontId="12" fillId="0" borderId="11" xfId="1" applyFont="1" applyFill="1" applyBorder="1" applyAlignment="1">
      <alignment wrapText="1"/>
    </xf>
    <xf numFmtId="0" fontId="13" fillId="0" borderId="12" xfId="1" applyFont="1" applyBorder="1" applyAlignment="1">
      <alignment horizontal="center"/>
    </xf>
    <xf numFmtId="4" fontId="13" fillId="0" borderId="13" xfId="1" applyNumberFormat="1" applyFont="1" applyBorder="1" applyAlignment="1">
      <alignment horizontal="center"/>
    </xf>
    <xf numFmtId="4" fontId="13" fillId="0" borderId="14" xfId="1" applyNumberFormat="1" applyFont="1" applyBorder="1" applyAlignment="1">
      <alignment horizontal="center" wrapText="1"/>
    </xf>
    <xf numFmtId="4" fontId="13" fillId="0" borderId="11" xfId="1" applyNumberFormat="1" applyFont="1" applyBorder="1" applyAlignment="1">
      <alignment horizontal="right"/>
    </xf>
    <xf numFmtId="0" fontId="14" fillId="0" borderId="11" xfId="1" applyFont="1" applyBorder="1" applyAlignment="1">
      <alignment horizontal="center"/>
    </xf>
    <xf numFmtId="0" fontId="15" fillId="0" borderId="11" xfId="1" applyFont="1" applyFill="1" applyBorder="1" applyAlignment="1">
      <alignment wrapText="1"/>
    </xf>
    <xf numFmtId="0" fontId="14" fillId="0" borderId="12" xfId="1" applyFont="1" applyBorder="1" applyAlignment="1">
      <alignment horizontal="center"/>
    </xf>
    <xf numFmtId="4" fontId="14" fillId="0" borderId="13" xfId="1" applyNumberFormat="1" applyFont="1" applyBorder="1" applyAlignment="1">
      <alignment horizontal="center"/>
    </xf>
    <xf numFmtId="0" fontId="15" fillId="0" borderId="11" xfId="1" applyFont="1" applyFill="1" applyBorder="1"/>
    <xf numFmtId="0" fontId="14" fillId="0" borderId="15" xfId="1" applyFont="1" applyBorder="1" applyAlignment="1">
      <alignment horizontal="center"/>
    </xf>
    <xf numFmtId="4" fontId="14" fillId="0" borderId="11" xfId="1" applyNumberFormat="1" applyFont="1" applyBorder="1" applyAlignment="1">
      <alignment horizontal="right"/>
    </xf>
    <xf numFmtId="0" fontId="14" fillId="0" borderId="15" xfId="1" applyFont="1" applyBorder="1" applyAlignment="1">
      <alignment horizontal="center" wrapText="1"/>
    </xf>
    <xf numFmtId="4" fontId="14" fillId="0" borderId="13" xfId="1" applyNumberFormat="1" applyFont="1" applyBorder="1" applyAlignment="1">
      <alignment horizontal="center" wrapText="1"/>
    </xf>
    <xf numFmtId="4" fontId="14" fillId="0" borderId="11" xfId="1" applyNumberFormat="1" applyFont="1" applyBorder="1" applyAlignment="1">
      <alignment horizontal="right" wrapText="1"/>
    </xf>
    <xf numFmtId="0" fontId="15" fillId="0" borderId="11" xfId="1" applyFont="1" applyBorder="1" applyAlignment="1">
      <alignment wrapText="1"/>
    </xf>
    <xf numFmtId="0" fontId="15" fillId="0" borderId="11" xfId="1" applyFont="1" applyBorder="1"/>
    <xf numFmtId="0" fontId="14" fillId="0" borderId="12" xfId="1" applyFont="1" applyBorder="1" applyAlignment="1">
      <alignment horizontal="center" wrapText="1"/>
    </xf>
    <xf numFmtId="0" fontId="15" fillId="0" borderId="11" xfId="1" applyFont="1" applyBorder="1" applyAlignment="1">
      <alignment vertical="center"/>
    </xf>
    <xf numFmtId="0" fontId="14" fillId="0" borderId="15" xfId="1" applyFont="1" applyBorder="1" applyAlignment="1">
      <alignment horizontal="center" vertical="center"/>
    </xf>
    <xf numFmtId="4" fontId="14" fillId="0" borderId="13" xfId="1" applyNumberFormat="1" applyFont="1" applyBorder="1" applyAlignment="1">
      <alignment horizontal="center" vertical="center"/>
    </xf>
    <xf numFmtId="4" fontId="14" fillId="0" borderId="15" xfId="1" applyNumberFormat="1" applyFont="1" applyBorder="1" applyAlignment="1">
      <alignment horizontal="center" vertical="center"/>
    </xf>
    <xf numFmtId="4" fontId="13" fillId="0" borderId="11" xfId="1" applyNumberFormat="1" applyFont="1" applyBorder="1" applyAlignment="1">
      <alignment horizontal="right" vertical="center"/>
    </xf>
    <xf numFmtId="0" fontId="11" fillId="0" borderId="16" xfId="1" applyFont="1" applyBorder="1" applyAlignment="1">
      <alignment horizontal="center"/>
    </xf>
    <xf numFmtId="0" fontId="15" fillId="0" borderId="16" xfId="1" applyFont="1" applyBorder="1"/>
    <xf numFmtId="0" fontId="14" fillId="0" borderId="17" xfId="1" applyFont="1" applyBorder="1" applyAlignment="1">
      <alignment horizontal="center"/>
    </xf>
    <xf numFmtId="4" fontId="14" fillId="0" borderId="18" xfId="1" applyNumberFormat="1" applyFont="1" applyBorder="1" applyAlignment="1">
      <alignment horizontal="center"/>
    </xf>
    <xf numFmtId="4" fontId="13" fillId="0" borderId="19" xfId="1" applyNumberFormat="1" applyFont="1" applyBorder="1" applyAlignment="1">
      <alignment horizontal="center" wrapText="1"/>
    </xf>
    <xf numFmtId="4" fontId="13" fillId="0" borderId="16" xfId="1" applyNumberFormat="1" applyFont="1" applyBorder="1" applyAlignment="1">
      <alignment horizontal="right"/>
    </xf>
    <xf numFmtId="0" fontId="16" fillId="2" borderId="6" xfId="1" applyFont="1" applyFill="1" applyBorder="1" applyAlignment="1">
      <alignment horizontal="center"/>
    </xf>
    <xf numFmtId="0" fontId="10" fillId="2" borderId="6" xfId="1" applyFont="1" applyFill="1" applyBorder="1"/>
    <xf numFmtId="0" fontId="17" fillId="2" borderId="2" xfId="1" applyFont="1" applyFill="1" applyBorder="1" applyAlignment="1">
      <alignment horizontal="center"/>
    </xf>
    <xf numFmtId="4" fontId="17" fillId="2" borderId="20" xfId="1" applyNumberFormat="1" applyFont="1" applyFill="1" applyBorder="1" applyAlignment="1">
      <alignment horizontal="center"/>
    </xf>
    <xf numFmtId="0" fontId="14" fillId="0" borderId="7" xfId="1" applyFont="1" applyBorder="1" applyAlignment="1">
      <alignment horizontal="center"/>
    </xf>
    <xf numFmtId="0" fontId="15" fillId="0" borderId="16" xfId="1" applyFont="1" applyBorder="1" applyAlignment="1">
      <alignment wrapText="1"/>
    </xf>
    <xf numFmtId="0" fontId="11" fillId="0" borderId="17" xfId="1" applyFont="1" applyBorder="1" applyAlignment="1">
      <alignment horizontal="center"/>
    </xf>
    <xf numFmtId="4" fontId="11" fillId="0" borderId="18" xfId="1" applyNumberFormat="1" applyFont="1" applyBorder="1" applyAlignment="1">
      <alignment horizontal="center"/>
    </xf>
    <xf numFmtId="0" fontId="12" fillId="0" borderId="11" xfId="1" applyFont="1" applyBorder="1"/>
    <xf numFmtId="0" fontId="13" fillId="0" borderId="15" xfId="1" applyFont="1" applyBorder="1" applyAlignment="1">
      <alignment horizontal="center"/>
    </xf>
    <xf numFmtId="0" fontId="18" fillId="2" borderId="1" xfId="1" applyFont="1" applyFill="1" applyBorder="1"/>
    <xf numFmtId="0" fontId="10" fillId="2" borderId="2" xfId="1" applyFont="1" applyFill="1" applyBorder="1"/>
    <xf numFmtId="4" fontId="10" fillId="2" borderId="2" xfId="1" applyNumberFormat="1" applyFont="1" applyFill="1" applyBorder="1"/>
    <xf numFmtId="4" fontId="10" fillId="2" borderId="3" xfId="1" applyNumberFormat="1" applyFont="1" applyFill="1" applyBorder="1"/>
    <xf numFmtId="0" fontId="18" fillId="0" borderId="0" xfId="1" applyFont="1"/>
    <xf numFmtId="4" fontId="18" fillId="0" borderId="0" xfId="1" applyNumberFormat="1" applyFont="1"/>
    <xf numFmtId="4" fontId="18" fillId="0" borderId="0" xfId="1" applyNumberFormat="1" applyFont="1" applyAlignment="1">
      <alignment horizontal="right"/>
    </xf>
    <xf numFmtId="0" fontId="19" fillId="0" borderId="0" xfId="1" applyFont="1"/>
    <xf numFmtId="0" fontId="3" fillId="0" borderId="0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left" vertical="center" wrapText="1"/>
    </xf>
    <xf numFmtId="0" fontId="1" fillId="0" borderId="22" xfId="1" applyBorder="1" applyAlignment="1">
      <alignment horizontal="left"/>
    </xf>
    <xf numFmtId="0" fontId="1" fillId="0" borderId="23" xfId="1" applyBorder="1" applyAlignment="1">
      <alignment horizontal="left"/>
    </xf>
    <xf numFmtId="0" fontId="1" fillId="0" borderId="0" xfId="1" applyBorder="1"/>
    <xf numFmtId="0" fontId="1" fillId="0" borderId="0" xfId="1" applyBorder="1" applyAlignment="1">
      <alignment vertical="center"/>
    </xf>
    <xf numFmtId="0" fontId="3" fillId="0" borderId="25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3" fillId="0" borderId="24" xfId="1" applyFont="1" applyBorder="1" applyAlignment="1">
      <alignment horizontal="left" vertical="center" wrapText="1"/>
    </xf>
    <xf numFmtId="0" fontId="3" fillId="0" borderId="25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21" xfId="1" applyFont="1" applyBorder="1" applyAlignment="1">
      <alignment horizontal="left" vertical="center" wrapText="1"/>
    </xf>
    <xf numFmtId="0" fontId="3" fillId="0" borderId="22" xfId="1" applyFont="1" applyBorder="1" applyAlignment="1">
      <alignment horizontal="left" vertical="center" wrapText="1"/>
    </xf>
    <xf numFmtId="0" fontId="4" fillId="0" borderId="21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center" vertical="center" wrapText="1"/>
    </xf>
    <xf numFmtId="0" fontId="5" fillId="2" borderId="22" xfId="1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</cellXfs>
  <cellStyles count="2">
    <cellStyle name="Normálna 2" xfId="1"/>
    <cellStyle name="Normáln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H6" sqref="H6"/>
    </sheetView>
  </sheetViews>
  <sheetFormatPr defaultColWidth="9.140625" defaultRowHeight="15" x14ac:dyDescent="0.25"/>
  <cols>
    <col min="1" max="1" width="9.140625" style="2"/>
    <col min="2" max="2" width="134.28515625" style="2" customWidth="1"/>
    <col min="3" max="3" width="9.85546875" style="2" customWidth="1"/>
    <col min="4" max="4" width="13.5703125" style="2" customWidth="1"/>
    <col min="5" max="5" width="11.5703125" style="2" customWidth="1"/>
    <col min="6" max="6" width="19.42578125" style="2" customWidth="1"/>
    <col min="7" max="16384" width="9.140625" style="2"/>
  </cols>
  <sheetData>
    <row r="1" spans="1:8" ht="28.5" thickBot="1" x14ac:dyDescent="0.3">
      <c r="A1" s="77" t="s">
        <v>34</v>
      </c>
      <c r="B1" s="77"/>
      <c r="C1" s="77"/>
      <c r="D1" s="77"/>
      <c r="E1" s="77"/>
      <c r="F1" s="77"/>
      <c r="G1" s="74"/>
      <c r="H1" s="73"/>
    </row>
    <row r="2" spans="1:8" ht="15.75" x14ac:dyDescent="0.25">
      <c r="A2" s="78" t="s">
        <v>0</v>
      </c>
      <c r="B2" s="79"/>
      <c r="C2" s="75"/>
      <c r="D2" s="75"/>
      <c r="E2" s="75"/>
      <c r="F2" s="76"/>
      <c r="G2" s="1"/>
    </row>
    <row r="3" spans="1:8" ht="15.75" x14ac:dyDescent="0.25">
      <c r="A3" s="80" t="s">
        <v>35</v>
      </c>
      <c r="B3" s="81"/>
      <c r="C3" s="69"/>
      <c r="D3" s="69"/>
      <c r="E3" s="69"/>
      <c r="F3" s="3"/>
      <c r="G3" s="1"/>
    </row>
    <row r="4" spans="1:8" ht="16.5" thickBot="1" x14ac:dyDescent="0.3">
      <c r="A4" s="82"/>
      <c r="B4" s="83"/>
      <c r="C4" s="70"/>
      <c r="D4" s="70"/>
      <c r="E4" s="71"/>
      <c r="F4" s="72"/>
      <c r="G4" s="1"/>
    </row>
    <row r="5" spans="1:8" ht="21" thickBot="1" x14ac:dyDescent="0.3">
      <c r="A5" s="84"/>
      <c r="B5" s="85"/>
      <c r="C5" s="86" t="s">
        <v>1</v>
      </c>
      <c r="D5" s="87"/>
      <c r="E5" s="87"/>
      <c r="F5" s="88"/>
      <c r="G5" s="4"/>
    </row>
    <row r="6" spans="1:8" ht="81.75" thickBot="1" x14ac:dyDescent="0.3">
      <c r="A6" s="5" t="s">
        <v>2</v>
      </c>
      <c r="B6" s="5" t="s">
        <v>3</v>
      </c>
      <c r="C6" s="6" t="s">
        <v>4</v>
      </c>
      <c r="D6" s="7" t="s">
        <v>5</v>
      </c>
      <c r="E6" s="6" t="s">
        <v>6</v>
      </c>
      <c r="F6" s="6" t="s">
        <v>7</v>
      </c>
      <c r="G6" s="8"/>
    </row>
    <row r="7" spans="1:8" ht="24" thickBot="1" x14ac:dyDescent="0.4">
      <c r="A7" s="9"/>
      <c r="B7" s="10" t="s">
        <v>8</v>
      </c>
      <c r="C7" s="11"/>
      <c r="D7" s="12"/>
      <c r="E7" s="12"/>
      <c r="F7" s="13">
        <f>SUM(F8:F23)</f>
        <v>0</v>
      </c>
    </row>
    <row r="8" spans="1:8" s="20" customFormat="1" ht="36" x14ac:dyDescent="0.25">
      <c r="A8" s="14">
        <v>1</v>
      </c>
      <c r="B8" s="15" t="s">
        <v>9</v>
      </c>
      <c r="C8" s="16" t="s">
        <v>10</v>
      </c>
      <c r="D8" s="17">
        <f>1412.5+50</f>
        <v>1462.5</v>
      </c>
      <c r="E8" s="18"/>
      <c r="F8" s="19">
        <f>D8*E8</f>
        <v>0</v>
      </c>
    </row>
    <row r="9" spans="1:8" ht="36" x14ac:dyDescent="0.25">
      <c r="A9" s="21">
        <f>A8+1</f>
        <v>2</v>
      </c>
      <c r="B9" s="22" t="s">
        <v>11</v>
      </c>
      <c r="C9" s="23" t="s">
        <v>10</v>
      </c>
      <c r="D9" s="24">
        <f>D8</f>
        <v>1462.5</v>
      </c>
      <c r="E9" s="25"/>
      <c r="F9" s="26">
        <f t="shared" ref="F9:F23" si="0">D9*E9</f>
        <v>0</v>
      </c>
    </row>
    <row r="10" spans="1:8" ht="54" x14ac:dyDescent="0.25">
      <c r="A10" s="21">
        <f t="shared" ref="A10:A23" si="1">A9+1</f>
        <v>3</v>
      </c>
      <c r="B10" s="22" t="s">
        <v>12</v>
      </c>
      <c r="C10" s="23" t="s">
        <v>10</v>
      </c>
      <c r="D10" s="24">
        <v>35</v>
      </c>
      <c r="E10" s="25"/>
      <c r="F10" s="26">
        <f t="shared" si="0"/>
        <v>0</v>
      </c>
    </row>
    <row r="11" spans="1:8" ht="36" x14ac:dyDescent="0.25">
      <c r="A11" s="27">
        <f t="shared" si="1"/>
        <v>4</v>
      </c>
      <c r="B11" s="28" t="s">
        <v>13</v>
      </c>
      <c r="C11" s="29" t="s">
        <v>14</v>
      </c>
      <c r="D11" s="30">
        <v>65</v>
      </c>
      <c r="E11" s="25"/>
      <c r="F11" s="26">
        <f t="shared" si="0"/>
        <v>0</v>
      </c>
    </row>
    <row r="12" spans="1:8" ht="18" x14ac:dyDescent="0.25">
      <c r="A12" s="21">
        <f t="shared" si="1"/>
        <v>5</v>
      </c>
      <c r="B12" s="31" t="s">
        <v>15</v>
      </c>
      <c r="C12" s="32" t="s">
        <v>14</v>
      </c>
      <c r="D12" s="30">
        <v>65</v>
      </c>
      <c r="E12" s="25"/>
      <c r="F12" s="26">
        <f>D12*E12</f>
        <v>0</v>
      </c>
    </row>
    <row r="13" spans="1:8" ht="18" x14ac:dyDescent="0.25">
      <c r="A13" s="21">
        <f t="shared" si="1"/>
        <v>6</v>
      </c>
      <c r="B13" s="28" t="s">
        <v>16</v>
      </c>
      <c r="C13" s="29" t="s">
        <v>14</v>
      </c>
      <c r="D13" s="30">
        <f>D11</f>
        <v>65</v>
      </c>
      <c r="E13" s="25"/>
      <c r="F13" s="33">
        <f>D13*E13</f>
        <v>0</v>
      </c>
    </row>
    <row r="14" spans="1:8" ht="54" x14ac:dyDescent="0.25">
      <c r="A14" s="21">
        <f t="shared" si="1"/>
        <v>7</v>
      </c>
      <c r="B14" s="28" t="s">
        <v>17</v>
      </c>
      <c r="C14" s="34" t="s">
        <v>18</v>
      </c>
      <c r="D14" s="35">
        <v>11.5</v>
      </c>
      <c r="E14" s="25"/>
      <c r="F14" s="36">
        <f>D14*E14</f>
        <v>0</v>
      </c>
    </row>
    <row r="15" spans="1:8" ht="54" x14ac:dyDescent="0.25">
      <c r="A15" s="27">
        <f t="shared" si="1"/>
        <v>8</v>
      </c>
      <c r="B15" s="22" t="s">
        <v>19</v>
      </c>
      <c r="C15" s="29" t="s">
        <v>14</v>
      </c>
      <c r="D15" s="30">
        <v>130</v>
      </c>
      <c r="E15" s="25"/>
      <c r="F15" s="26">
        <f t="shared" si="0"/>
        <v>0</v>
      </c>
    </row>
    <row r="16" spans="1:8" ht="72" x14ac:dyDescent="0.25">
      <c r="A16" s="27">
        <f t="shared" si="1"/>
        <v>9</v>
      </c>
      <c r="B16" s="37" t="s">
        <v>20</v>
      </c>
      <c r="C16" s="29" t="s">
        <v>18</v>
      </c>
      <c r="D16" s="30">
        <f>(D15*0.25*2.1)+(D12*0.05*2.5)</f>
        <v>76.375</v>
      </c>
      <c r="E16" s="25"/>
      <c r="F16" s="33">
        <f t="shared" si="0"/>
        <v>0</v>
      </c>
    </row>
    <row r="17" spans="1:7" ht="36" x14ac:dyDescent="0.25">
      <c r="A17" s="27">
        <f t="shared" si="1"/>
        <v>10</v>
      </c>
      <c r="B17" s="37" t="s">
        <v>21</v>
      </c>
      <c r="C17" s="29" t="s">
        <v>18</v>
      </c>
      <c r="D17" s="30">
        <f>D16</f>
        <v>76.375</v>
      </c>
      <c r="E17" s="25"/>
      <c r="F17" s="33">
        <f t="shared" si="0"/>
        <v>0</v>
      </c>
    </row>
    <row r="18" spans="1:7" ht="18" x14ac:dyDescent="0.25">
      <c r="A18" s="27">
        <f t="shared" si="1"/>
        <v>11</v>
      </c>
      <c r="B18" s="38" t="s">
        <v>22</v>
      </c>
      <c r="C18" s="32" t="s">
        <v>18</v>
      </c>
      <c r="D18" s="30">
        <f>15*D16</f>
        <v>1145.625</v>
      </c>
      <c r="E18" s="25"/>
      <c r="F18" s="26">
        <f t="shared" si="0"/>
        <v>0</v>
      </c>
    </row>
    <row r="19" spans="1:7" ht="18" x14ac:dyDescent="0.25">
      <c r="A19" s="27">
        <f t="shared" si="1"/>
        <v>12</v>
      </c>
      <c r="B19" s="37" t="s">
        <v>23</v>
      </c>
      <c r="C19" s="39" t="s">
        <v>18</v>
      </c>
      <c r="D19" s="35">
        <f>D15*0.25*2.1</f>
        <v>68.25</v>
      </c>
      <c r="E19" s="25"/>
      <c r="F19" s="36">
        <f t="shared" si="0"/>
        <v>0</v>
      </c>
    </row>
    <row r="20" spans="1:7" ht="18" x14ac:dyDescent="0.25">
      <c r="A20" s="21">
        <f t="shared" si="1"/>
        <v>13</v>
      </c>
      <c r="B20" s="37" t="s">
        <v>24</v>
      </c>
      <c r="C20" s="34" t="s">
        <v>18</v>
      </c>
      <c r="D20" s="35">
        <f>D12*0.05*2.5</f>
        <v>8.125</v>
      </c>
      <c r="E20" s="25"/>
      <c r="F20" s="36">
        <f>D20*E20</f>
        <v>0</v>
      </c>
    </row>
    <row r="21" spans="1:7" ht="36" x14ac:dyDescent="0.25">
      <c r="A21" s="21">
        <f t="shared" si="1"/>
        <v>14</v>
      </c>
      <c r="B21" s="37" t="s">
        <v>25</v>
      </c>
      <c r="C21" s="29" t="s">
        <v>14</v>
      </c>
      <c r="D21" s="30">
        <f>D13</f>
        <v>65</v>
      </c>
      <c r="E21" s="25"/>
      <c r="F21" s="33">
        <f t="shared" si="0"/>
        <v>0</v>
      </c>
    </row>
    <row r="22" spans="1:7" ht="18" x14ac:dyDescent="0.25">
      <c r="A22" s="27">
        <f t="shared" si="1"/>
        <v>15</v>
      </c>
      <c r="B22" s="40" t="s">
        <v>26</v>
      </c>
      <c r="C22" s="41" t="s">
        <v>27</v>
      </c>
      <c r="D22" s="42">
        <f>12.5</f>
        <v>12.5</v>
      </c>
      <c r="E22" s="43"/>
      <c r="F22" s="44">
        <f t="shared" si="0"/>
        <v>0</v>
      </c>
      <c r="G22" s="1"/>
    </row>
    <row r="23" spans="1:7" ht="18.75" thickBot="1" x14ac:dyDescent="0.3">
      <c r="A23" s="45">
        <f t="shared" si="1"/>
        <v>16</v>
      </c>
      <c r="B23" s="46" t="s">
        <v>28</v>
      </c>
      <c r="C23" s="47" t="s">
        <v>10</v>
      </c>
      <c r="D23" s="48">
        <v>150</v>
      </c>
      <c r="E23" s="49"/>
      <c r="F23" s="50">
        <f t="shared" si="0"/>
        <v>0</v>
      </c>
    </row>
    <row r="24" spans="1:7" ht="24" thickBot="1" x14ac:dyDescent="0.4">
      <c r="A24" s="51"/>
      <c r="B24" s="52" t="s">
        <v>29</v>
      </c>
      <c r="C24" s="53"/>
      <c r="D24" s="54"/>
      <c r="E24" s="54"/>
      <c r="F24" s="13">
        <f>F25+F26</f>
        <v>0</v>
      </c>
    </row>
    <row r="25" spans="1:7" ht="18" x14ac:dyDescent="0.25">
      <c r="A25" s="55">
        <v>17</v>
      </c>
      <c r="B25" s="56" t="s">
        <v>30</v>
      </c>
      <c r="C25" s="57" t="s">
        <v>31</v>
      </c>
      <c r="D25" s="58">
        <v>550</v>
      </c>
      <c r="E25" s="18"/>
      <c r="F25" s="50">
        <f t="shared" ref="F25:F26" si="2">D25*E25</f>
        <v>0</v>
      </c>
    </row>
    <row r="26" spans="1:7" ht="18.75" thickBot="1" x14ac:dyDescent="0.3">
      <c r="A26" s="27">
        <v>18</v>
      </c>
      <c r="B26" s="59" t="s">
        <v>32</v>
      </c>
      <c r="C26" s="60" t="s">
        <v>31</v>
      </c>
      <c r="D26" s="24">
        <v>250</v>
      </c>
      <c r="E26" s="25"/>
      <c r="F26" s="26">
        <f t="shared" si="2"/>
        <v>0</v>
      </c>
    </row>
    <row r="27" spans="1:7" ht="24" thickBot="1" x14ac:dyDescent="0.4">
      <c r="A27" s="61"/>
      <c r="B27" s="10" t="s">
        <v>33</v>
      </c>
      <c r="C27" s="62"/>
      <c r="D27" s="63"/>
      <c r="E27" s="64"/>
      <c r="F27" s="13">
        <f>F24+F7</f>
        <v>0</v>
      </c>
    </row>
    <row r="28" spans="1:7" ht="15.75" x14ac:dyDescent="0.25">
      <c r="A28" s="65"/>
      <c r="B28" s="65"/>
      <c r="C28" s="65"/>
      <c r="D28" s="66"/>
      <c r="E28" s="66"/>
      <c r="F28" s="67"/>
    </row>
    <row r="33" spans="3:3" x14ac:dyDescent="0.25">
      <c r="C33" s="68"/>
    </row>
    <row r="34" spans="3:3" x14ac:dyDescent="0.25">
      <c r="C34" s="68"/>
    </row>
    <row r="35" spans="3:3" x14ac:dyDescent="0.25">
      <c r="C35" s="68"/>
    </row>
  </sheetData>
  <protectedRanges>
    <protectedRange sqref="F19:F20" name="Rozsah2"/>
  </protectedRanges>
  <mergeCells count="6">
    <mergeCell ref="A1:F1"/>
    <mergeCell ref="A2:B2"/>
    <mergeCell ref="A3:B3"/>
    <mergeCell ref="A4:B4"/>
    <mergeCell ref="A5:B5"/>
    <mergeCell ref="C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2023-06-14T09:38:19Z</dcterms:modified>
</cp:coreProperties>
</file>