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G19" i="1" l="1"/>
  <c r="O19" i="1" s="1"/>
  <c r="G16" i="1" l="1"/>
  <c r="O16" i="1" s="1"/>
  <c r="P16" i="1" s="1"/>
  <c r="G17" i="1"/>
  <c r="O17" i="1" s="1"/>
  <c r="P17" i="1" s="1"/>
  <c r="G14" i="1" l="1"/>
  <c r="G15" i="1"/>
  <c r="G18" i="1"/>
  <c r="G20" i="1"/>
  <c r="G13" i="1"/>
  <c r="G12" i="1"/>
  <c r="L22" i="1" l="1"/>
  <c r="G21" i="1"/>
  <c r="O21" i="1" s="1"/>
  <c r="O14" i="1"/>
  <c r="P14" i="1" s="1"/>
  <c r="O12" i="1"/>
  <c r="P12" i="1" s="1"/>
  <c r="O20" i="1" l="1"/>
  <c r="P20" i="1" s="1"/>
  <c r="O18" i="1"/>
  <c r="P18" i="1" s="1"/>
  <c r="O15" i="1"/>
  <c r="P15" i="1" s="1"/>
  <c r="O13" i="1"/>
  <c r="O22" i="1" l="1"/>
  <c r="P22" i="1" s="1"/>
  <c r="P13" i="1"/>
  <c r="O24" i="1" l="1"/>
  <c r="O23" i="1" s="1"/>
</calcChain>
</file>

<file path=xl/sharedStrings.xml><?xml version="1.0" encoding="utf-8"?>
<sst xmlns="http://schemas.openxmlformats.org/spreadsheetml/2006/main" count="120" uniqueCount="89">
  <si>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</si>
  <si>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</si>
  <si>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</si>
  <si>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</si>
  <si>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</si>
  <si>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</si>
  <si>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</si>
  <si>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</si>
  <si>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</si>
  <si>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</si>
  <si>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</si>
  <si>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</si>
  <si>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</si>
  <si>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</si>
  <si>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</si>
  <si>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</si>
  <si>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</si>
  <si>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</si>
  <si>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</si>
  <si>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</si>
  <si>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</si>
  <si>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</si>
  <si>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</si>
  <si>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</si>
  <si>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</si>
  <si>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</si>
  <si>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</si>
  <si>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</si>
  <si>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</si>
  <si>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</si>
  <si>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</si>
  <si>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</si>
  <si>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</si>
  <si>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</si>
  <si>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</si>
  <si>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</si>
  <si>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</si>
  <si>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</si>
  <si>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</si>
  <si>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</si>
  <si>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</si>
  <si>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</si>
  <si>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</si>
  <si>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</si>
  <si>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</si>
  <si>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</si>
  <si>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</si>
  <si>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</si>
  <si>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</si>
  <si>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</si>
  <si>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</si>
  <si>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</si>
  <si>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</si>
  <si>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</si>
  <si>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</si>
  <si>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</si>
  <si>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</si>
  <si>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</si>
  <si>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</si>
  <si>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</si>
  <si>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</si>
  <si>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</si>
  <si>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</si>
  <si>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</si>
  <si>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</si>
  <si>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</si>
  <si>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</si>
  <si>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</si>
  <si>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</si>
  <si>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</si>
  <si>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</si>
  <si>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dtto</t>
  </si>
  <si>
    <t>LO Dešťané</t>
  </si>
  <si>
    <t>LO Okrúhle</t>
  </si>
  <si>
    <t>LO Minčol</t>
  </si>
  <si>
    <t>LO Pilsko</t>
  </si>
  <si>
    <t>97a1</t>
  </si>
  <si>
    <t>98 1</t>
  </si>
  <si>
    <t>425a0</t>
  </si>
  <si>
    <t>425b1</t>
  </si>
  <si>
    <t>426 1</t>
  </si>
  <si>
    <t>444 1</t>
  </si>
  <si>
    <t>423a1</t>
  </si>
  <si>
    <t>423b1</t>
  </si>
  <si>
    <t>227 1</t>
  </si>
  <si>
    <t xml:space="preserve">Lesnícke služby v ťažbovom procese - viacoperačné technológie na OZ Tatry, VC Mútne  </t>
  </si>
  <si>
    <t>Lesy SR š.p. OZ Tatry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</si>
  <si>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august 2023 až november 2023.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Rudolf Traj (mobil 0905481019)</t>
    </r>
  </si>
  <si>
    <t>Predstínka JMP, ťažba a výroba sortimentov veľkým harvesterom  , vývoz z lokality peň na odvozné miesto ľahkými vývozkami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</si>
</sst>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3" fontId="10" fillId="3" borderId="25" xfId="0" applyNumberFormat="1" applyFont="1" applyFill="1" applyBorder="1" applyAlignment="1" applyProtection="1">
      <alignment horizontal="right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0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0" fontId="3" fillId="3" borderId="21" xfId="0" applyFont="1" applyFill="1" applyBorder="1" applyAlignment="1" applyProtection="1">
      <alignment horizontal="center" vertical="center"/>
    </xf>
    <xf numFmtId="3" fontId="10" fillId="3" borderId="21" xfId="0" applyNumberFormat="1" applyFont="1" applyFill="1" applyBorder="1" applyAlignment="1" applyProtection="1">
      <alignment horizontal="right" vertical="center"/>
    </xf>
    <xf numFmtId="3" fontId="10" fillId="3" borderId="40" xfId="0" applyNumberFormat="1" applyFont="1" applyFill="1" applyBorder="1" applyAlignment="1" applyProtection="1">
      <alignment horizontal="right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right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10" fillId="3" borderId="47" xfId="0" applyFont="1" applyFill="1" applyBorder="1" applyAlignment="1" applyProtection="1">
      <alignment horizontal="right"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5" xfId="0" applyFont="1" applyFill="1" applyBorder="1" applyAlignment="1" applyProtection="1">
      <alignment horizontal="right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4" fontId="10" fillId="3" borderId="48" xfId="0" applyNumberFormat="1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4" fontId="6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0" fontId="10" fillId="3" borderId="52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3" fontId="10" fillId="3" borderId="52" xfId="0" applyNumberFormat="1" applyFont="1" applyFill="1" applyBorder="1" applyAlignment="1" applyProtection="1">
      <alignment horizontal="right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7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20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A28" sqref="A28:E3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9" t="s">
        <v>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91" t="s">
        <v>85</v>
      </c>
      <c r="D3" s="92"/>
      <c r="E3" s="92"/>
      <c r="F3" s="92"/>
      <c r="G3" s="92"/>
      <c r="H3" s="92"/>
      <c r="I3" s="92"/>
      <c r="J3" s="92"/>
      <c r="K3" s="9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7"/>
      <c r="F5" s="137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8" t="s">
        <v>86</v>
      </c>
      <c r="C6" s="138"/>
      <c r="D6" s="138"/>
      <c r="E6" s="138"/>
      <c r="F6" s="138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9"/>
      <c r="C7" s="139"/>
      <c r="D7" s="139"/>
      <c r="E7" s="139"/>
      <c r="F7" s="139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5" t="s">
        <v>66</v>
      </c>
      <c r="B8" s="136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70</v>
      </c>
      <c r="B9" s="140" t="s">
        <v>2</v>
      </c>
      <c r="C9" s="149" t="s">
        <v>53</v>
      </c>
      <c r="D9" s="150"/>
      <c r="E9" s="151" t="s">
        <v>3</v>
      </c>
      <c r="F9" s="152"/>
      <c r="G9" s="153"/>
      <c r="H9" s="143" t="s">
        <v>4</v>
      </c>
      <c r="I9" s="102" t="s">
        <v>5</v>
      </c>
      <c r="J9" s="146" t="s">
        <v>6</v>
      </c>
      <c r="K9" s="133" t="s">
        <v>7</v>
      </c>
      <c r="L9" s="102" t="s">
        <v>54</v>
      </c>
      <c r="M9" s="102" t="s">
        <v>60</v>
      </c>
      <c r="N9" s="105" t="s">
        <v>58</v>
      </c>
      <c r="O9" s="107" t="s">
        <v>59</v>
      </c>
    </row>
    <row r="10" spans="1:16" ht="21.75" customHeight="1" x14ac:dyDescent="0.25">
      <c r="A10" s="25"/>
      <c r="B10" s="141"/>
      <c r="C10" s="109" t="s">
        <v>67</v>
      </c>
      <c r="D10" s="110"/>
      <c r="E10" s="109" t="s">
        <v>9</v>
      </c>
      <c r="F10" s="111" t="s">
        <v>10</v>
      </c>
      <c r="G10" s="154" t="s">
        <v>11</v>
      </c>
      <c r="H10" s="144"/>
      <c r="I10" s="103"/>
      <c r="J10" s="147"/>
      <c r="K10" s="134"/>
      <c r="L10" s="103"/>
      <c r="M10" s="103"/>
      <c r="N10" s="106"/>
      <c r="O10" s="108"/>
    </row>
    <row r="11" spans="1:16" ht="49.9" customHeight="1" thickBot="1" x14ac:dyDescent="0.3">
      <c r="A11" s="26"/>
      <c r="B11" s="141"/>
      <c r="C11" s="109"/>
      <c r="D11" s="110"/>
      <c r="E11" s="109"/>
      <c r="F11" s="112"/>
      <c r="G11" s="155"/>
      <c r="H11" s="145"/>
      <c r="I11" s="103"/>
      <c r="J11" s="148"/>
      <c r="K11" s="134"/>
      <c r="L11" s="104"/>
      <c r="M11" s="104"/>
      <c r="N11" s="106"/>
      <c r="O11" s="108"/>
    </row>
    <row r="12" spans="1:16" ht="60" customHeight="1" thickBot="1" x14ac:dyDescent="0.3">
      <c r="A12" s="87" t="s">
        <v>72</v>
      </c>
      <c r="B12" s="66" t="s">
        <v>76</v>
      </c>
      <c r="C12" s="161" t="s">
        <v>88</v>
      </c>
      <c r="D12" s="130"/>
      <c r="E12" s="67">
        <v>1000</v>
      </c>
      <c r="F12" s="67">
        <v>0</v>
      </c>
      <c r="G12" s="81">
        <f>E12+F12</f>
        <v>1000</v>
      </c>
      <c r="H12" s="80" t="s">
        <v>37</v>
      </c>
      <c r="I12" s="68">
        <v>25</v>
      </c>
      <c r="J12" s="68">
        <v>1.73</v>
      </c>
      <c r="K12" s="76">
        <v>450</v>
      </c>
      <c r="L12" s="77">
        <v>20990</v>
      </c>
      <c r="M12" s="27" t="s">
        <v>61</v>
      </c>
      <c r="N12" s="59"/>
      <c r="O12" s="30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88" t="s">
        <v>72</v>
      </c>
      <c r="B13" s="73" t="s">
        <v>77</v>
      </c>
      <c r="C13" s="131" t="s">
        <v>71</v>
      </c>
      <c r="D13" s="132"/>
      <c r="E13" s="74">
        <v>500</v>
      </c>
      <c r="F13" s="75">
        <v>0</v>
      </c>
      <c r="G13" s="72">
        <f>E13+F13</f>
        <v>500</v>
      </c>
      <c r="H13" s="80" t="s">
        <v>37</v>
      </c>
      <c r="I13" s="33">
        <v>15</v>
      </c>
      <c r="J13" s="33">
        <v>1.79</v>
      </c>
      <c r="K13" s="58">
        <v>550</v>
      </c>
      <c r="L13" s="77">
        <v>10665</v>
      </c>
      <c r="M13" s="31" t="s">
        <v>61</v>
      </c>
      <c r="N13" s="59"/>
      <c r="O13" s="30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.75" thickBot="1" x14ac:dyDescent="0.3">
      <c r="A14" s="32" t="s">
        <v>73</v>
      </c>
      <c r="B14" s="33" t="s">
        <v>78</v>
      </c>
      <c r="C14" s="89" t="s">
        <v>71</v>
      </c>
      <c r="D14" s="142"/>
      <c r="E14" s="64">
        <v>150</v>
      </c>
      <c r="F14" s="34">
        <v>0</v>
      </c>
      <c r="G14" s="69">
        <f t="shared" ref="G14:G20" si="1">E14+F14</f>
        <v>150</v>
      </c>
      <c r="H14" s="80" t="s">
        <v>37</v>
      </c>
      <c r="I14" s="33">
        <v>25</v>
      </c>
      <c r="J14" s="33">
        <v>0.98</v>
      </c>
      <c r="K14" s="58">
        <v>450</v>
      </c>
      <c r="L14" s="77">
        <v>3013.5</v>
      </c>
      <c r="M14" s="35" t="s">
        <v>61</v>
      </c>
      <c r="N14" s="59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ht="15.75" thickBot="1" x14ac:dyDescent="0.3">
      <c r="A15" s="32" t="s">
        <v>73</v>
      </c>
      <c r="B15" s="28" t="s">
        <v>79</v>
      </c>
      <c r="C15" s="89" t="s">
        <v>71</v>
      </c>
      <c r="D15" s="90"/>
      <c r="E15" s="63">
        <v>200</v>
      </c>
      <c r="F15" s="29">
        <v>0</v>
      </c>
      <c r="G15" s="69">
        <f t="shared" si="1"/>
        <v>200</v>
      </c>
      <c r="H15" s="80" t="s">
        <v>37</v>
      </c>
      <c r="I15" s="28">
        <v>25</v>
      </c>
      <c r="J15" s="28">
        <v>1.35</v>
      </c>
      <c r="K15" s="62">
        <v>450</v>
      </c>
      <c r="L15" s="77">
        <v>4198</v>
      </c>
      <c r="M15" s="35" t="s">
        <v>61</v>
      </c>
      <c r="N15" s="59"/>
      <c r="O15" s="30">
        <f t="shared" ref="O15:O21" si="2">SUM(N15*G15)</f>
        <v>0</v>
      </c>
      <c r="P15" s="12" t="str">
        <f t="shared" ref="P15:P20" si="3">IF( O15=0," ", IF(100-((L15/O15)*100)&gt;20,"viac ako 20%",0))</f>
        <v xml:space="preserve"> </v>
      </c>
    </row>
    <row r="16" spans="1:16" ht="15.75" thickBot="1" x14ac:dyDescent="0.3">
      <c r="A16" s="32" t="s">
        <v>73</v>
      </c>
      <c r="B16" s="28" t="s">
        <v>80</v>
      </c>
      <c r="C16" s="89" t="s">
        <v>71</v>
      </c>
      <c r="D16" s="90"/>
      <c r="E16" s="63">
        <v>250</v>
      </c>
      <c r="F16" s="29">
        <v>0</v>
      </c>
      <c r="G16" s="69">
        <f t="shared" si="1"/>
        <v>250</v>
      </c>
      <c r="H16" s="80" t="s">
        <v>37</v>
      </c>
      <c r="I16" s="28">
        <v>25</v>
      </c>
      <c r="J16" s="28">
        <v>1.29</v>
      </c>
      <c r="K16" s="70">
        <v>450</v>
      </c>
      <c r="L16" s="77">
        <v>5332.5</v>
      </c>
      <c r="M16" s="35" t="s">
        <v>61</v>
      </c>
      <c r="N16" s="59"/>
      <c r="O16" s="30">
        <f t="shared" si="2"/>
        <v>0</v>
      </c>
      <c r="P16" s="12" t="str">
        <f t="shared" si="3"/>
        <v xml:space="preserve"> </v>
      </c>
    </row>
    <row r="17" spans="1:16" ht="15.75" thickBot="1" x14ac:dyDescent="0.3">
      <c r="A17" s="32" t="s">
        <v>73</v>
      </c>
      <c r="B17" s="28" t="s">
        <v>81</v>
      </c>
      <c r="C17" s="89" t="s">
        <v>71</v>
      </c>
      <c r="D17" s="90"/>
      <c r="E17" s="63">
        <v>250</v>
      </c>
      <c r="F17" s="29">
        <v>0</v>
      </c>
      <c r="G17" s="69">
        <f t="shared" si="1"/>
        <v>250</v>
      </c>
      <c r="H17" s="80" t="s">
        <v>37</v>
      </c>
      <c r="I17" s="28">
        <v>25</v>
      </c>
      <c r="J17" s="28">
        <v>1.73</v>
      </c>
      <c r="K17" s="70">
        <v>600</v>
      </c>
      <c r="L17" s="77">
        <v>5205</v>
      </c>
      <c r="M17" s="35" t="s">
        <v>61</v>
      </c>
      <c r="N17" s="59"/>
      <c r="O17" s="30">
        <f t="shared" si="2"/>
        <v>0</v>
      </c>
      <c r="P17" s="12" t="str">
        <f t="shared" si="3"/>
        <v xml:space="preserve"> </v>
      </c>
    </row>
    <row r="18" spans="1:16" ht="15.75" thickBot="1" x14ac:dyDescent="0.3">
      <c r="A18" s="32" t="s">
        <v>74</v>
      </c>
      <c r="B18" s="28" t="s">
        <v>82</v>
      </c>
      <c r="C18" s="89" t="s">
        <v>71</v>
      </c>
      <c r="D18" s="90"/>
      <c r="E18" s="63">
        <v>250</v>
      </c>
      <c r="F18" s="29">
        <v>0</v>
      </c>
      <c r="G18" s="69">
        <f t="shared" si="1"/>
        <v>250</v>
      </c>
      <c r="H18" s="80" t="s">
        <v>37</v>
      </c>
      <c r="I18" s="28">
        <v>25</v>
      </c>
      <c r="J18" s="28">
        <v>1.83</v>
      </c>
      <c r="K18" s="62">
        <v>650</v>
      </c>
      <c r="L18" s="77">
        <v>5332.5</v>
      </c>
      <c r="M18" s="35" t="s">
        <v>61</v>
      </c>
      <c r="N18" s="59"/>
      <c r="O18" s="30">
        <f t="shared" si="2"/>
        <v>0</v>
      </c>
      <c r="P18" s="12" t="str">
        <f t="shared" si="3"/>
        <v xml:space="preserve"> </v>
      </c>
    </row>
    <row r="19" spans="1:16" ht="15.75" thickBot="1" x14ac:dyDescent="0.3">
      <c r="A19" s="32" t="s">
        <v>74</v>
      </c>
      <c r="B19" s="82" t="s">
        <v>83</v>
      </c>
      <c r="C19" s="89" t="s">
        <v>71</v>
      </c>
      <c r="D19" s="90"/>
      <c r="E19" s="84">
        <v>70</v>
      </c>
      <c r="F19" s="85">
        <v>0</v>
      </c>
      <c r="G19" s="69">
        <f t="shared" si="1"/>
        <v>70</v>
      </c>
      <c r="H19" s="80" t="s">
        <v>37</v>
      </c>
      <c r="I19" s="82">
        <v>15</v>
      </c>
      <c r="J19" s="82">
        <v>0.9</v>
      </c>
      <c r="K19" s="83">
        <v>450</v>
      </c>
      <c r="L19" s="77">
        <v>1407</v>
      </c>
      <c r="M19" s="35" t="s">
        <v>61</v>
      </c>
      <c r="N19" s="86"/>
      <c r="O19" s="30">
        <f t="shared" si="2"/>
        <v>0</v>
      </c>
      <c r="P19" s="12"/>
    </row>
    <row r="20" spans="1:16" ht="15.75" thickBot="1" x14ac:dyDescent="0.3">
      <c r="A20" s="32" t="s">
        <v>75</v>
      </c>
      <c r="B20" s="36" t="s">
        <v>84</v>
      </c>
      <c r="C20" s="100" t="s">
        <v>71</v>
      </c>
      <c r="D20" s="101"/>
      <c r="E20" s="65">
        <v>450</v>
      </c>
      <c r="F20" s="37">
        <v>0</v>
      </c>
      <c r="G20" s="78">
        <f t="shared" si="1"/>
        <v>450</v>
      </c>
      <c r="H20" s="80" t="s">
        <v>37</v>
      </c>
      <c r="I20" s="36">
        <v>35</v>
      </c>
      <c r="J20" s="36">
        <v>1.77</v>
      </c>
      <c r="K20" s="71">
        <v>400</v>
      </c>
      <c r="L20" s="77">
        <v>9252</v>
      </c>
      <c r="M20" s="48" t="s">
        <v>61</v>
      </c>
      <c r="N20" s="79"/>
      <c r="O20" s="48">
        <f t="shared" si="2"/>
        <v>0</v>
      </c>
      <c r="P20" s="12" t="str">
        <f t="shared" si="3"/>
        <v xml:space="preserve"> </v>
      </c>
    </row>
    <row r="21" spans="1:16" ht="15.75" thickBot="1" x14ac:dyDescent="0.3">
      <c r="A21" s="38"/>
      <c r="B21" s="39"/>
      <c r="C21" s="40"/>
      <c r="D21" s="41"/>
      <c r="E21" s="42"/>
      <c r="F21" s="42"/>
      <c r="G21" s="42">
        <f>SUM(G12:G20)</f>
        <v>3120</v>
      </c>
      <c r="H21" s="43"/>
      <c r="I21" s="39"/>
      <c r="J21" s="39"/>
      <c r="K21" s="40"/>
      <c r="L21" s="50"/>
      <c r="M21" s="45"/>
      <c r="N21" s="49"/>
      <c r="O21" s="50">
        <f t="shared" si="2"/>
        <v>0</v>
      </c>
      <c r="P21" s="12"/>
    </row>
    <row r="22" spans="1:16" ht="15.75" thickBot="1" x14ac:dyDescent="0.3">
      <c r="A22" s="61"/>
      <c r="B22" s="46"/>
      <c r="C22" s="46"/>
      <c r="D22" s="46"/>
      <c r="E22" s="46"/>
      <c r="F22" s="46"/>
      <c r="G22" s="46"/>
      <c r="H22" s="46"/>
      <c r="I22" s="46"/>
      <c r="J22" s="96" t="s">
        <v>13</v>
      </c>
      <c r="K22" s="96"/>
      <c r="L22" s="50">
        <f>SUM(L12:L20)</f>
        <v>65395.5</v>
      </c>
      <c r="M22" s="47"/>
      <c r="N22" s="51" t="s">
        <v>14</v>
      </c>
      <c r="O22" s="44">
        <f>SUM(O12:O21)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97" t="s">
        <v>15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  <c r="O23" s="44">
        <f>O24-O22</f>
        <v>0</v>
      </c>
    </row>
    <row r="24" spans="1:16" ht="15.75" thickBot="1" x14ac:dyDescent="0.3">
      <c r="A24" s="97" t="s">
        <v>16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44">
        <f>IF("nie"=MID(I32,1,3),O22,(O22*1.2))</f>
        <v>0</v>
      </c>
    </row>
    <row r="25" spans="1:16" x14ac:dyDescent="0.25">
      <c r="A25" s="116" t="s">
        <v>17</v>
      </c>
      <c r="B25" s="116"/>
      <c r="C25" s="11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6" x14ac:dyDescent="0.25">
      <c r="A26" s="127" t="s">
        <v>65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pans="1:16" ht="25.5" customHeight="1" x14ac:dyDescent="0.25">
      <c r="A27" s="53" t="s">
        <v>57</v>
      </c>
      <c r="B27" s="53"/>
      <c r="C27" s="53"/>
      <c r="D27" s="53"/>
      <c r="E27" s="53"/>
      <c r="F27" s="53"/>
      <c r="G27" s="54" t="s">
        <v>55</v>
      </c>
      <c r="H27" s="53"/>
      <c r="I27" s="53"/>
      <c r="J27" s="55"/>
      <c r="K27" s="55"/>
      <c r="L27" s="55"/>
      <c r="M27" s="55"/>
      <c r="N27" s="55"/>
      <c r="O27" s="55"/>
    </row>
    <row r="28" spans="1:16" ht="15" customHeight="1" x14ac:dyDescent="0.25">
      <c r="A28" s="118" t="s">
        <v>87</v>
      </c>
      <c r="B28" s="119"/>
      <c r="C28" s="119"/>
      <c r="D28" s="119"/>
      <c r="E28" s="120"/>
      <c r="F28" s="117" t="s">
        <v>56</v>
      </c>
      <c r="G28" s="56" t="s">
        <v>18</v>
      </c>
      <c r="H28" s="93"/>
      <c r="I28" s="94"/>
      <c r="J28" s="94"/>
      <c r="K28" s="94"/>
      <c r="L28" s="94"/>
      <c r="M28" s="94"/>
      <c r="N28" s="94"/>
      <c r="O28" s="95"/>
    </row>
    <row r="29" spans="1:16" x14ac:dyDescent="0.25">
      <c r="A29" s="121"/>
      <c r="B29" s="122"/>
      <c r="C29" s="122"/>
      <c r="D29" s="122"/>
      <c r="E29" s="123"/>
      <c r="F29" s="117"/>
      <c r="G29" s="56" t="s">
        <v>19</v>
      </c>
      <c r="H29" s="93"/>
      <c r="I29" s="94"/>
      <c r="J29" s="94"/>
      <c r="K29" s="94"/>
      <c r="L29" s="94"/>
      <c r="M29" s="94"/>
      <c r="N29" s="94"/>
      <c r="O29" s="95"/>
    </row>
    <row r="30" spans="1:16" ht="18" customHeight="1" x14ac:dyDescent="0.25">
      <c r="A30" s="121"/>
      <c r="B30" s="122"/>
      <c r="C30" s="122"/>
      <c r="D30" s="122"/>
      <c r="E30" s="123"/>
      <c r="F30" s="117"/>
      <c r="G30" s="56" t="s">
        <v>20</v>
      </c>
      <c r="H30" s="93"/>
      <c r="I30" s="94"/>
      <c r="J30" s="94"/>
      <c r="K30" s="94"/>
      <c r="L30" s="94"/>
      <c r="M30" s="94"/>
      <c r="N30" s="94"/>
      <c r="O30" s="95"/>
    </row>
    <row r="31" spans="1:16" x14ac:dyDescent="0.25">
      <c r="A31" s="121"/>
      <c r="B31" s="122"/>
      <c r="C31" s="122"/>
      <c r="D31" s="122"/>
      <c r="E31" s="123"/>
      <c r="F31" s="117"/>
      <c r="G31" s="56" t="s">
        <v>21</v>
      </c>
      <c r="H31" s="93"/>
      <c r="I31" s="94"/>
      <c r="J31" s="94"/>
      <c r="K31" s="94"/>
      <c r="L31" s="94"/>
      <c r="M31" s="94"/>
      <c r="N31" s="94"/>
      <c r="O31" s="95"/>
    </row>
    <row r="32" spans="1:16" x14ac:dyDescent="0.25">
      <c r="A32" s="121"/>
      <c r="B32" s="122"/>
      <c r="C32" s="122"/>
      <c r="D32" s="122"/>
      <c r="E32" s="123"/>
      <c r="F32" s="117"/>
      <c r="G32" s="56" t="s">
        <v>22</v>
      </c>
      <c r="H32" s="93"/>
      <c r="I32" s="94"/>
      <c r="J32" s="94"/>
      <c r="K32" s="94"/>
      <c r="L32" s="94"/>
      <c r="M32" s="94"/>
      <c r="N32" s="94"/>
      <c r="O32" s="95"/>
    </row>
    <row r="33" spans="1:15" x14ac:dyDescent="0.25">
      <c r="A33" s="121"/>
      <c r="B33" s="122"/>
      <c r="C33" s="122"/>
      <c r="D33" s="122"/>
      <c r="E33" s="123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1"/>
      <c r="B34" s="122"/>
      <c r="C34" s="122"/>
      <c r="D34" s="122"/>
      <c r="E34" s="123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24"/>
      <c r="B35" s="125"/>
      <c r="C35" s="125"/>
      <c r="D35" s="125"/>
      <c r="E35" s="126"/>
      <c r="F35" s="55"/>
      <c r="G35" s="24"/>
      <c r="H35" s="18"/>
      <c r="I35" s="24"/>
      <c r="J35" s="24" t="s">
        <v>23</v>
      </c>
      <c r="K35" s="24"/>
      <c r="L35" s="113"/>
      <c r="M35" s="114"/>
      <c r="N35" s="115"/>
      <c r="O35" s="24"/>
    </row>
    <row r="36" spans="1:15" x14ac:dyDescent="0.25">
      <c r="A36" s="55"/>
      <c r="B36" s="55"/>
      <c r="C36" s="55"/>
      <c r="D36" s="55"/>
      <c r="E36" s="55"/>
      <c r="F36" s="55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9:D19"/>
    <mergeCell ref="C16:D16"/>
    <mergeCell ref="C17:D17"/>
    <mergeCell ref="C3:K3"/>
    <mergeCell ref="H32:O32"/>
    <mergeCell ref="J22:K22"/>
    <mergeCell ref="A23:N23"/>
    <mergeCell ref="A24:N24"/>
    <mergeCell ref="C20:D20"/>
    <mergeCell ref="C18:D18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8" t="s">
        <v>51</v>
      </c>
      <c r="M2" s="158"/>
    </row>
    <row r="3" spans="1:14" x14ac:dyDescent="0.25">
      <c r="A3" s="5" t="s">
        <v>25</v>
      </c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27</v>
      </c>
      <c r="B4" s="159" t="s">
        <v>28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31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</row>
    <row r="8" spans="1:14" x14ac:dyDescent="0.25">
      <c r="A8" s="5" t="s">
        <v>12</v>
      </c>
      <c r="B8" s="159" t="s">
        <v>32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33</v>
      </c>
      <c r="B9" s="159" t="s">
        <v>34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35</v>
      </c>
      <c r="B10" s="159" t="s">
        <v>36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37</v>
      </c>
      <c r="B11" s="159" t="s">
        <v>38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39</v>
      </c>
      <c r="B12" s="159" t="s">
        <v>40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41</v>
      </c>
      <c r="B13" s="159" t="s">
        <v>42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43</v>
      </c>
      <c r="B15" s="159" t="s">
        <v>44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45</v>
      </c>
      <c r="B16" s="159" t="s">
        <v>46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47</v>
      </c>
      <c r="B17" s="159" t="s">
        <v>48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49</v>
      </c>
      <c r="B18" s="159" t="s">
        <v>50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57" t="s">
        <v>62</v>
      </c>
      <c r="B19" s="160" t="s">
        <v>63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2023-08-07T11:08:59Z</cp:lastPrinted>
  <dcterms:created xsi:type="dcterms:W3CDTF">2012-08-13T12:29:09Z</dcterms:created>
  <dcterms:modified xsi:type="dcterms:W3CDTF">2023-08-07T11:22:18Z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