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O:\DOPRAVA\Verejná súťaž na obsluhu SNV\spracovany material\00 koncept len SNV\"/>
    </mc:Choice>
  </mc:AlternateContent>
  <xr:revisionPtr revIDLastSave="0" documentId="13_ncr:1_{E52E136F-32FD-4B4C-8786-176BA75600EF}" xr6:coauthVersionLast="47" xr6:coauthVersionMax="47" xr10:uidLastSave="{00000000-0000-0000-0000-000000000000}"/>
  <bookViews>
    <workbookView xWindow="-120" yWindow="-120" windowWidth="51840" windowHeight="21120" activeTab="1" xr2:uid="{00000000-000D-0000-FFFF-FFFF00000000}"/>
  </bookViews>
  <sheets>
    <sheet name="Identifikácia uchádzača" sheetId="6" r:id="rId1"/>
    <sheet name="Ponuka uchádzača" sheetId="5" r:id="rId2"/>
    <sheet name="Charakteristika nákladov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8" i="5" l="1"/>
  <c r="E24" i="5"/>
  <c r="D22" i="5"/>
  <c r="L25" i="5" s="1"/>
  <c r="D20" i="5"/>
  <c r="I24" i="5"/>
  <c r="G24" i="5"/>
  <c r="J33" i="5" l="1"/>
  <c r="H33" i="5"/>
  <c r="F33" i="5"/>
  <c r="J41" i="5" l="1"/>
  <c r="H41" i="5"/>
  <c r="F41" i="5"/>
  <c r="J37" i="5"/>
  <c r="H37" i="5"/>
  <c r="F37" i="5"/>
  <c r="I28" i="5"/>
  <c r="I46" i="5" s="1"/>
  <c r="G28" i="5"/>
  <c r="G46" i="5" s="1"/>
  <c r="E28" i="5"/>
  <c r="E46" i="5" s="1"/>
  <c r="D19" i="5"/>
  <c r="M45" i="5" l="1"/>
  <c r="N45" i="5" s="1"/>
  <c r="M35" i="5"/>
  <c r="N35" i="5" s="1"/>
  <c r="L29" i="5"/>
  <c r="M34" i="5"/>
  <c r="M42" i="5"/>
  <c r="L31" i="5"/>
  <c r="L30" i="5"/>
  <c r="M43" i="5"/>
  <c r="N43" i="5" s="1"/>
  <c r="M44" i="5"/>
  <c r="N44" i="5" s="1"/>
  <c r="L27" i="5"/>
  <c r="M39" i="5"/>
  <c r="L26" i="5"/>
  <c r="L32" i="5"/>
  <c r="N32" i="5" s="1"/>
  <c r="M40" i="5"/>
  <c r="M36" i="5"/>
  <c r="N36" i="5" s="1"/>
  <c r="J46" i="5"/>
  <c r="H46" i="5"/>
  <c r="F46" i="5"/>
  <c r="N47" i="5"/>
  <c r="L28" i="5" l="1"/>
  <c r="N28" i="5" s="1"/>
  <c r="M33" i="5"/>
  <c r="L24" i="5"/>
  <c r="N24" i="5" s="1"/>
  <c r="M41" i="5"/>
  <c r="N42" i="5"/>
  <c r="N41" i="5" s="1"/>
  <c r="N34" i="5"/>
  <c r="N33" i="5" s="1"/>
  <c r="M37" i="5"/>
  <c r="N37" i="5" s="1"/>
  <c r="L46" i="5" l="1"/>
  <c r="N49" i="5"/>
  <c r="M46" i="5"/>
  <c r="E48" i="5" l="1"/>
</calcChain>
</file>

<file path=xl/sharedStrings.xml><?xml version="1.0" encoding="utf-8"?>
<sst xmlns="http://schemas.openxmlformats.org/spreadsheetml/2006/main" count="161" uniqueCount="148">
  <si>
    <t>spotreba olejov, mazív a prímesí</t>
  </si>
  <si>
    <t>ostatný priamy materiál</t>
  </si>
  <si>
    <t>z toho</t>
  </si>
  <si>
    <t>Názov nákladovej položky</t>
  </si>
  <si>
    <t>Spotreba pohonných hmôt</t>
  </si>
  <si>
    <t>Spotreba olejov, mazív a prímesí</t>
  </si>
  <si>
    <t>Ostatný priamy materiál</t>
  </si>
  <si>
    <t>Popis</t>
  </si>
  <si>
    <t>odpisy vozidiel vrátane príslušenstva</t>
  </si>
  <si>
    <t>Priame mzdy</t>
  </si>
  <si>
    <t>Fixné náklady spojené s obstaraním vozidiel</t>
  </si>
  <si>
    <t>cestovné náhrady</t>
  </si>
  <si>
    <t>finančné náklady</t>
  </si>
  <si>
    <t>poistenie</t>
  </si>
  <si>
    <t>iné priame fixné náklady</t>
  </si>
  <si>
    <t>číslo riadku</t>
  </si>
  <si>
    <t>Referenčné údaje pre vyplnenie ponuky</t>
  </si>
  <si>
    <t>3.</t>
  </si>
  <si>
    <t>1.</t>
  </si>
  <si>
    <t>4.</t>
  </si>
  <si>
    <t>5.</t>
  </si>
  <si>
    <t>Prevádzková a správna réžia</t>
  </si>
  <si>
    <t>7.</t>
  </si>
  <si>
    <t>Jednotkové náklady pre i-tú kategóriu celkom - nj</t>
  </si>
  <si>
    <t>Celkom</t>
  </si>
  <si>
    <t>z toho podiel pripadajúci na danú Kategóriu vozidiel (i)</t>
  </si>
  <si>
    <r>
      <t xml:space="preserve">Jednotkové variabilné náklady - </t>
    </r>
    <r>
      <rPr>
        <b/>
        <i/>
        <sz val="11"/>
        <color theme="1"/>
        <rFont val="Lato"/>
        <family val="2"/>
        <charset val="238"/>
      </rPr>
      <t>nv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</si>
  <si>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 xml:space="preserve">Jednotkové fixné náklady - </t>
    </r>
    <r>
      <rPr>
        <b/>
        <i/>
        <sz val="11"/>
        <color theme="1"/>
        <rFont val="Lato"/>
        <family val="2"/>
        <charset val="238"/>
      </rPr>
      <t>nf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</si>
  <si>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>Časť ceny za spotrebu pohonných hmôt - PHM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</si>
  <si>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priame mzdy - Mvodič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</si>
  <si>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fixné náklady spojené s obstaraním vozidiel - FNvoz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</si>
  <si>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ostatné priame náklady - OPN</t>
    </r>
    <r>
      <rPr>
        <b/>
        <vertAlign val="subscript"/>
        <sz val="11"/>
        <color theme="1"/>
        <rFont val="Lato"/>
        <family val="2"/>
        <charset val="238"/>
      </rPr>
      <t>0</t>
    </r>
  </si>
  <si>
    <t>2.1</t>
  </si>
  <si>
    <t>2.2</t>
  </si>
  <si>
    <t>2.3</t>
  </si>
  <si>
    <t>4.2</t>
  </si>
  <si>
    <t>5</t>
  </si>
  <si>
    <t>5.1</t>
  </si>
  <si>
    <t>5.2</t>
  </si>
  <si>
    <t>5.3</t>
  </si>
  <si>
    <t>6</t>
  </si>
  <si>
    <t>6.1</t>
  </si>
  <si>
    <t>6.2</t>
  </si>
  <si>
    <t>7</t>
  </si>
  <si>
    <t>8</t>
  </si>
  <si>
    <t>9</t>
  </si>
  <si>
    <t>10</t>
  </si>
  <si>
    <r>
      <t>Časť ceny za pneumatiky a ostatný priamy materiál - PM</t>
    </r>
    <r>
      <rPr>
        <b/>
        <vertAlign val="subscript"/>
        <sz val="11"/>
        <color theme="1"/>
        <rFont val="Lato"/>
        <family val="2"/>
        <charset val="238"/>
      </rPr>
      <t>0</t>
    </r>
  </si>
  <si>
    <t>pneumatiky</t>
  </si>
  <si>
    <t>4.1.1</t>
  </si>
  <si>
    <t>4.1.2</t>
  </si>
  <si>
    <t>6.3</t>
  </si>
  <si>
    <r>
      <t>Časť ceny za prevádzkovú a správnú réžiu - Réžie</t>
    </r>
    <r>
      <rPr>
        <b/>
        <vertAlign val="subscript"/>
        <sz val="11"/>
        <color theme="1"/>
        <rFont val="Lato"/>
        <family val="2"/>
        <charset val="238"/>
      </rPr>
      <t>0</t>
    </r>
  </si>
  <si>
    <t>sociálne a zdravotné poistenie vodičov (odvody)</t>
  </si>
  <si>
    <t>km/rok</t>
  </si>
  <si>
    <t>Zisk Dopravcu</t>
  </si>
  <si>
    <t>Vážené variabilné jednotkové náklady
VVJN [€/km]</t>
  </si>
  <si>
    <t>Σ</t>
  </si>
  <si>
    <r>
      <t>Východiskový počet vodičov (prepočítaný na celé úväzky) - PV</t>
    </r>
    <r>
      <rPr>
        <vertAlign val="subscript"/>
        <sz val="11"/>
        <color theme="1"/>
        <rFont val="Lato"/>
        <family val="2"/>
        <charset val="238"/>
      </rPr>
      <t>VYCH</t>
    </r>
  </si>
  <si>
    <t>Časti Výslednej jednotkovej ceny (Jednotkové náklady a zisk Dopravcu)</t>
  </si>
  <si>
    <r>
      <t>mzdy vodičov mimo príplatkov a náhrad miezd (VM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</si>
  <si>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Východiskový rozsah služby (RS_vych)</t>
  </si>
  <si>
    <r>
      <t xml:space="preserve">Východiskový rozsah služby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 (RS_vych) [km]</t>
    </r>
  </si>
  <si>
    <t>Číslo riadku</t>
  </si>
  <si>
    <t>Pneumatiky</t>
  </si>
  <si>
    <t>Údržba a opravy</t>
  </si>
  <si>
    <t>6.</t>
  </si>
  <si>
    <t>Ostatné priame náklady</t>
  </si>
  <si>
    <t>Charakteristika nákladov do cenovej ponuky</t>
  </si>
  <si>
    <t>Ponuka Dopravcu</t>
  </si>
  <si>
    <t>Mzdové zvýhodnenia a náhrady mzdy</t>
  </si>
  <si>
    <t>mzdové zvýhodnenia a náhrady mzdy</t>
  </si>
  <si>
    <t>Podiel nízkopodlažných vozidiel na celkovom počte vozidiel v %</t>
  </si>
  <si>
    <r>
      <t xml:space="preserve">Minimálne vyžadovaný počet vozidiel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</t>
    </r>
  </si>
  <si>
    <t>Obchodný názov:</t>
  </si>
  <si>
    <t>IČO:</t>
  </si>
  <si>
    <t>Kontaktná osoba:</t>
  </si>
  <si>
    <t>E-mail kontaktnej osoby:</t>
  </si>
  <si>
    <t>V:</t>
  </si>
  <si>
    <t>Dňa:</t>
  </si>
  <si>
    <t>Identifikácia uchádzača</t>
  </si>
  <si>
    <t>Sídlo:</t>
  </si>
  <si>
    <t>pečiatka a podpis štatutárneho orgánu
uchádzača</t>
  </si>
  <si>
    <t>Žltá farba označuje údaj k vyplneniu Dopravcom</t>
  </si>
  <si>
    <t>Štatutárny orgán:</t>
  </si>
  <si>
    <t>Bankové spojenie</t>
  </si>
  <si>
    <t>Cena za Východiskový rozsah služby (RS_vych) [€/rok]</t>
  </si>
  <si>
    <t>€/mesiac</t>
  </si>
  <si>
    <t>€/l s DPH</t>
  </si>
  <si>
    <t>Výsledná jednotková cena za 1 km [€/km bez DPH]</t>
  </si>
  <si>
    <t>Zahrňuje spotrebu olejov, mazív, adblue a prímesí prepočítanú podľa noriem spotreby na kilometre ubehnuté pre zabezpečenie Služby v rozsahu stanovenom v Zmluve.</t>
  </si>
  <si>
    <r>
      <t>Priemerná cena motorovej nafty zverejnená Štatistickým úradom SR za týždeň, v ktorom uplynula lehota na predkladanie ponúk v Procese verejného obstarávania (CPHM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):</t>
    </r>
  </si>
  <si>
    <t>[BUDE DOPLNENÉ]</t>
  </si>
  <si>
    <t xml:space="preserve">Zahrňuje ostatný priamy materiál spotrebovaný priamo na vozidlá zabezpečujúce Službu: náhradné diely, materiál na bežné opravy, spojovací materiál, elektromateriál, čistiace, umývacie a dezinfekčné potreby, ochranné pomôcky, nemrznúce zmesi, papierové kotúčiky do pokladní a pod. </t>
  </si>
  <si>
    <t>Zahrňujú ostatné prevádzkové náklady na zabezpečenie organizácie poskytovania Služby, vedenie firmy a správu jej majetku, prevádzkové a finančné náklady vyššie nezaradené, ostatné služby, administratívne réžie.</t>
  </si>
  <si>
    <t>Zahrňuje materiálové náklady na nové pneumatiky, protektory a príslušenstvo (duše, ventily) na jednotlivé vozidlá zabezpečujúce Službu príp. paušálny poplatok za 1 km v zmysle uzavretej zmluvy.</t>
  </si>
  <si>
    <t>prenájom alebo lízing - bez finančných nákladov</t>
  </si>
  <si>
    <t>Vážené fixné jednotkové náklady
VFJN [€/km]</t>
  </si>
  <si>
    <r>
      <t>Časť ceny za opravy a údržbu - OaU</t>
    </r>
    <r>
      <rPr>
        <b/>
        <vertAlign val="subscript"/>
        <sz val="11"/>
        <color theme="1"/>
        <rFont val="Lato"/>
        <family val="2"/>
        <charset val="238"/>
      </rPr>
      <t>0</t>
    </r>
  </si>
  <si>
    <t xml:space="preserve">Zahrňujú účtovné odpisy vozidiel zabezpečujúcich Službu, resp. náklady na ich prenájom alebo lízing (finančný alebo operatívny); vrátane celkových nákladov na zariadenia informačného a vybavovacieho systému pevne inštalovaných v týchto vozidlách. </t>
  </si>
  <si>
    <t>Tel. číslo kontaktnej osoby:</t>
  </si>
  <si>
    <t>4.1.2.1</t>
  </si>
  <si>
    <t>mzdové zvýhodnenia a náhrady mzdy, ktoré sú počítané z priemerného zárobku</t>
  </si>
  <si>
    <t>Časť mzdového zvýhodnenia a náhrad mzdy z r. 4.1.2, pri výpočte ktorých sa podľa Zákonníka práce vychádza z priemerného zárobku zamestnanca.</t>
  </si>
  <si>
    <t>DIČ:</t>
  </si>
  <si>
    <t>IČ DPH:</t>
  </si>
  <si>
    <t>Hodnota návrhu na plnenie kritérií →</t>
  </si>
  <si>
    <t xml:space="preserve">           80 % z celkového Východiskového počtu vozidiel dopravcu musí spĺňať požiadavku nízkopodlažnosti podľa definície Štandardov kvality IDS Východ </t>
  </si>
  <si>
    <t>elektrická energia - distribučné služby</t>
  </si>
  <si>
    <t>1.1</t>
  </si>
  <si>
    <t>1.2</t>
  </si>
  <si>
    <t>1.3</t>
  </si>
  <si>
    <r>
      <t>motorová nafta (nafta</t>
    </r>
    <r>
      <rPr>
        <vertAlign val="subscript"/>
        <sz val="11"/>
        <color theme="1"/>
        <rFont val="Lato"/>
        <family val="2"/>
      </rPr>
      <t>0</t>
    </r>
    <r>
      <rPr>
        <sz val="11"/>
        <color theme="1"/>
        <rFont val="Lato"/>
        <family val="2"/>
        <charset val="238"/>
      </rPr>
      <t>)</t>
    </r>
  </si>
  <si>
    <r>
      <t>Priemerná mesačná mzda zamestnanca v hospodárstve SR zverejnená Štatistickým úradom SR za kalendárny rok 2022 (pM</t>
    </r>
    <r>
      <rPr>
        <vertAlign val="subscript"/>
        <sz val="11"/>
        <rFont val="Lato"/>
        <family val="2"/>
        <charset val="238"/>
      </rPr>
      <t>0</t>
    </r>
    <r>
      <rPr>
        <sz val="11"/>
        <rFont val="Lato"/>
        <family val="2"/>
        <charset val="238"/>
      </rPr>
      <t>)</t>
    </r>
  </si>
  <si>
    <r>
      <t>Index spotrebiteľských cien oproti bázickému obdobiu pre ukazovateľ Spotrebiteľské ceny úhrnom zverejnený Štatistickým úradom SR za kalendárny rok  2022 (CPI</t>
    </r>
    <r>
      <rPr>
        <vertAlign val="subscript"/>
        <sz val="11"/>
        <rFont val="Lato"/>
        <family val="2"/>
        <charset val="238"/>
      </rPr>
      <t>0</t>
    </r>
    <r>
      <rPr>
        <sz val="11"/>
        <rFont val="Lato"/>
        <family val="2"/>
        <charset val="238"/>
      </rPr>
      <t>)</t>
    </r>
  </si>
  <si>
    <t>Zahrňuje spotrebu pohonných hmôt, t.j. spotrebu motorovej nafty, prípadne benzínu a plynu prepočítanú podľa noriem spotreby a tiež náklady na spotrebovanú silovú elektrickú energiu (vrátane poplatkov podľa bodu 5.4.1 písm. c) Zmluvy) na kilometre ubehnuté pre zabezpečenie Služby v rozsahu stanovenom v Zmluve (vrátane spotreby na chladenie a vykurovanie vozidiel v súlade s dodržiavaním povinností vyplývajúcich zo Štandardov kvality IDS).</t>
  </si>
  <si>
    <t xml:space="preserve">Zahrňuje náklady za vykonané externé opravy a servis vyjadrené faktúrami príp. paušálny poplatok za 1 km v zmysle uzavretej zmluvy alebo opravy vo vlastnej réžii znížené o spotrebu vyššie uvedeného a započítaného priameho materiálu. </t>
  </si>
  <si>
    <t>€/MWh bez DPH</t>
  </si>
  <si>
    <r>
      <t>silová elektrická energia (SEE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</si>
  <si>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Arimetický priemer denných cien produktu F PXE SK BL Cal-23 (t. j. za obdobie od 1.1. do 31.12. kalendárneho roku 2022) uvedených v oficiálnom kurzovom lístku zverejňovanom na obchodnej platforme Power Exchange Central Europe , a.s. (CSEE)</t>
  </si>
  <si>
    <t>Veľkokapacitný mestský autobus (L)</t>
  </si>
  <si>
    <t>Strednokapacitný mestský autobus (M)</t>
  </si>
  <si>
    <t>Východiskový počet vozidiel dopravcu (PVoz_vych)</t>
  </si>
  <si>
    <t>Žltá farba označuje údaj k vyplneniu Dopravcom (peňažné údaje matematicky zaokrúhlené na štyri desatinné miesta)</t>
  </si>
  <si>
    <t>Modrá farba označuje údaj, ktorý je automaticky dopočítaný</t>
  </si>
  <si>
    <t>Malokapacitný mestský autobus (S)</t>
  </si>
  <si>
    <t>Mzdové náklady vodičov a odvody z týchto miezd na zdravotné a sociálne poistenie a do sociálneho fondu vo výške zákonom stanovenej maximálnej hodnoty povinného prídelu (vrátane mzdových nákladov a odvodov agentúrnych vodičov). Priame mzdy nesmú zahrňovať mzdy režijných a ďalších zamestnancov.</t>
  </si>
  <si>
    <r>
      <t xml:space="preserve">Podľa Zákonníka práce, vrátane náhrady príjmu pri dočasnej práceneschopnosti do 10 dní, </t>
    </r>
    <r>
      <rPr>
        <b/>
        <sz val="11"/>
        <color theme="1"/>
        <rFont val="Lato"/>
        <family val="2"/>
      </rPr>
      <t>okrem mzdového zvýhodnenia za prácu nadčas</t>
    </r>
    <r>
      <rPr>
        <sz val="11"/>
        <color theme="1"/>
        <rFont val="Lato"/>
        <family val="2"/>
        <charset val="238"/>
      </rPr>
      <t xml:space="preserve"> (mzdové zvýhodnenie za prácu nadčas zohľadnené vo VM</t>
    </r>
    <r>
      <rPr>
        <vertAlign val="subscript"/>
        <sz val="11"/>
        <color theme="1"/>
        <rFont val="Lato"/>
        <family val="2"/>
      </rPr>
      <t>0</t>
    </r>
    <r>
      <rPr>
        <sz val="11"/>
        <color theme="1"/>
        <rFont val="Lato"/>
        <family val="2"/>
        <charset val="238"/>
      </rPr>
      <t xml:space="preserve"> na r. 4.1.1).</t>
    </r>
  </si>
  <si>
    <t>Rozbor nákladov na priame mzdy vodičov v Ponuke dopravcu z r. 4</t>
  </si>
  <si>
    <t>Druh nákladovej položky</t>
  </si>
  <si>
    <t>Ponuka dopravcu pre Východiskový rozsah služby</t>
  </si>
  <si>
    <t>hod.</t>
  </si>
  <si>
    <t>náklad v €</t>
  </si>
  <si>
    <t>Mzdy vodičov mimo príplatkov a náhrad miezd (VM)</t>
  </si>
  <si>
    <t>príplatok za prácu vo sviatok</t>
  </si>
  <si>
    <t>príplatok za prácu v sobotu</t>
  </si>
  <si>
    <t>príplatok za prácu v nedeľu</t>
  </si>
  <si>
    <t>príplatok za nočnú prácu</t>
  </si>
  <si>
    <t>náhrada mzdy za dovolenku</t>
  </si>
  <si>
    <t>ostatné náhrady</t>
  </si>
  <si>
    <t>náhrada príjmu - nemoc 10 dní</t>
  </si>
  <si>
    <t>Sociálne a zdravotné poistenie vodičov (odvody)</t>
  </si>
  <si>
    <t xml:space="preserve">sociálne a zdravotné poistenie vodičov </t>
  </si>
  <si>
    <t>sociálny fond</t>
  </si>
  <si>
    <t>Zahrňajú cestovné náhrady podľa zákona č. 283/2002 Z. z. o cestovných náhradách v znení neskorších predpisov, vzťahujúce sa na zamestnancov v rozsahu zodpovedajúcom položke „priame mzdy“, ako aj náklady na príspevok zamestnávateľa na stravovanie zamestnancov v rozsahu zodpovedajúcom položke „priame mzdy“ najviac však do výšky podľa Zákonníka práce; ďalej náklady na povinné zmluvné poistenie (podľa zákona č. 381/2001 Z.z. o povinnom zmluvnom poistení zodpovednosti za škodu spôsobenú prevádzkou motorového vozidla v znení neskorších predpisov) a náklady na havarijné poistenie; a tiež iné priame fixné náklady najmä náklady na prevádzku nocľahární,  náklady na prevádzku predpredajných zariadení, školenie vodičov, pracovné, odevné a ochranné pomôcky vodičov, podiel zamestnávateľa na poistení vodičov za zodpovednosť za škodu spôsobenú výkonom práce, náklady na príspevky na rekreáciu zamestnancov podľa § 152a Zákonníka práce, odchodné, odstupné, náklady na strážnu službu, úroky z úverov, umývanie vozidiel, udržovanie a prevádzka zastávok a označníkov zastávok, emisné kontroly vozidiel, náklady na STK, SIM karty do strojčekov pre účely využívania funkcie GPS a GPRS, služby informačného systému a pod.</t>
  </si>
  <si>
    <r>
      <rPr>
        <b/>
        <sz val="12"/>
        <color rgb="FFFF0000"/>
        <rFont val="Lato"/>
        <family val="2"/>
        <charset val="238"/>
      </rPr>
      <t>Poznámky k vyplneniu Ponuky:</t>
    </r>
    <r>
      <rPr>
        <sz val="12"/>
        <color rgb="FFFF0000"/>
        <rFont val="Lato"/>
        <family val="2"/>
        <charset val="238"/>
      </rPr>
      <t xml:space="preserve">
- V prípade, ak verejný obstarávateľ požiada uchádzača, aby predložil podrobnú kalkuláciu jednotlivých hodnôt nákladov, tak takúto kalkuláciu uchádzač v lehote určenej verejným obstarávateľom predloží. Predložením ponuky uchádzač túto povinnosť bez výhrad akceptuje
- Výsledná jednotková cena obsahuje v jej jednotlivých častiach najmä nákladové položky uvedené v hárku "Charakteristika nákladov" 
- Jednotkové náklady za časť ceny priame mzdy Mvodič</t>
    </r>
    <r>
      <rPr>
        <vertAlign val="subscript"/>
        <sz val="12"/>
        <color rgb="FFFF0000"/>
        <rFont val="Lato"/>
        <family val="2"/>
        <charset val="238"/>
      </rPr>
      <t>0</t>
    </r>
    <r>
      <rPr>
        <sz val="12"/>
        <color rgb="FFFF0000"/>
        <rFont val="Lato"/>
        <family val="2"/>
        <charset val="238"/>
      </rPr>
      <t xml:space="preserve"> pre kategórie vozidiel L, M a S nesmú byť nižšie ako hodnota 0,55 €/km
- Neakceptuje sa ponuka s nulovu hodnotou Zisku Dopravcu
- Z hľadiska štruktúry vozidlového parku je Dopravca povinný dodržať minimálne vyžadovaný počet vozidiel v jednotlivých kategóriach (vrátane minimálne vyžadovaného počtu vozidiel na elektrický pohon v rámci kategórie M a S) a stanovený minimálny podiel nízkopodlažných vozidiel 
- Dopravca je povinný rozvrhnúť RS_vych pre všetky vyžadované kategórie vozidiel pri zohľadnení bodu 3.17 Zmluvy
- Dopravca je povinný v rámci Ponuky vyplniť aj tabuľku "Rozbor nákladov na priame mzdy vodičov v Ponuke dopravcu z r. 4" (a to na účely valorizácie príslušných nákladových položiek v priebehu plnenia Zmluvy)</t>
    </r>
  </si>
  <si>
    <t>z toho na elektrický pohon</t>
  </si>
  <si>
    <t>z toho vozidlá na elektrický pohon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</si>
</sst>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1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  <font>
      <b/>
      <i/>
      <sz val="11"/>
      <color theme="1"/>
      <name val="Lato"/>
      <family val="2"/>
      <charset val="238"/>
    </font>
    <font>
      <b/>
      <i/>
      <vertAlign val="subscript"/>
      <sz val="11"/>
      <color theme="1"/>
      <name val="Lato"/>
      <family val="2"/>
      <charset val="238"/>
    </font>
    <font>
      <b/>
      <vertAlign val="subscript"/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3"/>
      <color theme="1"/>
      <name val="Lato"/>
      <family val="2"/>
      <charset val="238"/>
    </font>
    <font>
      <sz val="13"/>
      <color theme="1"/>
      <name val="Lato"/>
      <family val="2"/>
      <charset val="238"/>
    </font>
    <font>
      <vertAlign val="subscript"/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  <font>
      <b/>
      <sz val="12"/>
      <color rgb="FFFF0000"/>
      <name val="Lato"/>
      <family val="2"/>
      <charset val="238"/>
    </font>
    <font>
      <b/>
      <sz val="14"/>
      <color theme="1"/>
      <name val="Lato"/>
      <family val="2"/>
      <charset val="238"/>
    </font>
    <font>
      <sz val="12"/>
      <color rgb="FFFF0000"/>
      <name val="Lato"/>
      <family val="2"/>
      <charset val="238"/>
    </font>
    <font>
      <b/>
      <sz val="12"/>
      <color theme="1"/>
      <name val="Lato "/>
      <charset val="238"/>
    </font>
    <font>
      <sz val="12"/>
      <color theme="1"/>
      <name val="Lato "/>
      <charset val="238"/>
    </font>
    <font>
      <b/>
      <sz val="13"/>
      <color theme="1"/>
      <name val="Lato "/>
      <charset val="238"/>
    </font>
    <font>
      <sz val="12"/>
      <name val="Lato "/>
      <charset val="238"/>
    </font>
    <font>
      <i/>
      <sz val="11"/>
      <color theme="1"/>
      <name val="Lato"/>
      <family val="2"/>
      <charset val="238"/>
    </font>
    <font>
      <sz val="10"/>
      <color theme="1"/>
      <name val="Lato "/>
      <charset val="238"/>
    </font>
    <font>
      <b/>
      <sz val="11"/>
      <color theme="1"/>
      <name val="Lato"/>
      <family val="2"/>
    </font>
    <font>
      <vertAlign val="subscript"/>
      <sz val="11"/>
      <color theme="1"/>
      <name val="Lato"/>
      <family val="2"/>
    </font>
    <font>
      <b/>
      <sz val="15"/>
      <color rgb="FF00B050"/>
      <name val="Lato"/>
      <family val="2"/>
      <charset val="238"/>
    </font>
    <font>
      <b/>
      <sz val="10"/>
      <color rgb="FFFF0000"/>
      <name val="Lato"/>
      <family val="2"/>
      <charset val="238"/>
    </font>
    <font>
      <vertAlign val="subscript"/>
      <sz val="12"/>
      <color rgb="FFFF0000"/>
      <name val="Lato"/>
      <family val="2"/>
      <charset val="238"/>
    </font>
    <font>
      <sz val="11"/>
      <name val="Lato"/>
      <family val="2"/>
      <charset val="238"/>
    </font>
    <font>
      <vertAlign val="subscript"/>
      <sz val="11"/>
      <name val="Lato"/>
      <family val="2"/>
      <charset val="238"/>
    </font>
    <font>
      <sz val="11"/>
      <name val="Lato"/>
      <family val="2"/>
    </font>
    <font>
      <sz val="12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/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1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49" fontId="3" fillId="0" borderId="9" xfId="0" applyNumberFormat="1" applyFont="1" applyBorder="1" applyAlignment="1" applyProtection="1">
      <alignment horizontal="center" vertical="center"/>
      <protection hidden="1"/>
    </xf>
    <xf numFmtId="49" fontId="2" fillId="0" borderId="12" xfId="0" applyNumberFormat="1" applyFont="1" applyBorder="1" applyAlignment="1" applyProtection="1">
      <alignment horizontal="right" vertical="center"/>
      <protection hidden="1"/>
    </xf>
    <xf numFmtId="49" fontId="2" fillId="0" borderId="14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164" fontId="2" fillId="0" borderId="37" xfId="0" applyNumberFormat="1" applyFont="1" applyBorder="1" applyAlignment="1" applyProtection="1">
      <alignment horizontal="center" vertical="center" wrapText="1"/>
      <protection hidden="1"/>
    </xf>
    <xf numFmtId="164" fontId="2" fillId="0" borderId="12" xfId="0" applyNumberFormat="1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0" fontId="2" fillId="0" borderId="40" xfId="0" applyFont="1" applyBorder="1" applyAlignment="1" applyProtection="1">
      <alignment horizontal="left" vertical="center"/>
      <protection hidden="1"/>
    </xf>
    <xf numFmtId="0" fontId="2" fillId="0" borderId="41" xfId="0" applyFont="1" applyBorder="1" applyAlignment="1" applyProtection="1">
      <alignment horizontal="left" vertical="center"/>
      <protection hidden="1"/>
    </xf>
    <xf numFmtId="164" fontId="3" fillId="0" borderId="6" xfId="0" applyNumberFormat="1" applyFont="1" applyBorder="1" applyAlignment="1" applyProtection="1">
      <alignment horizontal="center" vertical="center" wrapText="1"/>
      <protection hidden="1"/>
    </xf>
    <xf numFmtId="16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>
      <alignment horizontal="center" vertical="center" wrapText="1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49" fontId="8" fillId="0" borderId="1" xfId="0" applyNumberFormat="1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vertical="center"/>
      <protection hidden="1"/>
    </xf>
    <xf numFmtId="0" fontId="8" fillId="0" borderId="2" xfId="0" applyFont="1" applyBorder="1" applyAlignment="1" applyProtection="1">
      <alignment vertical="center"/>
      <protection hidden="1"/>
    </xf>
    <xf numFmtId="0" fontId="8" fillId="0" borderId="3" xfId="0" applyFont="1" applyBorder="1" applyAlignment="1" applyProtection="1">
      <alignment vertical="center"/>
      <protection hidden="1"/>
    </xf>
    <xf numFmtId="164" fontId="8" fillId="0" borderId="2" xfId="0" applyNumberFormat="1" applyFont="1" applyBorder="1" applyAlignment="1" applyProtection="1">
      <alignment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/>
      <protection hidden="1"/>
    </xf>
    <xf numFmtId="164" fontId="8" fillId="4" borderId="3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20" xfId="0" applyFont="1" applyBorder="1"/>
    <xf numFmtId="0" fontId="2" fillId="0" borderId="43" xfId="0" applyFont="1" applyBorder="1"/>
    <xf numFmtId="164" fontId="3" fillId="4" borderId="6" xfId="0" applyNumberFormat="1" applyFont="1" applyFill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0" xfId="0" applyFont="1" applyBorder="1"/>
    <xf numFmtId="0" fontId="2" fillId="5" borderId="5" xfId="0" applyFont="1" applyFill="1" applyBorder="1"/>
    <xf numFmtId="0" fontId="2" fillId="5" borderId="38" xfId="0" applyFont="1" applyFill="1" applyBorder="1"/>
    <xf numFmtId="0" fontId="2" fillId="5" borderId="50" xfId="0" applyFont="1" applyFill="1" applyBorder="1"/>
    <xf numFmtId="0" fontId="2" fillId="5" borderId="44" xfId="0" applyFont="1" applyFill="1" applyBorder="1"/>
    <xf numFmtId="0" fontId="2" fillId="5" borderId="51" xfId="0" applyFont="1" applyFill="1" applyBorder="1"/>
    <xf numFmtId="0" fontId="9" fillId="0" borderId="7" xfId="0" applyFont="1" applyBorder="1" applyAlignment="1">
      <alignment horizontal="center" vertical="center" wrapText="1"/>
    </xf>
    <xf numFmtId="49" fontId="3" fillId="0" borderId="43" xfId="0" applyNumberFormat="1" applyFont="1" applyBorder="1" applyAlignment="1" applyProtection="1">
      <alignment vertical="center"/>
      <protection hidden="1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164" fontId="9" fillId="4" borderId="29" xfId="0" applyNumberFormat="1" applyFont="1" applyFill="1" applyBorder="1" applyAlignment="1">
      <alignment vertical="center"/>
    </xf>
    <xf numFmtId="164" fontId="3" fillId="4" borderId="9" xfId="0" applyNumberFormat="1" applyFont="1" applyFill="1" applyBorder="1" applyAlignment="1" applyProtection="1">
      <alignment horizontal="center" vertical="center"/>
      <protection hidden="1"/>
    </xf>
    <xf numFmtId="164" fontId="3" fillId="0" borderId="11" xfId="0" applyNumberFormat="1" applyFont="1" applyBorder="1" applyAlignment="1" applyProtection="1">
      <alignment horizontal="center" vertical="center" wrapText="1"/>
      <protection hidden="1"/>
    </xf>
    <xf numFmtId="164" fontId="2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19" xfId="0" applyNumberFormat="1" applyFont="1" applyBorder="1" applyAlignment="1" applyProtection="1">
      <alignment horizontal="center"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6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0" xfId="0" applyNumberFormat="1" applyFont="1" applyAlignment="1" applyProtection="1">
      <alignment vertical="center"/>
      <protection hidden="1"/>
    </xf>
    <xf numFmtId="164" fontId="9" fillId="0" borderId="0" xfId="0" applyNumberFormat="1" applyFont="1" applyAlignment="1" applyProtection="1">
      <alignment horizontal="center" vertical="center"/>
      <protection hidden="1"/>
    </xf>
    <xf numFmtId="4" fontId="12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9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/>
    </xf>
    <xf numFmtId="0" fontId="2" fillId="0" borderId="0" xfId="0" applyFont="1" applyProtection="1">
      <protection locked="0"/>
    </xf>
    <xf numFmtId="0" fontId="2" fillId="5" borderId="52" xfId="0" applyFont="1" applyFill="1" applyBorder="1" applyAlignment="1">
      <alignment vertical="center"/>
    </xf>
    <xf numFmtId="0" fontId="2" fillId="5" borderId="49" xfId="0" applyFont="1" applyFill="1" applyBorder="1" applyAlignment="1">
      <alignment vertical="center"/>
    </xf>
    <xf numFmtId="0" fontId="16" fillId="0" borderId="0" xfId="0" applyFont="1" applyAlignment="1">
      <alignment horizontal="right" wrapText="1"/>
    </xf>
    <xf numFmtId="0" fontId="17" fillId="0" borderId="0" xfId="0" applyFont="1"/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 vertical="top"/>
    </xf>
    <xf numFmtId="0" fontId="1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right" vertical="center"/>
    </xf>
    <xf numFmtId="49" fontId="8" fillId="0" borderId="31" xfId="0" applyNumberFormat="1" applyFont="1" applyBorder="1" applyAlignment="1" applyProtection="1">
      <alignment horizontal="center" vertical="center"/>
      <protection hidden="1"/>
    </xf>
    <xf numFmtId="164" fontId="2" fillId="0" borderId="54" xfId="0" applyNumberFormat="1" applyFont="1" applyBorder="1" applyAlignment="1" applyProtection="1">
      <alignment horizontal="center" vertical="center" wrapText="1"/>
      <protection hidden="1"/>
    </xf>
    <xf numFmtId="49" fontId="3" fillId="0" borderId="45" xfId="0" applyNumberFormat="1" applyFont="1" applyBorder="1" applyAlignment="1" applyProtection="1">
      <alignment horizontal="center" vertical="center"/>
      <protection hidden="1"/>
    </xf>
    <xf numFmtId="164" fontId="3" fillId="0" borderId="48" xfId="0" applyNumberFormat="1" applyFont="1" applyBorder="1" applyAlignment="1" applyProtection="1">
      <alignment horizontal="center" vertical="center" wrapText="1"/>
      <protection hidden="1"/>
    </xf>
    <xf numFmtId="0" fontId="2" fillId="0" borderId="46" xfId="0" applyFont="1" applyBorder="1" applyAlignment="1">
      <alignment vertical="center"/>
    </xf>
    <xf numFmtId="164" fontId="2" fillId="3" borderId="36" xfId="0" applyNumberFormat="1" applyFont="1" applyFill="1" applyBorder="1" applyAlignment="1" applyProtection="1">
      <alignment horizontal="center" vertical="center"/>
      <protection locked="0"/>
    </xf>
    <xf numFmtId="164" fontId="3" fillId="0" borderId="56" xfId="0" applyNumberFormat="1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>
      <alignment vertical="center"/>
    </xf>
    <xf numFmtId="164" fontId="3" fillId="0" borderId="13" xfId="0" applyNumberFormat="1" applyFont="1" applyBorder="1" applyAlignment="1" applyProtection="1">
      <alignment horizontal="center" vertical="center" wrapText="1"/>
      <protection hidden="1"/>
    </xf>
    <xf numFmtId="0" fontId="2" fillId="5" borderId="57" xfId="0" applyFont="1" applyFill="1" applyBorder="1"/>
    <xf numFmtId="164" fontId="3" fillId="0" borderId="38" xfId="0" applyNumberFormat="1" applyFont="1" applyBorder="1" applyAlignment="1" applyProtection="1">
      <alignment horizontal="center" vertical="center" wrapText="1"/>
      <protection hidden="1"/>
    </xf>
    <xf numFmtId="164" fontId="3" fillId="4" borderId="46" xfId="0" applyNumberFormat="1" applyFont="1" applyFill="1" applyBorder="1" applyAlignment="1">
      <alignment horizontal="right" vertical="center"/>
    </xf>
    <xf numFmtId="164" fontId="2" fillId="4" borderId="4" xfId="0" applyNumberFormat="1" applyFont="1" applyFill="1" applyBorder="1" applyAlignment="1">
      <alignment horizontal="right" vertical="center"/>
    </xf>
    <xf numFmtId="164" fontId="3" fillId="4" borderId="10" xfId="0" applyNumberFormat="1" applyFont="1" applyFill="1" applyBorder="1" applyAlignment="1">
      <alignment horizontal="right" vertical="center"/>
    </xf>
    <xf numFmtId="4" fontId="3" fillId="4" borderId="48" xfId="0" applyNumberFormat="1" applyFont="1" applyFill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56" xfId="0" applyNumberFormat="1" applyFont="1" applyBorder="1" applyAlignment="1">
      <alignment horizontal="right" vertical="center"/>
    </xf>
    <xf numFmtId="4" fontId="3" fillId="4" borderId="11" xfId="0" applyNumberFormat="1" applyFont="1" applyFill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3" fillId="4" borderId="7" xfId="0" applyNumberFormat="1" applyFont="1" applyFill="1" applyBorder="1" applyAlignment="1">
      <alignment horizontal="right" vertical="center"/>
    </xf>
    <xf numFmtId="4" fontId="2" fillId="4" borderId="13" xfId="0" applyNumberFormat="1" applyFont="1" applyFill="1" applyBorder="1" applyAlignment="1">
      <alignment horizontal="right" vertical="center"/>
    </xf>
    <xf numFmtId="4" fontId="2" fillId="4" borderId="16" xfId="0" applyNumberFormat="1" applyFont="1" applyFill="1" applyBorder="1" applyAlignment="1">
      <alignment horizontal="right" vertical="center"/>
    </xf>
    <xf numFmtId="4" fontId="2" fillId="4" borderId="29" xfId="0" applyNumberFormat="1" applyFont="1" applyFill="1" applyBorder="1" applyAlignment="1">
      <alignment horizontal="right" vertical="center"/>
    </xf>
    <xf numFmtId="4" fontId="8" fillId="4" borderId="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55" xfId="0" applyNumberFormat="1" applyFont="1" applyFill="1" applyBorder="1" applyAlignment="1">
      <alignment horizontal="right" vertical="center"/>
    </xf>
    <xf numFmtId="0" fontId="2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vertical="center" wrapText="1"/>
    </xf>
    <xf numFmtId="49" fontId="27" fillId="0" borderId="4" xfId="0" applyNumberFormat="1" applyFont="1" applyBorder="1" applyAlignment="1">
      <alignment horizontal="right" vertical="center"/>
    </xf>
    <xf numFmtId="0" fontId="29" fillId="0" borderId="4" xfId="0" applyFont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top" wrapText="1"/>
    </xf>
    <xf numFmtId="0" fontId="8" fillId="0" borderId="30" xfId="0" applyFont="1" applyBorder="1" applyAlignment="1" applyProtection="1">
      <alignment horizontal="center"/>
      <protection hidden="1"/>
    </xf>
    <xf numFmtId="0" fontId="30" fillId="3" borderId="6" xfId="0" applyFont="1" applyFill="1" applyBorder="1"/>
    <xf numFmtId="0" fontId="30" fillId="3" borderId="10" xfId="0" applyFont="1" applyFill="1" applyBorder="1"/>
    <xf numFmtId="0" fontId="30" fillId="0" borderId="58" xfId="0" applyFont="1" applyBorder="1" applyAlignment="1">
      <alignment vertical="center"/>
    </xf>
    <xf numFmtId="0" fontId="30" fillId="3" borderId="4" xfId="0" applyFont="1" applyFill="1" applyBorder="1"/>
    <xf numFmtId="0" fontId="30" fillId="0" borderId="59" xfId="0" applyFont="1" applyBorder="1" applyAlignment="1">
      <alignment vertical="center"/>
    </xf>
    <xf numFmtId="0" fontId="30" fillId="3" borderId="15" xfId="0" applyFont="1" applyFill="1" applyBorder="1"/>
    <xf numFmtId="0" fontId="30" fillId="0" borderId="10" xfId="0" applyFont="1" applyBorder="1"/>
    <xf numFmtId="0" fontId="30" fillId="0" borderId="4" xfId="0" applyFont="1" applyBorder="1"/>
    <xf numFmtId="0" fontId="30" fillId="0" borderId="15" xfId="0" applyFont="1" applyBorder="1"/>
    <xf numFmtId="3" fontId="3" fillId="0" borderId="34" xfId="0" applyNumberFormat="1" applyFont="1" applyBorder="1" applyAlignment="1" applyProtection="1">
      <alignment horizontal="right" vertical="center"/>
      <protection hidden="1"/>
    </xf>
    <xf numFmtId="3" fontId="3" fillId="0" borderId="27" xfId="0" applyNumberFormat="1" applyFont="1" applyBorder="1" applyAlignment="1" applyProtection="1">
      <alignment horizontal="right" vertical="center"/>
      <protection hidden="1"/>
    </xf>
    <xf numFmtId="4" fontId="3" fillId="4" borderId="31" xfId="0" applyNumberFormat="1" applyFont="1" applyFill="1" applyBorder="1" applyAlignment="1" applyProtection="1">
      <alignment horizontal="right" vertical="center"/>
      <protection hidden="1"/>
    </xf>
    <xf numFmtId="0" fontId="3" fillId="0" borderId="34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2" fillId="5" borderId="0" xfId="0" applyFont="1" applyFill="1" applyAlignment="1" applyProtection="1">
      <alignment horizontal="right" vertical="center"/>
      <protection hidden="1"/>
    </xf>
    <xf numFmtId="3" fontId="3" fillId="5" borderId="0" xfId="0" applyNumberFormat="1" applyFont="1" applyFill="1" applyAlignment="1" applyProtection="1">
      <alignment horizontal="right" vertical="center"/>
      <protection hidden="1"/>
    </xf>
    <xf numFmtId="0" fontId="4" fillId="5" borderId="0" xfId="1" applyFont="1" applyFill="1" applyBorder="1" applyAlignment="1" applyProtection="1">
      <alignment horizontal="center" vertical="center" wrapText="1"/>
      <protection locked="0"/>
    </xf>
    <xf numFmtId="0" fontId="27" fillId="5" borderId="0" xfId="1" applyFont="1" applyFill="1" applyBorder="1" applyAlignment="1" applyProtection="1">
      <alignment horizontal="center" vertical="center" wrapText="1"/>
      <protection locked="0"/>
    </xf>
    <xf numFmtId="0" fontId="2" fillId="0" borderId="59" xfId="0" applyFont="1" applyBorder="1" applyAlignment="1" applyProtection="1">
      <alignment vertical="center"/>
      <protection hidden="1"/>
    </xf>
    <xf numFmtId="3" fontId="3" fillId="4" borderId="43" xfId="0" applyNumberFormat="1" applyFont="1" applyFill="1" applyBorder="1" applyAlignment="1" applyProtection="1">
      <alignment horizontal="right" vertical="center"/>
      <protection hidden="1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164" fontId="2" fillId="0" borderId="36" xfId="0" applyNumberFormat="1" applyFont="1" applyBorder="1" applyAlignment="1" applyProtection="1">
      <alignment horizontal="center" vertical="center"/>
      <protection locked="0"/>
    </xf>
    <xf numFmtId="3" fontId="2" fillId="4" borderId="28" xfId="0" applyNumberFormat="1" applyFont="1" applyFill="1" applyBorder="1" applyAlignment="1" applyProtection="1">
      <alignment horizontal="right" vertical="center"/>
      <protection hidden="1"/>
    </xf>
    <xf numFmtId="0" fontId="19" fillId="3" borderId="4" xfId="0" applyFont="1" applyFill="1" applyBorder="1" applyAlignment="1">
      <alignment horizontal="left"/>
    </xf>
    <xf numFmtId="0" fontId="17" fillId="3" borderId="4" xfId="0" applyFont="1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3" borderId="0" xfId="0" applyFont="1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left"/>
    </xf>
    <xf numFmtId="10" fontId="2" fillId="3" borderId="21" xfId="0" applyNumberFormat="1" applyFont="1" applyFill="1" applyBorder="1" applyAlignment="1">
      <alignment horizontal="center" vertical="center"/>
    </xf>
    <xf numFmtId="10" fontId="2" fillId="3" borderId="18" xfId="0" applyNumberFormat="1" applyFont="1" applyFill="1" applyBorder="1" applyAlignment="1">
      <alignment horizontal="center" vertical="center"/>
    </xf>
    <xf numFmtId="10" fontId="2" fillId="3" borderId="52" xfId="0" applyNumberFormat="1" applyFont="1" applyFill="1" applyBorder="1" applyAlignment="1">
      <alignment horizontal="center" vertical="center"/>
    </xf>
    <xf numFmtId="10" fontId="2" fillId="3" borderId="49" xfId="0" applyNumberFormat="1" applyFont="1" applyFill="1" applyBorder="1" applyAlignment="1">
      <alignment horizontal="center" vertical="center"/>
    </xf>
    <xf numFmtId="0" fontId="2" fillId="0" borderId="28" xfId="0" applyFont="1" applyBorder="1" applyAlignment="1" applyProtection="1">
      <alignment horizontal="left" vertical="center"/>
      <protection hidden="1"/>
    </xf>
    <xf numFmtId="0" fontId="2" fillId="0" borderId="26" xfId="0" applyFont="1" applyBorder="1" applyAlignment="1" applyProtection="1">
      <alignment horizontal="left" vertical="center"/>
      <protection hidden="1"/>
    </xf>
    <xf numFmtId="0" fontId="30" fillId="0" borderId="57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4" fontId="30" fillId="3" borderId="53" xfId="0" applyNumberFormat="1" applyFont="1" applyFill="1" applyBorder="1" applyAlignment="1">
      <alignment horizontal="center"/>
    </xf>
    <xf numFmtId="4" fontId="30" fillId="3" borderId="32" xfId="0" applyNumberFormat="1" applyFont="1" applyFill="1" applyBorder="1" applyAlignment="1">
      <alignment horizontal="center"/>
    </xf>
    <xf numFmtId="0" fontId="30" fillId="0" borderId="60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4" fontId="30" fillId="3" borderId="23" xfId="0" applyNumberFormat="1" applyFont="1" applyFill="1" applyBorder="1" applyAlignment="1">
      <alignment horizontal="center"/>
    </xf>
    <xf numFmtId="4" fontId="30" fillId="3" borderId="26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4" fontId="30" fillId="3" borderId="33" xfId="0" applyNumberFormat="1" applyFont="1" applyFill="1" applyBorder="1" applyAlignment="1">
      <alignment horizontal="center"/>
    </xf>
    <xf numFmtId="4" fontId="30" fillId="3" borderId="25" xfId="0" applyNumberFormat="1" applyFont="1" applyFill="1" applyBorder="1" applyAlignment="1">
      <alignment horizontal="center"/>
    </xf>
    <xf numFmtId="49" fontId="8" fillId="0" borderId="0" xfId="0" applyNumberFormat="1" applyFont="1" applyAlignment="1" applyProtection="1">
      <alignment horizontal="left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center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164" fontId="8" fillId="0" borderId="30" xfId="0" applyNumberFormat="1" applyFont="1" applyBorder="1" applyAlignment="1" applyProtection="1">
      <alignment horizontal="center" vertical="center"/>
      <protection hidden="1"/>
    </xf>
    <xf numFmtId="164" fontId="8" fillId="0" borderId="42" xfId="0" applyNumberFormat="1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" fontId="30" fillId="3" borderId="17" xfId="0" applyNumberFormat="1" applyFont="1" applyFill="1" applyBorder="1" applyAlignment="1">
      <alignment horizontal="center"/>
    </xf>
    <xf numFmtId="4" fontId="30" fillId="3" borderId="3" xfId="0" applyNumberFormat="1" applyFont="1" applyFill="1" applyBorder="1" applyAlignment="1">
      <alignment horizontal="center"/>
    </xf>
    <xf numFmtId="164" fontId="24" fillId="0" borderId="0" xfId="0" applyNumberFormat="1" applyFont="1" applyAlignment="1" applyProtection="1">
      <alignment horizontal="center"/>
      <protection hidden="1"/>
    </xf>
    <xf numFmtId="164" fontId="8" fillId="0" borderId="2" xfId="0" applyNumberFormat="1" applyFont="1" applyBorder="1" applyAlignment="1" applyProtection="1">
      <alignment horizontal="center" vertical="center" wrapText="1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0" fontId="2" fillId="0" borderId="32" xfId="0" applyFont="1" applyBorder="1" applyAlignment="1" applyProtection="1">
      <alignment horizontal="left" vertical="center"/>
      <protection hidden="1"/>
    </xf>
    <xf numFmtId="0" fontId="2" fillId="0" borderId="23" xfId="0" applyFont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27" xfId="0" applyFont="1" applyBorder="1" applyAlignment="1" applyProtection="1">
      <alignment horizontal="left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0" fontId="3" fillId="0" borderId="33" xfId="0" applyFont="1" applyBorder="1" applyAlignment="1" applyProtection="1">
      <alignment horizontal="left" vertical="center"/>
      <protection hidden="1"/>
    </xf>
    <xf numFmtId="0" fontId="3" fillId="0" borderId="27" xfId="0" applyFont="1" applyBorder="1" applyAlignment="1" applyProtection="1">
      <alignment horizontal="left" vertical="center"/>
      <protection hidden="1"/>
    </xf>
    <xf numFmtId="0" fontId="3" fillId="0" borderId="25" xfId="0" applyFont="1" applyBorder="1" applyAlignment="1" applyProtection="1">
      <alignment horizontal="left" vertical="center"/>
      <protection hidden="1"/>
    </xf>
    <xf numFmtId="0" fontId="10" fillId="0" borderId="43" xfId="0" applyFont="1" applyBorder="1" applyAlignment="1" applyProtection="1">
      <alignment horizontal="left"/>
      <protection hidden="1"/>
    </xf>
    <xf numFmtId="164" fontId="9" fillId="0" borderId="43" xfId="0" applyNumberFormat="1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left" vertical="center"/>
      <protection hidden="1"/>
    </xf>
    <xf numFmtId="0" fontId="3" fillId="0" borderId="17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8" fillId="0" borderId="20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35" xfId="0" applyFont="1" applyBorder="1" applyAlignment="1" applyProtection="1">
      <alignment horizontal="left" vertical="center"/>
      <protection hidden="1"/>
    </xf>
    <xf numFmtId="164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9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/>
      <protection hidden="1"/>
    </xf>
    <xf numFmtId="0" fontId="9" fillId="0" borderId="49" xfId="0" applyFont="1" applyBorder="1" applyAlignment="1" applyProtection="1">
      <alignment horizontal="left" vertical="center"/>
      <protection hidden="1"/>
    </xf>
    <xf numFmtId="164" fontId="9" fillId="4" borderId="1" xfId="0" applyNumberFormat="1" applyFont="1" applyFill="1" applyBorder="1" applyAlignment="1" applyProtection="1">
      <alignment horizontal="center" vertical="center"/>
      <protection hidden="1"/>
    </xf>
    <xf numFmtId="164" fontId="9" fillId="4" borderId="2" xfId="0" applyNumberFormat="1" applyFont="1" applyFill="1" applyBorder="1" applyAlignment="1" applyProtection="1">
      <alignment horizontal="center" vertical="center"/>
      <protection hidden="1"/>
    </xf>
    <xf numFmtId="164" fontId="9" fillId="4" borderId="3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7" fillId="0" borderId="12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3" fontId="20" fillId="0" borderId="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43" xfId="0" applyFont="1" applyBorder="1" applyAlignment="1" applyProtection="1">
      <alignment horizontal="left" vertical="center"/>
      <protection hidden="1"/>
    </xf>
    <xf numFmtId="0" fontId="3" fillId="0" borderId="18" xfId="0" applyFont="1" applyBorder="1" applyAlignment="1" applyProtection="1">
      <alignment horizontal="left" vertical="center"/>
      <protection hidden="1"/>
    </xf>
    <xf numFmtId="0" fontId="4" fillId="4" borderId="9" xfId="1" applyFont="1" applyFill="1" applyBorder="1" applyAlignment="1" applyProtection="1">
      <alignment horizontal="center" vertical="center" wrapText="1"/>
      <protection locked="0"/>
    </xf>
    <xf numFmtId="0" fontId="4" fillId="4" borderId="11" xfId="1" applyFont="1" applyFill="1" applyBorder="1" applyAlignment="1" applyProtection="1">
      <alignment horizontal="center" vertical="center" wrapText="1"/>
      <protection locked="0"/>
    </xf>
    <xf numFmtId="0" fontId="4" fillId="4" borderId="33" xfId="1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63" xfId="0" applyFont="1" applyBorder="1" applyAlignment="1" applyProtection="1">
      <alignment horizontal="center" vertical="center"/>
      <protection hidden="1"/>
    </xf>
    <xf numFmtId="0" fontId="25" fillId="0" borderId="20" xfId="0" applyFont="1" applyBorder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5" fillId="0" borderId="52" xfId="0" applyFont="1" applyBorder="1" applyAlignment="1">
      <alignment horizontal="right" vertical="center" wrapText="1"/>
    </xf>
    <xf numFmtId="0" fontId="25" fillId="0" borderId="34" xfId="0" applyFont="1" applyBorder="1" applyAlignment="1">
      <alignment horizontal="right" vertical="center" wrapText="1"/>
    </xf>
    <xf numFmtId="0" fontId="4" fillId="3" borderId="45" xfId="1" applyFont="1" applyFill="1" applyBorder="1" applyAlignment="1" applyProtection="1">
      <alignment horizontal="center" vertical="center" wrapText="1"/>
      <protection locked="0"/>
    </xf>
    <xf numFmtId="0" fontId="4" fillId="3" borderId="48" xfId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left" vertical="center"/>
      <protection hidden="1"/>
    </xf>
    <xf numFmtId="4" fontId="4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5" borderId="61" xfId="1" applyFont="1" applyFill="1" applyBorder="1" applyAlignment="1" applyProtection="1">
      <alignment horizontal="center" vertical="center" wrapText="1"/>
      <protection locked="0"/>
    </xf>
    <xf numFmtId="0" fontId="4" fillId="5" borderId="37" xfId="1" applyFont="1" applyFill="1" applyBorder="1" applyAlignment="1" applyProtection="1">
      <alignment horizontal="center" vertical="center" wrapText="1"/>
      <protection locked="0"/>
    </xf>
    <xf numFmtId="0" fontId="27" fillId="4" borderId="61" xfId="1" applyFont="1" applyFill="1" applyBorder="1" applyAlignment="1" applyProtection="1">
      <alignment horizontal="center" vertical="center" wrapText="1"/>
      <protection locked="0"/>
    </xf>
    <xf numFmtId="0" fontId="27" fillId="4" borderId="37" xfId="1" applyFont="1" applyFill="1" applyBorder="1" applyAlignment="1" applyProtection="1">
      <alignment horizontal="center" vertical="center" wrapText="1"/>
      <protection locked="0"/>
    </xf>
    <xf numFmtId="0" fontId="27" fillId="4" borderId="64" xfId="1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4" fillId="5" borderId="59" xfId="1" applyFont="1" applyFill="1" applyBorder="1" applyAlignment="1" applyProtection="1">
      <alignment horizontal="center" vertical="center" wrapText="1"/>
      <protection locked="0"/>
    </xf>
    <xf numFmtId="0" fontId="4" fillId="5" borderId="26" xfId="1" applyFont="1" applyFill="1" applyBorder="1" applyAlignment="1" applyProtection="1">
      <alignment horizontal="center" vertical="center" wrapText="1"/>
      <protection locked="0"/>
    </xf>
    <xf numFmtId="0" fontId="27" fillId="3" borderId="59" xfId="1" applyFont="1" applyFill="1" applyBorder="1" applyAlignment="1" applyProtection="1">
      <alignment horizontal="center" vertical="center" wrapText="1"/>
      <protection locked="0"/>
    </xf>
    <xf numFmtId="0" fontId="27" fillId="3" borderId="26" xfId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7" xfId="0" applyFont="1" applyBorder="1" applyAlignment="1" applyProtection="1">
      <alignment horizontal="left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22" xfId="1" applyFont="1" applyFill="1" applyBorder="1" applyAlignment="1" applyProtection="1">
      <alignment horizontal="center" vertical="center" wrapText="1"/>
      <protection hidden="1"/>
    </xf>
    <xf numFmtId="0" fontId="4" fillId="0" borderId="21" xfId="1" applyFont="1" applyFill="1" applyBorder="1" applyAlignment="1" applyProtection="1">
      <alignment horizontal="center" vertical="center" wrapText="1"/>
      <protection hidden="1"/>
    </xf>
    <xf numFmtId="0" fontId="4" fillId="4" borderId="62" xfId="1" applyFont="1" applyFill="1" applyBorder="1" applyAlignment="1" applyProtection="1">
      <alignment horizontal="center" vertical="center" wrapText="1"/>
      <protection locked="0"/>
    </xf>
    <xf numFmtId="0" fontId="4" fillId="4" borderId="25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/>
    </xf>
  </cellXfs>
  <cellStyles count="2">
    <cellStyle name="Neutrální 2" xfId="1" xr:uid="{00000000-0005-0000-0000-000000000000}"/>
    <cellStyle name="Normálna" xfId="0" builtinId="0"/>
  </cellStyles>
  <dxfs count="2">
    <dxf>
      <font>
        <strike val="0"/>
      </font>
      <fill>
        <patternFill>
          <bgColor rgb="FFFF0000"/>
        </patternFill>
      </fill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64375</xdr:colOff>
      <xdr:row>19</xdr:row>
      <xdr:rowOff>128096</xdr:rowOff>
    </xdr:from>
    <xdr:to>
      <xdr:col>12</xdr:col>
      <xdr:colOff>424375</xdr:colOff>
      <xdr:row>19</xdr:row>
      <xdr:rowOff>128096</xdr:rowOff>
    </xdr:to>
    <xdr:cxnSp macro="">
      <xdr:nvCxnSpPr>
        <xdr:cNvPr id="2" name="Rovná spojovacia šíp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H="1">
          <a:off x="13694978" y="8818837"/>
          <a:ext cx="360000" cy="0"/>
        </a:xfrm>
        <a:prstGeom prst="straightConnector1">
          <a:avLst/>
        </a:prstGeom>
        <a:ln w="28575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1611923</xdr:colOff>
      <xdr:row>19</xdr:row>
      <xdr:rowOff>55683</xdr:rowOff>
    </xdr:from>
    <xdr:ext cx="583999" cy="2227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EDD9DCB5-756D-63AF-1561-9F8F5A2B7B74}"/>
                </a:ext>
              </a:extLst>
            </xdr:cNvPr>
            <xdr:cNvSpPr txBox="1"/>
          </xdr:nvSpPr>
          <xdr:spPr>
            <a:xfrm>
              <a:off x="2886808" y="8752741"/>
              <a:ext cx="583999" cy="222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sk-SK" sz="1100" b="1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𝑷𝑽𝒐𝒛</m:t>
                        </m:r>
                      </m:e>
                      <m:sub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𝟎</m:t>
                        </m:r>
                      </m:sub>
                      <m:sup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𝒆</m:t>
                        </m:r>
                      </m:sup>
                    </m:sSubSup>
                    <m:r>
                      <a:rPr lang="sk-SK" sz="11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sk-SK" sz="1100" b="1"/>
            </a:p>
          </xdr:txBody>
        </xdr:sp>
      </mc:Choice>
      <mc:Fallback xmlns="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EDD9DCB5-756D-63AF-1561-9F8F5A2B7B74}"/>
                </a:ext>
              </a:extLst>
            </xdr:cNvPr>
            <xdr:cNvSpPr txBox="1"/>
          </xdr:nvSpPr>
          <xdr:spPr>
            <a:xfrm>
              <a:off x="2886808" y="8752741"/>
              <a:ext cx="583999" cy="222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sk-SK" sz="1100" b="1" i="0">
                  <a:latin typeface="Cambria Math" panose="02040503050406030204" pitchFamily="18" charset="0"/>
                </a:rPr>
                <a:t>〖(𝑷𝑽𝒐𝒛〗_𝟎^𝒆)</a:t>
              </a:r>
              <a:endParaRPr lang="sk-SK" sz="11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2:H35"/>
  <sheetViews>
    <sheetView showGridLines="0" view="pageLayout" topLeftCell="A12" zoomScale="115" zoomScaleNormal="100" zoomScalePageLayoutView="115" workbookViewId="0">
      <selection activeCell="A26" sqref="A26"/>
    </sheetView>
  </sheetViews>
  <sheetFormatPr defaultColWidth="9.140625" defaultRowHeight="15"/>
  <cols>
    <col min="1" max="1" width="35.5703125" style="78" customWidth="1"/>
    <col min="2" max="3" width="9.140625" style="78"/>
    <col min="4" max="4" width="9.140625" style="78" customWidth="1"/>
    <col min="5" max="5" width="9.140625" style="78"/>
    <col min="6" max="6" width="16.7109375" style="78" customWidth="1"/>
    <col min="7" max="16384" width="9.140625" style="78"/>
  </cols>
  <sheetData>
    <row r="2" spans="1:8">
      <c r="C2" s="147" t="s">
        <v>83</v>
      </c>
      <c r="D2" s="147"/>
      <c r="E2" s="147"/>
      <c r="F2" s="147"/>
      <c r="G2" s="147"/>
    </row>
    <row r="6" spans="1:8" ht="26.25" customHeight="1">
      <c r="A6" s="148" t="s">
        <v>80</v>
      </c>
      <c r="B6" s="148"/>
      <c r="C6" s="148"/>
      <c r="D6" s="148"/>
      <c r="E6" s="148"/>
      <c r="F6" s="148"/>
      <c r="G6" s="148"/>
      <c r="H6" s="148"/>
    </row>
    <row r="8" spans="1:8" ht="19.5" customHeight="1">
      <c r="A8" s="77" t="s">
        <v>74</v>
      </c>
      <c r="B8" s="149"/>
      <c r="C8" s="149"/>
      <c r="D8" s="149"/>
      <c r="E8" s="149"/>
      <c r="F8" s="149"/>
    </row>
    <row r="9" spans="1:8" ht="19.5" customHeight="1">
      <c r="A9" s="79" t="s">
        <v>81</v>
      </c>
      <c r="B9" s="149"/>
      <c r="C9" s="149"/>
      <c r="D9" s="149"/>
      <c r="E9" s="149"/>
      <c r="F9" s="149"/>
    </row>
    <row r="10" spans="1:8" ht="19.5" customHeight="1">
      <c r="A10" s="79" t="s">
        <v>75</v>
      </c>
      <c r="B10" s="149"/>
      <c r="C10" s="149"/>
      <c r="D10" s="149"/>
      <c r="E10" s="149"/>
      <c r="F10" s="149"/>
    </row>
    <row r="11" spans="1:8" ht="19.5" customHeight="1">
      <c r="A11" s="79" t="s">
        <v>104</v>
      </c>
      <c r="B11" s="149"/>
      <c r="C11" s="149"/>
      <c r="D11" s="149"/>
      <c r="E11" s="149"/>
      <c r="F11" s="149"/>
    </row>
    <row r="12" spans="1:8" ht="19.5" customHeight="1">
      <c r="A12" s="79" t="s">
        <v>105</v>
      </c>
      <c r="B12" s="149"/>
      <c r="C12" s="149"/>
      <c r="D12" s="149"/>
      <c r="E12" s="149"/>
      <c r="F12" s="149"/>
    </row>
    <row r="13" spans="1:8" ht="19.5" customHeight="1">
      <c r="A13" s="79" t="s">
        <v>84</v>
      </c>
      <c r="B13" s="149"/>
      <c r="C13" s="149"/>
      <c r="D13" s="149"/>
      <c r="E13" s="149"/>
      <c r="F13" s="149"/>
    </row>
    <row r="14" spans="1:8" ht="19.5" customHeight="1">
      <c r="A14" s="79" t="s">
        <v>85</v>
      </c>
      <c r="B14" s="149"/>
      <c r="C14" s="149"/>
      <c r="D14" s="149"/>
      <c r="E14" s="149"/>
      <c r="F14" s="149"/>
    </row>
    <row r="15" spans="1:8" ht="19.5" customHeight="1">
      <c r="A15" s="79"/>
      <c r="B15" s="80"/>
      <c r="C15" s="80"/>
      <c r="D15" s="80"/>
      <c r="E15" s="80"/>
      <c r="F15" s="80"/>
    </row>
    <row r="16" spans="1:8" ht="19.5" customHeight="1">
      <c r="A16" s="79" t="s">
        <v>76</v>
      </c>
      <c r="B16" s="149"/>
      <c r="C16" s="149"/>
      <c r="D16" s="149"/>
      <c r="E16" s="149"/>
      <c r="F16" s="149"/>
    </row>
    <row r="17" spans="1:6" ht="19.5" customHeight="1">
      <c r="A17" s="79" t="s">
        <v>100</v>
      </c>
      <c r="B17" s="149"/>
      <c r="C17" s="149"/>
      <c r="D17" s="149"/>
      <c r="E17" s="149"/>
      <c r="F17" s="149"/>
    </row>
    <row r="18" spans="1:6" ht="19.5" customHeight="1">
      <c r="A18" s="79" t="s">
        <v>77</v>
      </c>
      <c r="B18" s="149"/>
      <c r="C18" s="149"/>
      <c r="D18" s="149"/>
      <c r="E18" s="149"/>
      <c r="F18" s="149"/>
    </row>
    <row r="19" spans="1:6" ht="19.5" customHeight="1">
      <c r="A19" s="79"/>
    </row>
    <row r="20" spans="1:6" ht="19.5" customHeight="1">
      <c r="A20" s="77"/>
      <c r="B20" s="81"/>
      <c r="C20" s="81"/>
      <c r="D20" s="81"/>
      <c r="E20" s="81"/>
      <c r="F20" s="81"/>
    </row>
    <row r="21" spans="1:6" ht="19.5" customHeight="1">
      <c r="A21" s="77"/>
    </row>
    <row r="22" spans="1:6" ht="19.5" customHeight="1">
      <c r="A22" s="77"/>
    </row>
    <row r="23" spans="1:6" ht="19.5" customHeight="1">
      <c r="A23" s="79" t="s">
        <v>78</v>
      </c>
      <c r="B23" s="143"/>
      <c r="C23" s="143"/>
      <c r="D23" s="143"/>
      <c r="E23" s="143"/>
      <c r="F23" s="143"/>
    </row>
    <row r="24" spans="1:6" ht="19.5" customHeight="1">
      <c r="A24" s="79" t="s">
        <v>79</v>
      </c>
      <c r="B24" s="143"/>
      <c r="C24" s="143"/>
      <c r="D24" s="143"/>
      <c r="E24" s="143"/>
      <c r="F24" s="143"/>
    </row>
    <row r="25" spans="1:6" ht="19.5" customHeight="1">
      <c r="A25" s="77"/>
    </row>
    <row r="26" spans="1:6" ht="19.5" customHeight="1">
      <c r="A26" s="77"/>
    </row>
    <row r="27" spans="1:6" ht="19.5" customHeight="1">
      <c r="A27" s="77"/>
    </row>
    <row r="28" spans="1:6" ht="19.5" customHeight="1">
      <c r="A28" s="77"/>
      <c r="B28" s="144"/>
      <c r="C28" s="144"/>
      <c r="D28" s="144"/>
      <c r="E28" s="144"/>
      <c r="F28" s="144"/>
    </row>
    <row r="29" spans="1:6" ht="19.5" customHeight="1">
      <c r="A29" s="77"/>
      <c r="B29" s="144"/>
      <c r="C29" s="144"/>
      <c r="D29" s="144"/>
      <c r="E29" s="144"/>
      <c r="F29" s="144"/>
    </row>
    <row r="30" spans="1:6" ht="19.5" customHeight="1">
      <c r="A30" s="77"/>
      <c r="B30" s="144"/>
      <c r="C30" s="144"/>
      <c r="D30" s="144"/>
      <c r="E30" s="144"/>
      <c r="F30" s="144"/>
    </row>
    <row r="31" spans="1:6" ht="39" customHeight="1">
      <c r="A31" s="77"/>
      <c r="B31" s="145" t="s">
        <v>82</v>
      </c>
      <c r="C31" s="146"/>
      <c r="D31" s="146"/>
      <c r="E31" s="146"/>
      <c r="F31" s="146"/>
    </row>
    <row r="32" spans="1:6" ht="19.5" customHeight="1">
      <c r="A32" s="77"/>
    </row>
    <row r="33" spans="1:1" ht="19.5" customHeight="1">
      <c r="A33" s="77"/>
    </row>
    <row r="34" spans="1:1" ht="19.5" customHeight="1">
      <c r="A34" s="77"/>
    </row>
    <row r="35" spans="1:1" ht="19.5" customHeight="1">
      <c r="A35" s="77"/>
    </row>
  </sheetData>
  <mergeCells count="16">
    <mergeCell ref="B23:F23"/>
    <mergeCell ref="B24:F24"/>
    <mergeCell ref="B28:F30"/>
    <mergeCell ref="B31:F31"/>
    <mergeCell ref="C2:G2"/>
    <mergeCell ref="A6:H6"/>
    <mergeCell ref="B8:F8"/>
    <mergeCell ref="B9:F9"/>
    <mergeCell ref="B10:F10"/>
    <mergeCell ref="B16:F16"/>
    <mergeCell ref="B17:F17"/>
    <mergeCell ref="B18:F18"/>
    <mergeCell ref="B11:F11"/>
    <mergeCell ref="B12:F12"/>
    <mergeCell ref="B13:F13"/>
    <mergeCell ref="B14:F14"/>
  </mergeCells>
  <pageMargins left="0.59055118110236227" right="0.59055118110236227" top="0.74803149606299213" bottom="0.74803149606299213" header="0.31496062992125984" footer="0.31496062992125984"/>
  <pageSetup paperSize="9" scale="84" orientation="portrait" r:id="rId1"/>
  <headerFooter>
    <oddHeader>&amp;R&amp;"Lato,Normálne"&amp;10Príloha č. 7 Zmluvy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N65"/>
  <sheetViews>
    <sheetView showGridLines="0" tabSelected="1" view="pageLayout" topLeftCell="A8" zoomScale="145" zoomScaleNormal="70" zoomScalePageLayoutView="145" workbookViewId="0">
      <selection activeCell="O13" sqref="O13"/>
    </sheetView>
  </sheetViews>
  <sheetFormatPr defaultColWidth="8.85546875" defaultRowHeight="14.25"/>
  <cols>
    <col min="1" max="1" width="8.85546875" style="6" customWidth="1"/>
    <col min="2" max="2" width="8.85546875" style="6"/>
    <col min="3" max="3" width="39.28515625" style="6" customWidth="1"/>
    <col min="4" max="4" width="26.5703125" style="6" customWidth="1"/>
    <col min="5" max="5" width="13.140625" style="6" customWidth="1"/>
    <col min="6" max="6" width="12.7109375" style="6" customWidth="1"/>
    <col min="7" max="7" width="13.7109375" style="6" customWidth="1"/>
    <col min="8" max="8" width="12.7109375" style="6" customWidth="1"/>
    <col min="9" max="9" width="13.7109375" style="6" customWidth="1"/>
    <col min="10" max="10" width="13.140625" style="6" customWidth="1"/>
    <col min="11" max="11" width="7.7109375" style="6" customWidth="1"/>
    <col min="12" max="13" width="19.7109375" style="6" customWidth="1"/>
    <col min="14" max="14" width="29.85546875" style="6" customWidth="1"/>
    <col min="15" max="15" width="14.5703125" style="6" customWidth="1"/>
    <col min="16" max="16384" width="8.85546875" style="6"/>
  </cols>
  <sheetData>
    <row r="1" spans="1:14" ht="43.9" customHeight="1">
      <c r="B1" s="214" t="s">
        <v>69</v>
      </c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</row>
    <row r="2" spans="1:14" ht="12.6" customHeight="1">
      <c r="B2" s="82"/>
      <c r="C2" s="82"/>
      <c r="D2" s="82"/>
      <c r="E2" s="82"/>
      <c r="F2" s="227"/>
      <c r="G2" s="227"/>
      <c r="H2" s="227"/>
      <c r="I2" s="227"/>
      <c r="J2" s="82"/>
      <c r="K2" s="82"/>
      <c r="L2" s="82"/>
      <c r="M2" s="82"/>
    </row>
    <row r="4" spans="1:14" ht="177.75" customHeight="1">
      <c r="A4" s="226" t="s">
        <v>145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</row>
    <row r="5" spans="1:14" ht="15" thickBot="1"/>
    <row r="6" spans="1:14" ht="43.5" customHeight="1">
      <c r="A6" s="215" t="s">
        <v>16</v>
      </c>
      <c r="B6" s="216"/>
      <c r="C6" s="216"/>
      <c r="D6" s="216"/>
      <c r="E6" s="216"/>
      <c r="F6" s="216"/>
      <c r="G6" s="217"/>
      <c r="H6" s="73"/>
      <c r="I6" s="83"/>
      <c r="J6" s="83"/>
      <c r="K6" s="228" t="s">
        <v>123</v>
      </c>
      <c r="L6" s="228"/>
      <c r="M6" s="228"/>
      <c r="N6" s="228"/>
    </row>
    <row r="7" spans="1:14" ht="44.25" customHeight="1">
      <c r="A7" s="218" t="s">
        <v>91</v>
      </c>
      <c r="B7" s="219"/>
      <c r="C7" s="219"/>
      <c r="D7" s="219"/>
      <c r="E7" s="219"/>
      <c r="F7" s="220" t="s">
        <v>92</v>
      </c>
      <c r="G7" s="221"/>
      <c r="H7" s="30" t="s">
        <v>88</v>
      </c>
      <c r="I7" s="83"/>
      <c r="J7" s="83"/>
      <c r="K7" s="115" t="s">
        <v>124</v>
      </c>
      <c r="L7" s="116"/>
      <c r="M7" s="116"/>
      <c r="N7" s="116"/>
    </row>
    <row r="8" spans="1:14" ht="39" customHeight="1">
      <c r="A8" s="222" t="s">
        <v>113</v>
      </c>
      <c r="B8" s="223"/>
      <c r="C8" s="223"/>
      <c r="D8" s="223"/>
      <c r="E8" s="223"/>
      <c r="F8" s="224">
        <v>1304</v>
      </c>
      <c r="G8" s="225"/>
      <c r="H8" s="30" t="s">
        <v>87</v>
      </c>
      <c r="I8" s="32"/>
      <c r="J8" s="32"/>
      <c r="L8" s="32"/>
    </row>
    <row r="9" spans="1:14" s="32" customFormat="1" ht="52.15" customHeight="1">
      <c r="A9" s="222" t="s">
        <v>114</v>
      </c>
      <c r="B9" s="223"/>
      <c r="C9" s="223"/>
      <c r="D9" s="223"/>
      <c r="E9" s="223"/>
      <c r="F9" s="220">
        <v>205.6</v>
      </c>
      <c r="G9" s="221"/>
      <c r="H9" s="6"/>
      <c r="I9" s="229"/>
      <c r="J9" s="229"/>
    </row>
    <row r="10" spans="1:14" s="32" customFormat="1" ht="52.15" customHeight="1">
      <c r="A10" s="222" t="s">
        <v>119</v>
      </c>
      <c r="B10" s="223"/>
      <c r="C10" s="223"/>
      <c r="D10" s="223"/>
      <c r="E10" s="223"/>
      <c r="F10" s="220">
        <v>308.85000000000002</v>
      </c>
      <c r="G10" s="221"/>
      <c r="H10" s="30" t="s">
        <v>117</v>
      </c>
      <c r="I10" s="30"/>
      <c r="J10" s="30"/>
    </row>
    <row r="11" spans="1:14" s="32" customFormat="1" ht="30.6" customHeight="1" thickBot="1">
      <c r="A11" s="236" t="s">
        <v>61</v>
      </c>
      <c r="B11" s="237"/>
      <c r="C11" s="237"/>
      <c r="D11" s="237"/>
      <c r="E11" s="237"/>
      <c r="F11" s="238">
        <v>437808.5</v>
      </c>
      <c r="G11" s="239"/>
      <c r="H11" s="30" t="s">
        <v>54</v>
      </c>
      <c r="I11" s="30"/>
      <c r="J11" s="30"/>
    </row>
    <row r="12" spans="1:14" ht="22.5" customHeight="1" thickBot="1">
      <c r="A12" s="240" t="s">
        <v>58</v>
      </c>
      <c r="B12" s="241"/>
      <c r="C12" s="241"/>
      <c r="D12" s="241"/>
      <c r="E12" s="241"/>
      <c r="F12" s="242"/>
      <c r="G12" s="243"/>
      <c r="H12" s="74"/>
    </row>
    <row r="13" spans="1:14" ht="15" thickBot="1"/>
    <row r="14" spans="1:14" ht="15.75" thickBot="1">
      <c r="A14" s="1"/>
      <c r="B14" s="1"/>
      <c r="C14" s="1"/>
      <c r="D14" s="244" t="s">
        <v>24</v>
      </c>
      <c r="E14" s="274" t="s">
        <v>25</v>
      </c>
      <c r="F14" s="275"/>
      <c r="G14" s="275"/>
      <c r="H14" s="275"/>
      <c r="I14" s="275"/>
      <c r="J14" s="275"/>
      <c r="K14" s="33"/>
      <c r="N14"/>
    </row>
    <row r="15" spans="1:14" ht="33" customHeight="1" thickBot="1">
      <c r="A15" s="1"/>
      <c r="B15" s="1"/>
      <c r="C15" s="1"/>
      <c r="D15" s="245"/>
      <c r="E15" s="276" t="s">
        <v>120</v>
      </c>
      <c r="F15" s="276"/>
      <c r="G15" s="276" t="s">
        <v>121</v>
      </c>
      <c r="H15" s="276"/>
      <c r="I15" s="276" t="s">
        <v>125</v>
      </c>
      <c r="J15" s="277"/>
      <c r="K15" s="131"/>
      <c r="L15" s="132"/>
    </row>
    <row r="16" spans="1:14" ht="21.75" customHeight="1" thickBot="1">
      <c r="A16" s="230" t="s">
        <v>73</v>
      </c>
      <c r="B16" s="231"/>
      <c r="C16" s="232"/>
      <c r="D16" s="128"/>
      <c r="E16" s="233">
        <v>1</v>
      </c>
      <c r="F16" s="234"/>
      <c r="G16" s="278">
        <v>10</v>
      </c>
      <c r="H16" s="279"/>
      <c r="I16" s="233">
        <v>2</v>
      </c>
      <c r="J16" s="235"/>
      <c r="K16" s="133"/>
      <c r="L16" s="130"/>
    </row>
    <row r="17" spans="1:14" ht="21.75" customHeight="1" thickBot="1">
      <c r="A17" s="138"/>
      <c r="B17" s="154" t="s">
        <v>147</v>
      </c>
      <c r="C17" s="155" t="s">
        <v>146</v>
      </c>
      <c r="D17" s="127"/>
      <c r="E17" s="255"/>
      <c r="F17" s="256"/>
      <c r="G17" s="257">
        <v>4</v>
      </c>
      <c r="H17" s="258"/>
      <c r="I17" s="257">
        <v>2</v>
      </c>
      <c r="J17" s="259"/>
      <c r="K17" s="260" t="s">
        <v>72</v>
      </c>
      <c r="L17" s="261"/>
    </row>
    <row r="18" spans="1:14" ht="9" customHeight="1" thickBot="1">
      <c r="A18" s="134"/>
      <c r="B18" s="134"/>
      <c r="C18" s="134"/>
      <c r="D18" s="135"/>
      <c r="E18" s="136"/>
      <c r="F18" s="136"/>
      <c r="G18" s="137"/>
      <c r="H18" s="137"/>
      <c r="I18" s="137"/>
      <c r="J18" s="137"/>
      <c r="K18" s="262"/>
      <c r="L18" s="263"/>
    </row>
    <row r="19" spans="1:14" ht="22.5" customHeight="1" thickBot="1">
      <c r="A19" s="230" t="s">
        <v>122</v>
      </c>
      <c r="B19" s="231"/>
      <c r="C19" s="232"/>
      <c r="D19" s="139">
        <f>SUM(E19:J19)</f>
        <v>0</v>
      </c>
      <c r="E19" s="250"/>
      <c r="F19" s="251"/>
      <c r="G19" s="250"/>
      <c r="H19" s="251"/>
      <c r="I19" s="250"/>
      <c r="J19" s="251"/>
      <c r="K19" s="264"/>
      <c r="L19" s="265"/>
      <c r="M19" s="246" t="s">
        <v>107</v>
      </c>
      <c r="N19" s="247"/>
    </row>
    <row r="20" spans="1:14" ht="22.5" customHeight="1" thickBot="1">
      <c r="A20" s="138"/>
      <c r="B20" s="154" t="s">
        <v>147</v>
      </c>
      <c r="C20" s="155"/>
      <c r="D20" s="142">
        <f>SUM(G20:J20)</f>
        <v>0</v>
      </c>
      <c r="E20" s="266"/>
      <c r="F20" s="267"/>
      <c r="G20" s="268"/>
      <c r="H20" s="269"/>
      <c r="I20" s="268"/>
      <c r="J20" s="269"/>
      <c r="K20" s="150"/>
      <c r="L20" s="151"/>
      <c r="M20" s="246"/>
      <c r="N20" s="247"/>
    </row>
    <row r="21" spans="1:14" ht="9" customHeight="1" thickBot="1">
      <c r="A21" s="134"/>
      <c r="B21" s="134"/>
      <c r="C21" s="134"/>
      <c r="D21" s="134"/>
      <c r="E21" s="134"/>
      <c r="F21" s="135"/>
      <c r="G21" s="136"/>
      <c r="H21" s="136"/>
      <c r="I21" s="137"/>
      <c r="J21" s="137"/>
      <c r="K21" s="152"/>
      <c r="L21" s="153"/>
      <c r="M21" s="246"/>
      <c r="N21" s="247"/>
    </row>
    <row r="22" spans="1:14" ht="36.75" customHeight="1" thickBot="1">
      <c r="A22" s="252" t="s">
        <v>62</v>
      </c>
      <c r="B22" s="199"/>
      <c r="C22" s="201"/>
      <c r="D22" s="129">
        <f>SUM(E22:J22)</f>
        <v>0</v>
      </c>
      <c r="E22" s="253"/>
      <c r="F22" s="254"/>
      <c r="G22" s="253"/>
      <c r="H22" s="254"/>
      <c r="I22" s="253"/>
      <c r="J22" s="254"/>
      <c r="K22" s="75"/>
      <c r="L22" s="76"/>
      <c r="M22" s="248"/>
      <c r="N22" s="249"/>
    </row>
    <row r="23" spans="1:14" ht="72.75" customHeight="1" thickBot="1">
      <c r="A23" s="16" t="s">
        <v>15</v>
      </c>
      <c r="B23" s="270" t="s">
        <v>59</v>
      </c>
      <c r="C23" s="271"/>
      <c r="D23" s="272"/>
      <c r="E23" s="16" t="s">
        <v>26</v>
      </c>
      <c r="F23" s="17" t="s">
        <v>27</v>
      </c>
      <c r="G23" s="16" t="s">
        <v>26</v>
      </c>
      <c r="H23" s="17" t="s">
        <v>27</v>
      </c>
      <c r="I23" s="16" t="s">
        <v>26</v>
      </c>
      <c r="J23" s="17" t="s">
        <v>27</v>
      </c>
      <c r="K23" s="41"/>
      <c r="L23" s="18" t="s">
        <v>56</v>
      </c>
      <c r="M23" s="18" t="s">
        <v>97</v>
      </c>
      <c r="N23" s="46" t="s">
        <v>86</v>
      </c>
    </row>
    <row r="24" spans="1:14" ht="28.35" customHeight="1">
      <c r="A24" s="87">
        <v>1</v>
      </c>
      <c r="B24" s="273" t="s">
        <v>28</v>
      </c>
      <c r="C24" s="231"/>
      <c r="D24" s="232"/>
      <c r="E24" s="53">
        <f>SUM(E25:E27)</f>
        <v>0</v>
      </c>
      <c r="F24" s="88"/>
      <c r="G24" s="53">
        <f>SUM(G25:G27)</f>
        <v>0</v>
      </c>
      <c r="H24" s="88"/>
      <c r="I24" s="53">
        <f>SUM(I25:I27)</f>
        <v>0</v>
      </c>
      <c r="J24" s="88"/>
      <c r="K24" s="43"/>
      <c r="L24" s="96" t="e">
        <f>SUM(L25:L27)</f>
        <v>#DIV/0!</v>
      </c>
      <c r="M24" s="89"/>
      <c r="N24" s="99" t="e">
        <f>ROUND(L24*$D$22,2)</f>
        <v>#DIV/0!</v>
      </c>
    </row>
    <row r="25" spans="1:14" ht="22.9" customHeight="1">
      <c r="A25" s="4" t="s">
        <v>109</v>
      </c>
      <c r="B25" s="190" t="s">
        <v>2</v>
      </c>
      <c r="C25" s="183" t="s">
        <v>112</v>
      </c>
      <c r="D25" s="184"/>
      <c r="E25" s="55"/>
      <c r="F25" s="93"/>
      <c r="G25" s="55"/>
      <c r="H25" s="93"/>
      <c r="I25" s="55"/>
      <c r="J25" s="93"/>
      <c r="K25" s="94"/>
      <c r="L25" s="97" t="e">
        <f>ROUND(($E25*$E$22+$G25*$G$22+$I25*$I$22)/$D$22,4)</f>
        <v>#DIV/0!</v>
      </c>
      <c r="M25" s="39"/>
      <c r="N25" s="100"/>
    </row>
    <row r="26" spans="1:14" ht="22.9" customHeight="1">
      <c r="A26" s="4" t="s">
        <v>110</v>
      </c>
      <c r="B26" s="191"/>
      <c r="C26" s="183" t="s">
        <v>118</v>
      </c>
      <c r="D26" s="184"/>
      <c r="E26" s="140"/>
      <c r="F26" s="93"/>
      <c r="G26" s="55"/>
      <c r="H26" s="93"/>
      <c r="I26" s="55"/>
      <c r="J26" s="93"/>
      <c r="K26" s="94"/>
      <c r="L26" s="97" t="e">
        <f>ROUND(($E26*$E$22+$G26*$G$22+$I26*$I$22)/$D$22,4)</f>
        <v>#DIV/0!</v>
      </c>
      <c r="M26" s="39"/>
      <c r="N26" s="100"/>
    </row>
    <row r="27" spans="1:14" ht="22.9" customHeight="1" thickBot="1">
      <c r="A27" s="5" t="s">
        <v>111</v>
      </c>
      <c r="B27" s="192"/>
      <c r="C27" s="185" t="s">
        <v>108</v>
      </c>
      <c r="D27" s="186"/>
      <c r="E27" s="141"/>
      <c r="F27" s="91"/>
      <c r="G27" s="90"/>
      <c r="H27" s="91"/>
      <c r="I27" s="90"/>
      <c r="J27" s="91"/>
      <c r="K27" s="44"/>
      <c r="L27" s="97" t="e">
        <f>ROUND(($E27*$E$22+$G27*$G$22+$I27*$I$22)/$D$22,4)</f>
        <v>#DIV/0!</v>
      </c>
      <c r="M27" s="92"/>
      <c r="N27" s="101"/>
    </row>
    <row r="28" spans="1:14" ht="28.35" customHeight="1">
      <c r="A28" s="3">
        <v>2</v>
      </c>
      <c r="B28" s="193" t="s">
        <v>47</v>
      </c>
      <c r="C28" s="194"/>
      <c r="D28" s="195"/>
      <c r="E28" s="53">
        <f>ROUND(SUM(E29:E31),4)</f>
        <v>0</v>
      </c>
      <c r="F28" s="54"/>
      <c r="G28" s="53">
        <f>ROUND(SUM(G29:G31),4)</f>
        <v>0</v>
      </c>
      <c r="H28" s="54"/>
      <c r="I28" s="53">
        <f t="shared" ref="I28" si="0">ROUND(SUM(I29:I31),4)</f>
        <v>0</v>
      </c>
      <c r="J28" s="54"/>
      <c r="K28" s="43"/>
      <c r="L28" s="98" t="e">
        <f>SUM(L29:L31)</f>
        <v>#DIV/0!</v>
      </c>
      <c r="M28" s="50"/>
      <c r="N28" s="102" t="e">
        <f t="shared" ref="N28:N32" si="1">ROUND(L28*$D$22,2)</f>
        <v>#DIV/0!</v>
      </c>
    </row>
    <row r="29" spans="1:14" ht="19.7" customHeight="1">
      <c r="A29" s="4" t="s">
        <v>32</v>
      </c>
      <c r="B29" s="190" t="s">
        <v>2</v>
      </c>
      <c r="C29" s="183" t="s">
        <v>48</v>
      </c>
      <c r="D29" s="184"/>
      <c r="E29" s="55"/>
      <c r="F29" s="56"/>
      <c r="G29" s="55"/>
      <c r="H29" s="56"/>
      <c r="I29" s="55"/>
      <c r="J29" s="56"/>
      <c r="K29" s="44"/>
      <c r="L29" s="97" t="e">
        <f>ROUND(($E29*$E$22+$G29*$G$22+$I29*$I$22)/$D$22,4)</f>
        <v>#DIV/0!</v>
      </c>
      <c r="M29" s="39"/>
      <c r="N29" s="103"/>
    </row>
    <row r="30" spans="1:14" ht="19.7" customHeight="1">
      <c r="A30" s="4" t="s">
        <v>33</v>
      </c>
      <c r="B30" s="191"/>
      <c r="C30" s="183" t="s">
        <v>0</v>
      </c>
      <c r="D30" s="184"/>
      <c r="E30" s="55"/>
      <c r="F30" s="56"/>
      <c r="G30" s="55"/>
      <c r="H30" s="56"/>
      <c r="I30" s="55"/>
      <c r="J30" s="56"/>
      <c r="K30" s="44"/>
      <c r="L30" s="97" t="e">
        <f>ROUND(($E30*$E$22+$G30*$G$22+$I30*$I$22)/$D$22,4)</f>
        <v>#DIV/0!</v>
      </c>
      <c r="M30" s="39"/>
      <c r="N30" s="103"/>
    </row>
    <row r="31" spans="1:14" ht="19.7" customHeight="1" thickBot="1">
      <c r="A31" s="5" t="s">
        <v>34</v>
      </c>
      <c r="B31" s="192"/>
      <c r="C31" s="185" t="s">
        <v>1</v>
      </c>
      <c r="D31" s="186"/>
      <c r="E31" s="7"/>
      <c r="F31" s="8"/>
      <c r="G31" s="7"/>
      <c r="H31" s="8"/>
      <c r="I31" s="7"/>
      <c r="J31" s="8"/>
      <c r="K31" s="45"/>
      <c r="L31" s="97" t="e">
        <f>ROUND(($E31*$E$22+$G31*$G$22+$I31*$I$22)/$D$22,4)</f>
        <v>#DIV/0!</v>
      </c>
      <c r="M31" s="51"/>
      <c r="N31" s="104"/>
    </row>
    <row r="32" spans="1:14" ht="28.35" customHeight="1" thickBot="1">
      <c r="A32" s="2">
        <v>3</v>
      </c>
      <c r="B32" s="201" t="s">
        <v>98</v>
      </c>
      <c r="C32" s="202"/>
      <c r="D32" s="203"/>
      <c r="E32" s="19"/>
      <c r="F32" s="20"/>
      <c r="G32" s="19"/>
      <c r="H32" s="20"/>
      <c r="I32" s="19"/>
      <c r="J32" s="20"/>
      <c r="K32" s="42"/>
      <c r="L32" s="35" t="e">
        <f>ROUND(($E32*$E$22+$G32*$G$22+$I32*$I$22)/$D$22,4)</f>
        <v>#DIV/0!</v>
      </c>
      <c r="M32" s="49"/>
      <c r="N32" s="105" t="e">
        <f t="shared" si="1"/>
        <v>#DIV/0!</v>
      </c>
    </row>
    <row r="33" spans="1:14" ht="28.35" customHeight="1">
      <c r="A33" s="3">
        <v>4</v>
      </c>
      <c r="B33" s="193" t="s">
        <v>29</v>
      </c>
      <c r="C33" s="194"/>
      <c r="D33" s="195"/>
      <c r="E33" s="15"/>
      <c r="F33" s="57">
        <f>ROUND(F34+F35+F36,4)</f>
        <v>0</v>
      </c>
      <c r="G33" s="15"/>
      <c r="H33" s="57">
        <f>ROUND(H34+H35+H36,4)</f>
        <v>0</v>
      </c>
      <c r="I33" s="15"/>
      <c r="J33" s="57">
        <f>ROUND(J34+J35+J36,4)</f>
        <v>0</v>
      </c>
      <c r="K33" s="43"/>
      <c r="L33" s="50"/>
      <c r="M33" s="98" t="e">
        <f>SUM(M34,M35,M36)</f>
        <v>#DIV/0!</v>
      </c>
      <c r="N33" s="102" t="e">
        <f>ROUND(N34+N35+N36,2)</f>
        <v>#DIV/0!</v>
      </c>
    </row>
    <row r="34" spans="1:14" ht="19.7" customHeight="1">
      <c r="A34" s="4" t="s">
        <v>49</v>
      </c>
      <c r="B34" s="190" t="s">
        <v>2</v>
      </c>
      <c r="C34" s="183" t="s">
        <v>60</v>
      </c>
      <c r="D34" s="184"/>
      <c r="E34" s="56"/>
      <c r="F34" s="58"/>
      <c r="G34" s="56"/>
      <c r="H34" s="58"/>
      <c r="I34" s="56"/>
      <c r="J34" s="58"/>
      <c r="K34" s="44"/>
      <c r="L34" s="39"/>
      <c r="M34" s="97" t="e">
        <f>ROUND(($F34*$E$22+$H34*$G$22+J34*$I$22)/$D$22,4)</f>
        <v>#DIV/0!</v>
      </c>
      <c r="N34" s="106" t="e">
        <f t="shared" ref="N34:N45" si="2">ROUND(M34*$D$22,2)</f>
        <v>#DIV/0!</v>
      </c>
    </row>
    <row r="35" spans="1:14" ht="19.7" customHeight="1">
      <c r="A35" s="72" t="s">
        <v>50</v>
      </c>
      <c r="B35" s="191"/>
      <c r="C35" s="11" t="s">
        <v>71</v>
      </c>
      <c r="D35" s="12"/>
      <c r="E35" s="56"/>
      <c r="F35" s="59"/>
      <c r="G35" s="56"/>
      <c r="H35" s="59"/>
      <c r="I35" s="56"/>
      <c r="J35" s="59"/>
      <c r="K35" s="44"/>
      <c r="L35" s="39"/>
      <c r="M35" s="97" t="e">
        <f>ROUND(($F35*$E$22+$H35*$G$22+J35*$I$22)/$D$22,4)</f>
        <v>#DIV/0!</v>
      </c>
      <c r="N35" s="106" t="e">
        <f t="shared" si="2"/>
        <v>#DIV/0!</v>
      </c>
    </row>
    <row r="36" spans="1:14" ht="19.7" customHeight="1" thickBot="1">
      <c r="A36" s="5" t="s">
        <v>35</v>
      </c>
      <c r="B36" s="192"/>
      <c r="C36" s="154" t="s">
        <v>53</v>
      </c>
      <c r="D36" s="155"/>
      <c r="E36" s="8"/>
      <c r="F36" s="71"/>
      <c r="G36" s="86"/>
      <c r="H36" s="71"/>
      <c r="I36" s="86"/>
      <c r="J36" s="71"/>
      <c r="K36" s="45"/>
      <c r="L36" s="51"/>
      <c r="M36" s="97" t="e">
        <f>ROUND(($F36*$E$22+$H36*$G$22+J36*$I$22)/$D$22,4)</f>
        <v>#DIV/0!</v>
      </c>
      <c r="N36" s="107" t="e">
        <f t="shared" si="2"/>
        <v>#DIV/0!</v>
      </c>
    </row>
    <row r="37" spans="1:14" ht="28.35" customHeight="1">
      <c r="A37" s="3" t="s">
        <v>36</v>
      </c>
      <c r="B37" s="187" t="s">
        <v>30</v>
      </c>
      <c r="C37" s="188"/>
      <c r="D37" s="189"/>
      <c r="E37" s="15"/>
      <c r="F37" s="27">
        <f>ROUND(SUM(F38:F40),4)</f>
        <v>0</v>
      </c>
      <c r="G37" s="15"/>
      <c r="H37" s="27">
        <f>ROUND(SUM(H38:H40),4)</f>
        <v>0</v>
      </c>
      <c r="I37" s="15"/>
      <c r="J37" s="27">
        <f t="shared" ref="J37" si="3">ROUND(SUM(J38:J40),4)</f>
        <v>0</v>
      </c>
      <c r="K37" s="43"/>
      <c r="L37" s="50"/>
      <c r="M37" s="98" t="e">
        <f>SUM(M38:M40)</f>
        <v>#DIV/0!</v>
      </c>
      <c r="N37" s="102" t="e">
        <f t="shared" si="2"/>
        <v>#DIV/0!</v>
      </c>
    </row>
    <row r="38" spans="1:14" ht="19.7" customHeight="1">
      <c r="A38" s="4" t="s">
        <v>37</v>
      </c>
      <c r="B38" s="190" t="s">
        <v>2</v>
      </c>
      <c r="C38" s="183" t="s">
        <v>8</v>
      </c>
      <c r="D38" s="184"/>
      <c r="E38" s="9"/>
      <c r="F38" s="60"/>
      <c r="G38" s="9"/>
      <c r="H38" s="60"/>
      <c r="I38" s="9"/>
      <c r="J38" s="60"/>
      <c r="K38" s="44"/>
      <c r="L38" s="39"/>
      <c r="M38" s="97" t="e">
        <f>ROUND(($F38*$E$22+$H38*$G$22+J38*$I$22)/$D$22,4)</f>
        <v>#DIV/0!</v>
      </c>
      <c r="N38" s="103"/>
    </row>
    <row r="39" spans="1:14" ht="19.7" customHeight="1">
      <c r="A39" s="4" t="s">
        <v>38</v>
      </c>
      <c r="B39" s="191"/>
      <c r="C39" s="183" t="s">
        <v>96</v>
      </c>
      <c r="D39" s="184"/>
      <c r="E39" s="9"/>
      <c r="F39" s="60"/>
      <c r="G39" s="9"/>
      <c r="H39" s="60"/>
      <c r="I39" s="9"/>
      <c r="J39" s="60"/>
      <c r="K39" s="44"/>
      <c r="L39" s="39"/>
      <c r="M39" s="97" t="e">
        <f>ROUND(($F39*$E$22+$H39*$G$22+J39*$I$22)/$D$22,4)</f>
        <v>#DIV/0!</v>
      </c>
      <c r="N39" s="103"/>
    </row>
    <row r="40" spans="1:14" ht="19.7" customHeight="1" thickBot="1">
      <c r="A40" s="5" t="s">
        <v>39</v>
      </c>
      <c r="B40" s="192"/>
      <c r="C40" s="154" t="s">
        <v>12</v>
      </c>
      <c r="D40" s="155"/>
      <c r="E40" s="10"/>
      <c r="F40" s="61"/>
      <c r="G40" s="10"/>
      <c r="H40" s="61"/>
      <c r="I40" s="10"/>
      <c r="J40" s="61"/>
      <c r="K40" s="45"/>
      <c r="L40" s="51"/>
      <c r="M40" s="97" t="e">
        <f>ROUND(($F40*$E$22+$H40*$G$22+J40*$I$22)/$D$22,4)</f>
        <v>#DIV/0!</v>
      </c>
      <c r="N40" s="104"/>
    </row>
    <row r="41" spans="1:14" ht="22.9" customHeight="1">
      <c r="A41" s="3" t="s">
        <v>40</v>
      </c>
      <c r="B41" s="193" t="s">
        <v>31</v>
      </c>
      <c r="C41" s="194"/>
      <c r="D41" s="195"/>
      <c r="E41" s="15"/>
      <c r="F41" s="27">
        <f>ROUND(SUM(F42:F44),4)</f>
        <v>0</v>
      </c>
      <c r="G41" s="15"/>
      <c r="H41" s="27">
        <f>ROUND(SUM(H42:H44),4)</f>
        <v>0</v>
      </c>
      <c r="I41" s="15"/>
      <c r="J41" s="27">
        <f t="shared" ref="J41" si="4">ROUND(SUM(J42:J44),4)</f>
        <v>0</v>
      </c>
      <c r="K41" s="43"/>
      <c r="L41" s="50"/>
      <c r="M41" s="98" t="e">
        <f>SUM(M42:M44)</f>
        <v>#DIV/0!</v>
      </c>
      <c r="N41" s="102" t="e">
        <f>ROUND(N42+N43+N44,2)</f>
        <v>#DIV/0!</v>
      </c>
    </row>
    <row r="42" spans="1:14" ht="19.7" customHeight="1">
      <c r="A42" s="4" t="s">
        <v>41</v>
      </c>
      <c r="B42" s="190" t="s">
        <v>2</v>
      </c>
      <c r="C42" s="183" t="s">
        <v>11</v>
      </c>
      <c r="D42" s="184"/>
      <c r="E42" s="9"/>
      <c r="F42" s="60"/>
      <c r="G42" s="9"/>
      <c r="H42" s="60"/>
      <c r="I42" s="9"/>
      <c r="J42" s="60"/>
      <c r="K42" s="44"/>
      <c r="L42" s="39"/>
      <c r="M42" s="97" t="e">
        <f>ROUND(($F42*$E$22+$H42*$G$22+J42*$I$22)/$D$22,4)</f>
        <v>#DIV/0!</v>
      </c>
      <c r="N42" s="106" t="e">
        <f t="shared" si="2"/>
        <v>#DIV/0!</v>
      </c>
    </row>
    <row r="43" spans="1:14" ht="19.7" customHeight="1">
      <c r="A43" s="4" t="s">
        <v>42</v>
      </c>
      <c r="B43" s="191"/>
      <c r="C43" s="183" t="s">
        <v>13</v>
      </c>
      <c r="D43" s="184"/>
      <c r="E43" s="9"/>
      <c r="F43" s="60"/>
      <c r="G43" s="9"/>
      <c r="H43" s="60"/>
      <c r="I43" s="9"/>
      <c r="J43" s="60"/>
      <c r="K43" s="44"/>
      <c r="L43" s="39"/>
      <c r="M43" s="97" t="e">
        <f>ROUND(($F43*$E$22+$H43*$G$22+J43*$I$22)/$D$22,4)</f>
        <v>#DIV/0!</v>
      </c>
      <c r="N43" s="106" t="e">
        <f t="shared" si="2"/>
        <v>#DIV/0!</v>
      </c>
    </row>
    <row r="44" spans="1:14" ht="19.7" customHeight="1" thickBot="1">
      <c r="A44" s="5" t="s">
        <v>51</v>
      </c>
      <c r="B44" s="192"/>
      <c r="C44" s="154" t="s">
        <v>14</v>
      </c>
      <c r="D44" s="155"/>
      <c r="E44" s="10"/>
      <c r="F44" s="61"/>
      <c r="G44" s="10"/>
      <c r="H44" s="61"/>
      <c r="I44" s="10"/>
      <c r="J44" s="61"/>
      <c r="K44" s="45"/>
      <c r="L44" s="51"/>
      <c r="M44" s="97" t="e">
        <f>ROUND(($F44*$E$22+$H44*$G$22+J44*$I$22)/$D$22,4)</f>
        <v>#DIV/0!</v>
      </c>
      <c r="N44" s="107" t="e">
        <f t="shared" si="2"/>
        <v>#DIV/0!</v>
      </c>
    </row>
    <row r="45" spans="1:14" ht="28.35" customHeight="1" thickBot="1">
      <c r="A45" s="2" t="s">
        <v>43</v>
      </c>
      <c r="B45" s="198" t="s">
        <v>52</v>
      </c>
      <c r="C45" s="199"/>
      <c r="D45" s="200"/>
      <c r="E45" s="95"/>
      <c r="F45" s="14"/>
      <c r="G45" s="13"/>
      <c r="H45" s="14"/>
      <c r="I45" s="13"/>
      <c r="J45" s="14"/>
      <c r="K45" s="42"/>
      <c r="L45" s="49"/>
      <c r="M45" s="35" t="e">
        <f>ROUND(($F45*$E$22+$H45*$G$22+J45*$I$22)/$D$22,4)</f>
        <v>#DIV/0!</v>
      </c>
      <c r="N45" s="105" t="e">
        <f t="shared" si="2"/>
        <v>#DIV/0!</v>
      </c>
    </row>
    <row r="46" spans="1:14" ht="28.35" customHeight="1" thickBot="1">
      <c r="A46" s="21" t="s">
        <v>44</v>
      </c>
      <c r="B46" s="204" t="s">
        <v>23</v>
      </c>
      <c r="C46" s="205"/>
      <c r="D46" s="206"/>
      <c r="E46" s="28">
        <f>ROUND(E24+E28+E32,4)</f>
        <v>0</v>
      </c>
      <c r="F46" s="28">
        <f>ROUND(F33+F37+F41+F45,4)</f>
        <v>0</v>
      </c>
      <c r="G46" s="28">
        <f>ROUND(G24+G28+G32,4)</f>
        <v>0</v>
      </c>
      <c r="H46" s="28">
        <f>ROUND(H33+H37+H41+H45,4)</f>
        <v>0</v>
      </c>
      <c r="I46" s="28">
        <f>ROUND(I24+I28+I32,4)</f>
        <v>0</v>
      </c>
      <c r="J46" s="28">
        <f>ROUND(J33+J37+J41+J45,4)</f>
        <v>0</v>
      </c>
      <c r="K46" s="84" t="s">
        <v>57</v>
      </c>
      <c r="L46" s="52" t="e">
        <f>L24+L28+L32</f>
        <v>#DIV/0!</v>
      </c>
      <c r="M46" s="52" t="e">
        <f>M33+M37+M41+M45</f>
        <v>#DIV/0!</v>
      </c>
      <c r="N46" s="108"/>
    </row>
    <row r="47" spans="1:14" ht="28.35" customHeight="1" thickBot="1">
      <c r="A47" s="22" t="s">
        <v>45</v>
      </c>
      <c r="B47" s="23" t="s">
        <v>55</v>
      </c>
      <c r="C47" s="24"/>
      <c r="D47" s="25"/>
      <c r="E47" s="207"/>
      <c r="F47" s="208"/>
      <c r="G47" s="208"/>
      <c r="H47" s="208"/>
      <c r="I47" s="208"/>
      <c r="J47" s="208"/>
      <c r="K47" s="26"/>
      <c r="L47" s="182"/>
      <c r="M47" s="182"/>
      <c r="N47" s="109">
        <f>ROUND(E47*$D$22,2)</f>
        <v>0</v>
      </c>
    </row>
    <row r="48" spans="1:14" ht="28.35" customHeight="1" thickBot="1">
      <c r="A48" s="85" t="s">
        <v>46</v>
      </c>
      <c r="B48" s="209" t="s">
        <v>89</v>
      </c>
      <c r="C48" s="209"/>
      <c r="D48" s="210"/>
      <c r="E48" s="211" t="e">
        <f>L46+M46+E47</f>
        <v>#DIV/0!</v>
      </c>
      <c r="F48" s="212"/>
      <c r="G48" s="212"/>
      <c r="H48" s="212"/>
      <c r="I48" s="212"/>
      <c r="J48" s="213"/>
      <c r="L48" s="34"/>
      <c r="M48" s="40"/>
      <c r="N48" s="42"/>
    </row>
    <row r="49" spans="1:14" ht="20.25" thickTop="1" thickBot="1">
      <c r="A49" s="47"/>
      <c r="B49" s="48"/>
      <c r="C49" s="196"/>
      <c r="D49" s="196"/>
      <c r="E49" s="197"/>
      <c r="F49" s="197"/>
      <c r="G49" s="197"/>
      <c r="H49" s="197"/>
      <c r="I49" s="197"/>
      <c r="J49" s="197"/>
      <c r="K49" s="181" t="s">
        <v>106</v>
      </c>
      <c r="L49" s="181"/>
      <c r="M49" s="181"/>
      <c r="N49" s="110" t="e">
        <f>ROUND(N24+N28+N32+N33+N37+N41+N45+N47,2)</f>
        <v>#DIV/0!</v>
      </c>
    </row>
    <row r="50" spans="1:14" ht="19.5" thickTop="1">
      <c r="A50" s="66"/>
      <c r="B50" s="36"/>
      <c r="C50" s="37"/>
      <c r="D50" s="37"/>
      <c r="E50" s="67"/>
      <c r="F50" s="67"/>
      <c r="G50" s="67"/>
      <c r="H50" s="67"/>
      <c r="I50" s="67"/>
      <c r="J50" s="67"/>
      <c r="N50" s="68"/>
    </row>
    <row r="51" spans="1:14" ht="19.5" thickBot="1">
      <c r="A51" s="168" t="s">
        <v>128</v>
      </c>
      <c r="B51" s="168"/>
      <c r="C51" s="168"/>
      <c r="D51" s="168"/>
      <c r="E51" s="168"/>
      <c r="F51" s="168"/>
      <c r="G51" s="67"/>
      <c r="H51" s="67"/>
      <c r="I51" s="67"/>
      <c r="J51" s="67"/>
      <c r="N51" s="68"/>
    </row>
    <row r="52" spans="1:14" ht="18.75">
      <c r="A52" s="169" t="s">
        <v>129</v>
      </c>
      <c r="B52" s="170"/>
      <c r="C52" s="170"/>
      <c r="D52" s="173" t="s">
        <v>130</v>
      </c>
      <c r="E52" s="173"/>
      <c r="F52" s="174"/>
      <c r="G52" s="67"/>
      <c r="H52" s="67"/>
      <c r="I52" s="67"/>
      <c r="J52" s="67"/>
      <c r="N52" s="68"/>
    </row>
    <row r="53" spans="1:14" ht="19.5" thickBot="1">
      <c r="A53" s="171"/>
      <c r="B53" s="172"/>
      <c r="C53" s="172"/>
      <c r="D53" s="117" t="s">
        <v>131</v>
      </c>
      <c r="E53" s="175" t="s">
        <v>132</v>
      </c>
      <c r="F53" s="176"/>
      <c r="G53" s="67"/>
      <c r="H53" s="67"/>
      <c r="I53" s="67"/>
      <c r="J53" s="67"/>
      <c r="N53" s="68"/>
    </row>
    <row r="54" spans="1:14" ht="19.5" thickBot="1">
      <c r="A54" s="177" t="s">
        <v>133</v>
      </c>
      <c r="B54" s="178"/>
      <c r="C54" s="178"/>
      <c r="D54" s="118"/>
      <c r="E54" s="179"/>
      <c r="F54" s="180"/>
      <c r="G54" s="67"/>
      <c r="H54" s="67"/>
      <c r="I54" s="67"/>
      <c r="J54" s="67"/>
      <c r="N54" s="68"/>
    </row>
    <row r="55" spans="1:14" ht="18.75">
      <c r="A55" s="164" t="s">
        <v>70</v>
      </c>
      <c r="B55" s="165"/>
      <c r="C55" s="165"/>
      <c r="D55" s="119"/>
      <c r="E55" s="166"/>
      <c r="F55" s="167"/>
      <c r="G55" s="67"/>
      <c r="H55" s="67"/>
      <c r="I55" s="67"/>
      <c r="J55" s="67"/>
      <c r="N55" s="68"/>
    </row>
    <row r="56" spans="1:14" ht="15">
      <c r="A56" s="120" t="s">
        <v>2</v>
      </c>
      <c r="B56" s="156" t="s">
        <v>134</v>
      </c>
      <c r="C56" s="157"/>
      <c r="D56" s="121"/>
      <c r="E56" s="158"/>
      <c r="F56" s="159"/>
    </row>
    <row r="57" spans="1:14" ht="15">
      <c r="A57" s="120"/>
      <c r="B57" s="156" t="s">
        <v>135</v>
      </c>
      <c r="C57" s="157"/>
      <c r="D57" s="121"/>
      <c r="E57" s="158"/>
      <c r="F57" s="159"/>
    </row>
    <row r="58" spans="1:14" ht="15">
      <c r="A58" s="120"/>
      <c r="B58" s="156" t="s">
        <v>136</v>
      </c>
      <c r="C58" s="157"/>
      <c r="D58" s="121"/>
      <c r="E58" s="158"/>
      <c r="F58" s="159"/>
    </row>
    <row r="59" spans="1:14" ht="15">
      <c r="A59" s="120"/>
      <c r="B59" s="156" t="s">
        <v>137</v>
      </c>
      <c r="C59" s="157"/>
      <c r="D59" s="121"/>
      <c r="E59" s="158"/>
      <c r="F59" s="159"/>
    </row>
    <row r="60" spans="1:14" ht="15">
      <c r="A60" s="120"/>
      <c r="B60" s="156" t="s">
        <v>138</v>
      </c>
      <c r="C60" s="157"/>
      <c r="D60" s="121"/>
      <c r="E60" s="158"/>
      <c r="F60" s="159"/>
    </row>
    <row r="61" spans="1:14" ht="15">
      <c r="A61" s="120"/>
      <c r="B61" s="156" t="s">
        <v>139</v>
      </c>
      <c r="C61" s="157"/>
      <c r="D61" s="121"/>
      <c r="E61" s="158"/>
      <c r="F61" s="159"/>
    </row>
    <row r="62" spans="1:14" ht="15.75" thickBot="1">
      <c r="A62" s="122"/>
      <c r="B62" s="160" t="s">
        <v>140</v>
      </c>
      <c r="C62" s="161"/>
      <c r="D62" s="123"/>
      <c r="E62" s="162"/>
      <c r="F62" s="163"/>
    </row>
    <row r="63" spans="1:14" ht="15">
      <c r="A63" s="164" t="s">
        <v>141</v>
      </c>
      <c r="B63" s="165"/>
      <c r="C63" s="165"/>
      <c r="D63" s="124"/>
      <c r="E63" s="166"/>
      <c r="F63" s="167"/>
    </row>
    <row r="64" spans="1:14" ht="15">
      <c r="A64" s="120" t="s">
        <v>2</v>
      </c>
      <c r="B64" s="156" t="s">
        <v>142</v>
      </c>
      <c r="C64" s="157"/>
      <c r="D64" s="125"/>
      <c r="E64" s="158"/>
      <c r="F64" s="159"/>
    </row>
    <row r="65" spans="1:6" ht="15.75" thickBot="1">
      <c r="A65" s="122"/>
      <c r="B65" s="160" t="s">
        <v>143</v>
      </c>
      <c r="C65" s="161"/>
      <c r="D65" s="126"/>
      <c r="E65" s="162"/>
      <c r="F65" s="163"/>
    </row>
  </sheetData>
  <mergeCells count="109">
    <mergeCell ref="A10:E10"/>
    <mergeCell ref="F10:G10"/>
    <mergeCell ref="E14:J14"/>
    <mergeCell ref="E15:F15"/>
    <mergeCell ref="G15:H15"/>
    <mergeCell ref="I15:J15"/>
    <mergeCell ref="G16:H16"/>
    <mergeCell ref="E17:F17"/>
    <mergeCell ref="G17:H17"/>
    <mergeCell ref="I17:J17"/>
    <mergeCell ref="K17:L19"/>
    <mergeCell ref="E20:F20"/>
    <mergeCell ref="G20:H20"/>
    <mergeCell ref="I20:J20"/>
    <mergeCell ref="B23:D23"/>
    <mergeCell ref="B24:D24"/>
    <mergeCell ref="M19:N22"/>
    <mergeCell ref="A19:C19"/>
    <mergeCell ref="E19:F19"/>
    <mergeCell ref="G19:H19"/>
    <mergeCell ref="I19:J19"/>
    <mergeCell ref="A22:C22"/>
    <mergeCell ref="E22:F22"/>
    <mergeCell ref="G22:H22"/>
    <mergeCell ref="I22:J22"/>
    <mergeCell ref="B46:D46"/>
    <mergeCell ref="E47:J47"/>
    <mergeCell ref="B48:D48"/>
    <mergeCell ref="E48:J48"/>
    <mergeCell ref="B1:M1"/>
    <mergeCell ref="A6:G6"/>
    <mergeCell ref="A7:E7"/>
    <mergeCell ref="F7:G7"/>
    <mergeCell ref="A8:E8"/>
    <mergeCell ref="F8:G8"/>
    <mergeCell ref="A4:M4"/>
    <mergeCell ref="F2:I2"/>
    <mergeCell ref="K6:N6"/>
    <mergeCell ref="A9:E9"/>
    <mergeCell ref="F9:G9"/>
    <mergeCell ref="I9:J9"/>
    <mergeCell ref="A16:C16"/>
    <mergeCell ref="E16:F16"/>
    <mergeCell ref="I16:J16"/>
    <mergeCell ref="A11:E11"/>
    <mergeCell ref="F11:G11"/>
    <mergeCell ref="A12:E12"/>
    <mergeCell ref="F12:G12"/>
    <mergeCell ref="D14:D15"/>
    <mergeCell ref="B45:D45"/>
    <mergeCell ref="B28:D28"/>
    <mergeCell ref="B29:B31"/>
    <mergeCell ref="C29:D29"/>
    <mergeCell ref="B25:B27"/>
    <mergeCell ref="C26:D26"/>
    <mergeCell ref="B32:D32"/>
    <mergeCell ref="B33:D33"/>
    <mergeCell ref="B34:B36"/>
    <mergeCell ref="C34:D34"/>
    <mergeCell ref="C27:D27"/>
    <mergeCell ref="C25:D25"/>
    <mergeCell ref="C30:D30"/>
    <mergeCell ref="C31:D31"/>
    <mergeCell ref="C36:D36"/>
    <mergeCell ref="B37:D37"/>
    <mergeCell ref="C42:D42"/>
    <mergeCell ref="C43:D43"/>
    <mergeCell ref="C44:D44"/>
    <mergeCell ref="B38:B40"/>
    <mergeCell ref="C38:D38"/>
    <mergeCell ref="C39:D39"/>
    <mergeCell ref="C40:D40"/>
    <mergeCell ref="B41:D41"/>
    <mergeCell ref="B42:B44"/>
    <mergeCell ref="E57:F57"/>
    <mergeCell ref="A51:F51"/>
    <mergeCell ref="A52:C53"/>
    <mergeCell ref="D52:F52"/>
    <mergeCell ref="E53:F53"/>
    <mergeCell ref="A54:C54"/>
    <mergeCell ref="E54:F54"/>
    <mergeCell ref="K49:M49"/>
    <mergeCell ref="L47:M47"/>
    <mergeCell ref="C49:D49"/>
    <mergeCell ref="E49:J49"/>
    <mergeCell ref="K20:L21"/>
    <mergeCell ref="B20:C20"/>
    <mergeCell ref="B17:C17"/>
    <mergeCell ref="B64:C64"/>
    <mergeCell ref="E64:F64"/>
    <mergeCell ref="B65:C65"/>
    <mergeCell ref="E65:F65"/>
    <mergeCell ref="B61:C61"/>
    <mergeCell ref="E61:F61"/>
    <mergeCell ref="B62:C62"/>
    <mergeCell ref="E62:F62"/>
    <mergeCell ref="A63:C63"/>
    <mergeCell ref="E63:F63"/>
    <mergeCell ref="B58:C58"/>
    <mergeCell ref="E58:F58"/>
    <mergeCell ref="B59:C59"/>
    <mergeCell ref="E59:F59"/>
    <mergeCell ref="B60:C60"/>
    <mergeCell ref="E60:F60"/>
    <mergeCell ref="A55:C55"/>
    <mergeCell ref="E55:F55"/>
    <mergeCell ref="B56:C56"/>
    <mergeCell ref="E56:F56"/>
    <mergeCell ref="B57:C57"/>
  </mergeCells>
  <conditionalFormatting sqref="D22">
    <cfRule type="cellIs" dxfId="1" priority="1" operator="notEqual">
      <formula>$F$11</formula>
    </cfRule>
  </conditionalFormatting>
  <conditionalFormatting sqref="F33 H33 J33">
    <cfRule type="cellIs" dxfId="0" priority="2" operator="lessThan">
      <formula>0.55</formula>
    </cfRule>
  </conditionalFormatting>
  <pageMargins left="0.23622047244094491" right="0.23622047244094491" top="0.74803149606299213" bottom="0.74803149606299213" header="0.31496062992125984" footer="0.31496062992125984"/>
  <pageSetup paperSize="9" scale="29" orientation="landscape" r:id="rId1"/>
  <headerFooter>
    <oddHeader>&amp;R&amp;"Lato,Normálne"Príloha č. 7 Zmluvy</oddHeader>
    <oddFooter>&amp;CStrana &amp;P z &amp;N</oddFooter>
  </headerFooter>
  <ignoredErrors>
    <ignoredError sqref="E24 G24 I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1">
    <pageSetUpPr fitToPage="1"/>
  </sheetPr>
  <dimension ref="B3:D16"/>
  <sheetViews>
    <sheetView showGridLines="0" view="pageLayout" topLeftCell="A10" zoomScaleNormal="100" workbookViewId="0">
      <selection activeCell="C15" sqref="C15"/>
    </sheetView>
  </sheetViews>
  <sheetFormatPr defaultColWidth="8.85546875" defaultRowHeight="14.25"/>
  <cols>
    <col min="1" max="1" width="6.7109375" style="6" customWidth="1"/>
    <col min="2" max="2" width="12.28515625" style="6" customWidth="1"/>
    <col min="3" max="3" width="32.7109375" style="6" customWidth="1"/>
    <col min="4" max="4" width="66.7109375" style="6" customWidth="1"/>
    <col min="5" max="16384" width="8.85546875" style="6"/>
  </cols>
  <sheetData>
    <row r="3" spans="2:4" ht="18">
      <c r="B3" s="280" t="s">
        <v>68</v>
      </c>
      <c r="C3" s="280"/>
      <c r="D3" s="280"/>
    </row>
    <row r="5" spans="2:4" ht="39.950000000000003" customHeight="1">
      <c r="B5" s="69" t="s">
        <v>63</v>
      </c>
      <c r="C5" s="62" t="s">
        <v>3</v>
      </c>
      <c r="D5" s="38" t="s">
        <v>7</v>
      </c>
    </row>
    <row r="6" spans="2:4" ht="113.25" customHeight="1">
      <c r="B6" s="65" t="s">
        <v>18</v>
      </c>
      <c r="C6" s="29" t="s">
        <v>4</v>
      </c>
      <c r="D6" s="63" t="s">
        <v>115</v>
      </c>
    </row>
    <row r="7" spans="2:4" ht="75" customHeight="1">
      <c r="B7" s="64">
        <v>44198</v>
      </c>
      <c r="C7" s="29" t="s">
        <v>64</v>
      </c>
      <c r="D7" s="63" t="s">
        <v>95</v>
      </c>
    </row>
    <row r="8" spans="2:4" ht="60" customHeight="1">
      <c r="B8" s="64">
        <v>44229</v>
      </c>
      <c r="C8" s="29" t="s">
        <v>5</v>
      </c>
      <c r="D8" s="63" t="s">
        <v>90</v>
      </c>
    </row>
    <row r="9" spans="2:4" ht="95.1" customHeight="1">
      <c r="B9" s="64">
        <v>44257</v>
      </c>
      <c r="C9" s="29" t="s">
        <v>6</v>
      </c>
      <c r="D9" s="63" t="s">
        <v>93</v>
      </c>
    </row>
    <row r="10" spans="2:4" ht="75" customHeight="1">
      <c r="B10" s="65" t="s">
        <v>17</v>
      </c>
      <c r="C10" s="31" t="s">
        <v>65</v>
      </c>
      <c r="D10" s="112" t="s">
        <v>116</v>
      </c>
    </row>
    <row r="11" spans="2:4" ht="95.1" customHeight="1">
      <c r="B11" s="65" t="s">
        <v>19</v>
      </c>
      <c r="C11" s="31" t="s">
        <v>9</v>
      </c>
      <c r="D11" s="63" t="s">
        <v>126</v>
      </c>
    </row>
    <row r="12" spans="2:4" ht="75" customHeight="1">
      <c r="B12" s="70" t="s">
        <v>50</v>
      </c>
      <c r="C12" s="31" t="s">
        <v>70</v>
      </c>
      <c r="D12" s="63" t="s">
        <v>127</v>
      </c>
    </row>
    <row r="13" spans="2:4" ht="75" customHeight="1">
      <c r="B13" s="113" t="s">
        <v>101</v>
      </c>
      <c r="C13" s="111" t="s">
        <v>102</v>
      </c>
      <c r="D13" s="112" t="s">
        <v>103</v>
      </c>
    </row>
    <row r="14" spans="2:4" ht="125.1" customHeight="1">
      <c r="B14" s="65" t="s">
        <v>20</v>
      </c>
      <c r="C14" s="31" t="s">
        <v>10</v>
      </c>
      <c r="D14" s="114" t="s">
        <v>99</v>
      </c>
    </row>
    <row r="15" spans="2:4" ht="354" customHeight="1">
      <c r="B15" s="65" t="s">
        <v>66</v>
      </c>
      <c r="C15" s="63" t="s">
        <v>67</v>
      </c>
      <c r="D15" s="114" t="s">
        <v>144</v>
      </c>
    </row>
    <row r="16" spans="2:4" ht="75" customHeight="1">
      <c r="B16" s="65" t="s">
        <v>22</v>
      </c>
      <c r="C16" s="63" t="s">
        <v>21</v>
      </c>
      <c r="D16" s="63" t="s">
        <v>94</v>
      </c>
    </row>
  </sheetData>
  <mergeCells count="1">
    <mergeCell ref="B3:D3"/>
  </mergeCells>
  <pageMargins left="0.70866141732283472" right="0.70866141732283472" top="0.39370078740157483" bottom="0.39370078740157483" header="0.19685039370078741" footer="0.19685039370078741"/>
  <pageSetup paperSize="9" scale="61" orientation="portrait" r:id="rId1"/>
  <headerFooter>
    <oddHeader>&amp;R&amp;"Lato,Normálne"Príloha č. 7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Identifikácia uchádzača</vt:lpstr>
      <vt:lpstr>Ponuka uchádzača</vt:lpstr>
      <vt:lpstr>Charakteristika nákladov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 Východ</dc:creator>
  <cp:lastModifiedBy>Autor</cp:lastModifiedBy>
  <cp:lastPrinted>2023-06-12T13:04:40Z</cp:lastPrinted>
  <dcterms:created xsi:type="dcterms:W3CDTF">2020-04-02T14:56:28Z</dcterms:created>
  <dcterms:modified xsi:type="dcterms:W3CDTF">2023-08-03T13:27:57Z</dcterms:modified>
</cp:coreProperties>
</file>