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Lesy SR - zaloha\VO 2022 - NakupChemikalii_DNS\NakupChemikalii - Vyzva 15-2024\"/>
    </mc:Choice>
  </mc:AlternateContent>
  <xr:revisionPtr revIDLastSave="0" documentId="8_{1DEB7896-30CA-4DF2-AE0D-C7F7980BCCA7}" xr6:coauthVersionLast="47" xr6:coauthVersionMax="47" xr10:uidLastSave="{00000000-0000-0000-0000-000000000000}"/>
  <bookViews>
    <workbookView xWindow="-108" yWindow="-108" windowWidth="23256" windowHeight="12576" tabRatio="887" xr2:uid="{00000000-000D-0000-FFFF-FFFF00000000}"/>
  </bookViews>
  <sheets>
    <sheet name="Spolu OZ" sheetId="123" r:id="rId1"/>
  </sheets>
  <definedNames>
    <definedName name="_xlnm.Print_Area" localSheetId="0">'Spolu OZ'!$A$1:$U$73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9" i="123" l="1"/>
  <c r="S69" i="123"/>
  <c r="R69" i="123"/>
  <c r="P19" i="123"/>
  <c r="R19" i="123" s="1"/>
  <c r="S19" i="123" s="1"/>
  <c r="P40" i="123"/>
  <c r="R40" i="123" s="1"/>
  <c r="S40" i="123" s="1"/>
  <c r="T19" i="123" l="1"/>
  <c r="T56" i="123"/>
  <c r="T40" i="123"/>
  <c r="P39" i="123"/>
  <c r="R39" i="123" s="1"/>
  <c r="S39" i="123" s="1"/>
  <c r="T39" i="123" s="1"/>
  <c r="P41" i="123"/>
  <c r="R41" i="123" s="1"/>
  <c r="P42" i="123"/>
  <c r="R42" i="123" s="1"/>
  <c r="S42" i="123" s="1"/>
  <c r="T42" i="123" s="1"/>
  <c r="P43" i="123"/>
  <c r="R43" i="123" s="1"/>
  <c r="S43" i="123" s="1"/>
  <c r="P44" i="123"/>
  <c r="R44" i="123" s="1"/>
  <c r="S44" i="123" s="1"/>
  <c r="T44" i="123" s="1"/>
  <c r="P45" i="123"/>
  <c r="R45" i="123" s="1"/>
  <c r="P46" i="123"/>
  <c r="R46" i="123" s="1"/>
  <c r="S46" i="123" s="1"/>
  <c r="T46" i="123" s="1"/>
  <c r="P47" i="123"/>
  <c r="R47" i="123" s="1"/>
  <c r="S47" i="123" s="1"/>
  <c r="T47" i="123" s="1"/>
  <c r="P48" i="123"/>
  <c r="R48" i="123" s="1"/>
  <c r="S48" i="123" s="1"/>
  <c r="P49" i="123"/>
  <c r="R49" i="123" s="1"/>
  <c r="P50" i="123"/>
  <c r="R50" i="123" s="1"/>
  <c r="S50" i="123" s="1"/>
  <c r="T50" i="123" s="1"/>
  <c r="P51" i="123"/>
  <c r="R51" i="123" s="1"/>
  <c r="S51" i="123" s="1"/>
  <c r="T51" i="123" s="1"/>
  <c r="P52" i="123"/>
  <c r="R52" i="123" s="1"/>
  <c r="S52" i="123" s="1"/>
  <c r="T52" i="123" s="1"/>
  <c r="P53" i="123"/>
  <c r="R53" i="123" s="1"/>
  <c r="P54" i="123"/>
  <c r="R54" i="123" s="1"/>
  <c r="S54" i="123" s="1"/>
  <c r="T54" i="123" s="1"/>
  <c r="P55" i="123"/>
  <c r="R55" i="123" s="1"/>
  <c r="P56" i="123"/>
  <c r="R56" i="123" s="1"/>
  <c r="S56" i="123" s="1"/>
  <c r="P57" i="123"/>
  <c r="R57" i="123" s="1"/>
  <c r="P58" i="123"/>
  <c r="R58" i="123" s="1"/>
  <c r="S58" i="123" s="1"/>
  <c r="T58" i="123" s="1"/>
  <c r="P59" i="123"/>
  <c r="R59" i="123" s="1"/>
  <c r="S59" i="123" s="1"/>
  <c r="P60" i="123"/>
  <c r="R60" i="123" s="1"/>
  <c r="S60" i="123" s="1"/>
  <c r="T60" i="123" s="1"/>
  <c r="P61" i="123"/>
  <c r="R61" i="123" s="1"/>
  <c r="P62" i="123"/>
  <c r="R62" i="123" s="1"/>
  <c r="S62" i="123" s="1"/>
  <c r="T62" i="123" s="1"/>
  <c r="P63" i="123"/>
  <c r="R63" i="123" s="1"/>
  <c r="P64" i="123"/>
  <c r="R64" i="123" s="1"/>
  <c r="S64" i="123" s="1"/>
  <c r="P65" i="123"/>
  <c r="R65" i="123" s="1"/>
  <c r="P66" i="123"/>
  <c r="R66" i="123" s="1"/>
  <c r="S66" i="123" s="1"/>
  <c r="T66" i="123" s="1"/>
  <c r="P67" i="123"/>
  <c r="R67" i="123" s="1"/>
  <c r="S67" i="123" s="1"/>
  <c r="T67" i="123" s="1"/>
  <c r="P36" i="123"/>
  <c r="R36" i="123" s="1"/>
  <c r="S36" i="123" s="1"/>
  <c r="T36" i="123" s="1"/>
  <c r="P33" i="123"/>
  <c r="R33" i="123" s="1"/>
  <c r="P34" i="123"/>
  <c r="R34" i="123" s="1"/>
  <c r="S34" i="123" s="1"/>
  <c r="T34" i="123" s="1"/>
  <c r="P22" i="123"/>
  <c r="R22" i="123" s="1"/>
  <c r="S22" i="123" s="1"/>
  <c r="T22" i="123" s="1"/>
  <c r="S65" i="123" l="1"/>
  <c r="T65" i="123" s="1"/>
  <c r="S49" i="123"/>
  <c r="T49" i="123" s="1"/>
  <c r="S63" i="123"/>
  <c r="T63" i="123" s="1"/>
  <c r="S55" i="123"/>
  <c r="T55" i="123" s="1"/>
  <c r="S57" i="123"/>
  <c r="T57" i="123" s="1"/>
  <c r="T64" i="123"/>
  <c r="S33" i="123"/>
  <c r="T33" i="123" s="1"/>
  <c r="S61" i="123"/>
  <c r="T61" i="123" s="1"/>
  <c r="T53" i="123"/>
  <c r="S53" i="123"/>
  <c r="S45" i="123"/>
  <c r="T45" i="123" s="1"/>
  <c r="T43" i="123"/>
  <c r="S41" i="123"/>
  <c r="T41" i="123" s="1"/>
  <c r="T48" i="123"/>
  <c r="T59" i="123"/>
  <c r="P37" i="123"/>
  <c r="R37" i="123" s="1"/>
  <c r="S37" i="123" l="1"/>
  <c r="T37" i="123" s="1"/>
  <c r="P12" i="123"/>
  <c r="R12" i="123" s="1"/>
  <c r="S12" i="123" s="1"/>
  <c r="T12" i="123" s="1"/>
  <c r="P5" i="123" l="1"/>
  <c r="R5" i="123" s="1"/>
  <c r="S5" i="123" s="1"/>
  <c r="T5" i="123" s="1"/>
  <c r="P7" i="123"/>
  <c r="R7" i="123" s="1"/>
  <c r="S7" i="123" s="1"/>
  <c r="T7" i="123" s="1"/>
  <c r="P8" i="123"/>
  <c r="R8" i="123" s="1"/>
  <c r="P9" i="123"/>
  <c r="R9" i="123" s="1"/>
  <c r="P10" i="123"/>
  <c r="R10" i="123" s="1"/>
  <c r="S10" i="123" s="1"/>
  <c r="T10" i="123" s="1"/>
  <c r="P11" i="123"/>
  <c r="R11" i="123" s="1"/>
  <c r="P13" i="123"/>
  <c r="R13" i="123" s="1"/>
  <c r="S13" i="123" s="1"/>
  <c r="T13" i="123" s="1"/>
  <c r="P14" i="123"/>
  <c r="R14" i="123" s="1"/>
  <c r="S14" i="123" s="1"/>
  <c r="T14" i="123" s="1"/>
  <c r="P15" i="123"/>
  <c r="R15" i="123" s="1"/>
  <c r="S15" i="123" s="1"/>
  <c r="T15" i="123" s="1"/>
  <c r="P16" i="123"/>
  <c r="R16" i="123" s="1"/>
  <c r="P17" i="123"/>
  <c r="R17" i="123" s="1"/>
  <c r="S17" i="123" s="1"/>
  <c r="T17" i="123" s="1"/>
  <c r="P21" i="123"/>
  <c r="R21" i="123" s="1"/>
  <c r="S21" i="123" s="1"/>
  <c r="T21" i="123" s="1"/>
  <c r="P23" i="123"/>
  <c r="R23" i="123" s="1"/>
  <c r="P24" i="123"/>
  <c r="R24" i="123" s="1"/>
  <c r="P25" i="123"/>
  <c r="R25" i="123" s="1"/>
  <c r="S25" i="123" s="1"/>
  <c r="T25" i="123" s="1"/>
  <c r="P27" i="123"/>
  <c r="R27" i="123" s="1"/>
  <c r="P28" i="123"/>
  <c r="R28" i="123" s="1"/>
  <c r="S28" i="123" s="1"/>
  <c r="T28" i="123" s="1"/>
  <c r="P29" i="123"/>
  <c r="R29" i="123" s="1"/>
  <c r="S29" i="123" s="1"/>
  <c r="T29" i="123" s="1"/>
  <c r="P30" i="123"/>
  <c r="R30" i="123" s="1"/>
  <c r="S30" i="123" s="1"/>
  <c r="T30" i="123" s="1"/>
  <c r="P31" i="123"/>
  <c r="R31" i="123" s="1"/>
  <c r="P35" i="123"/>
  <c r="R35" i="123" s="1"/>
  <c r="S27" i="123" l="1"/>
  <c r="T27" i="123"/>
  <c r="S11" i="123"/>
  <c r="T11" i="123"/>
  <c r="S24" i="123"/>
  <c r="T24" i="123"/>
  <c r="S8" i="123"/>
  <c r="T8" i="123"/>
  <c r="S23" i="123"/>
  <c r="T23" i="123" s="1"/>
  <c r="S31" i="123"/>
  <c r="T31" i="123" s="1"/>
  <c r="S9" i="123"/>
  <c r="T9" i="123" s="1"/>
  <c r="S16" i="123"/>
  <c r="T16" i="123"/>
  <c r="S35" i="123"/>
  <c r="T35" i="123"/>
  <c r="P4" i="123"/>
  <c r="R4" i="123" s="1"/>
  <c r="S4" i="123" l="1"/>
  <c r="T4" i="123" s="1"/>
</calcChain>
</file>

<file path=xl/sharedStrings.xml><?xml version="1.0" encoding="utf-8"?>
<sst xmlns="http://schemas.openxmlformats.org/spreadsheetml/2006/main" count="146" uniqueCount="144">
  <si>
    <t>Insekticídy</t>
  </si>
  <si>
    <t>Herbicídy</t>
  </si>
  <si>
    <t>Roundup Biaktiv</t>
  </si>
  <si>
    <t>Feromóny</t>
  </si>
  <si>
    <t>Chalcoprax</t>
  </si>
  <si>
    <t>Pheroprax A</t>
  </si>
  <si>
    <t>XL – Ecolure</t>
  </si>
  <si>
    <t>Repelenty</t>
  </si>
  <si>
    <t>Scolycid</t>
  </si>
  <si>
    <t>Karate Zeon</t>
  </si>
  <si>
    <t>ID - Ecolure</t>
  </si>
  <si>
    <t>Hnojivá (kg)</t>
  </si>
  <si>
    <t>PC Ecolure tubus</t>
  </si>
  <si>
    <t>Iné prípravky</t>
  </si>
  <si>
    <t>IT Ecolure tubus</t>
  </si>
  <si>
    <t>IT Ecolure Mega tubus</t>
  </si>
  <si>
    <t>WAM</t>
  </si>
  <si>
    <t>Garlon New</t>
  </si>
  <si>
    <t>PCIT Ecolure Tubus</t>
  </si>
  <si>
    <t>Roundup  Klasik pro</t>
  </si>
  <si>
    <t>TRICO</t>
  </si>
  <si>
    <t>Theyson lapač</t>
  </si>
  <si>
    <t>Vaztak Pro</t>
  </si>
  <si>
    <t xml:space="preserve">PC Ecolure Mega tubus </t>
  </si>
  <si>
    <t>Agil 100</t>
  </si>
  <si>
    <t>OZ LESY SPOLU</t>
  </si>
  <si>
    <t>OZ Karpaty
Pri rybníku 1301
908 41 Šaštín
+421918334865</t>
  </si>
  <si>
    <t>OZ Podunajsko
Koháryho 2
934 01 Levice
+421918334482</t>
  </si>
  <si>
    <t>OZ Tríbeč
Parkova 7
951 93 Topoľčianky
+421918333529</t>
  </si>
  <si>
    <t>OZ Považie
Hodžova 38
911 52 Trenčín
+421918333391</t>
  </si>
  <si>
    <t xml:space="preserve">OZ Sever
Orlové 300
017 01 P. Bystrica
+421918913679
</t>
  </si>
  <si>
    <t>OZ Tatry
Juraja Martinku 110/6
033 11 L. Hrádok
+421918335440</t>
  </si>
  <si>
    <t xml:space="preserve">OZ Tatry
Miestneho priemyslu 569
029 01 Námestovo
+421907600942
</t>
  </si>
  <si>
    <t>OZ Horehronie
Hlavná 245
976 52 Č. Balog
+421918333425</t>
  </si>
  <si>
    <t>OZ Poľana
Kriváň 334
962 04 Kriváň
+421903471554</t>
  </si>
  <si>
    <t>OZ Gemer
Námestie slobody 2
050 80 Revúca
+421918335909</t>
  </si>
  <si>
    <t>OZ Východ
Jovická 1711
048 01 Rožňava
+421918335979</t>
  </si>
  <si>
    <t>OZ Šariš
Obrancov mieru 6
080 01 Prešov
+421915796391</t>
  </si>
  <si>
    <t>OZ Vihorlat
Čemernianska 136
093 03 Vranov n. Topľou
+421918333806</t>
  </si>
  <si>
    <t>Názov prípravku</t>
  </si>
  <si>
    <t>Popis - účinná látka</t>
  </si>
  <si>
    <t>Lambda-Cyhalothrin (50,000 g/l)</t>
  </si>
  <si>
    <t>Chalcogran methyl (2E,4Z)-2,4-dekadienoát</t>
  </si>
  <si>
    <t>ipsdienol 1,5 % hm</t>
  </si>
  <si>
    <t>S-cis verbenol 3,3 % hm náplň 4,5 ml T</t>
  </si>
  <si>
    <t>S-cis verbenol 3,3 % hm náplň 6,5 ml TM</t>
  </si>
  <si>
    <t>chalcogran 4,0 % hm náplň 4,5 ml T</t>
  </si>
  <si>
    <t>(S)-cis-verbenol 3,2 %+chalcogran 1,0 % náplň 4,5 ml T</t>
  </si>
  <si>
    <t>ipsdienol 3,56 g/kg+S-cis-verbenol 35,59 g/kg</t>
  </si>
  <si>
    <t xml:space="preserve">lineatín 0,9 % </t>
  </si>
  <si>
    <t>chalcogran 4,0 % hm náplň 6,5 ml T</t>
  </si>
  <si>
    <t>Propaquizafop 100g/L</t>
  </si>
  <si>
    <t>fluroxypyr 20g/l+triclopyr 60g/l</t>
  </si>
  <si>
    <t>glyphosate 360 g/l</t>
  </si>
  <si>
    <t>Quartz sand (251,000 g/kg)</t>
  </si>
  <si>
    <t>Vinyl-acetátová disperzia (450,000 g/kg)</t>
  </si>
  <si>
    <t>Ovčí tuk 64,6 g/l</t>
  </si>
  <si>
    <t>bazic Violet10 2% + ethanol 72%</t>
  </si>
  <si>
    <t>Quartz sand (300,000 g/kg)</t>
  </si>
  <si>
    <t>Agrisorb</t>
  </si>
  <si>
    <t>Chemstop spray</t>
  </si>
  <si>
    <t>H2O tableta (v ks)</t>
  </si>
  <si>
    <t>Borovital/Borosan forte</t>
  </si>
  <si>
    <t>Agrovital</t>
  </si>
  <si>
    <t>Belanty</t>
  </si>
  <si>
    <t>Profiler WG</t>
  </si>
  <si>
    <t>Topas 100 EC</t>
  </si>
  <si>
    <t>Melody combi WG</t>
  </si>
  <si>
    <t>Dynali</t>
  </si>
  <si>
    <t>2 x Wuxal calcium</t>
  </si>
  <si>
    <t>Luna experience</t>
  </si>
  <si>
    <t>Momentum trio</t>
  </si>
  <si>
    <t>Luna Max</t>
  </si>
  <si>
    <t>Quadris Max</t>
  </si>
  <si>
    <t>Pergado F</t>
  </si>
  <si>
    <t>Sercadis</t>
  </si>
  <si>
    <t>Flowbrix</t>
  </si>
  <si>
    <t>Pyrus 400 sc</t>
  </si>
  <si>
    <t>Fantic f</t>
  </si>
  <si>
    <t>Champion 50 WG</t>
  </si>
  <si>
    <t xml:space="preserve">Switch </t>
  </si>
  <si>
    <t>Hakofyt</t>
  </si>
  <si>
    <t>glyphosate 360g/l+vodohosp. štúdia pre vodné plochy</t>
  </si>
  <si>
    <t>Quizalofop-P-ethyl (100,000 g/l)</t>
  </si>
  <si>
    <t>hnojivo gran. Liadok amónny s dolomitom 27 % N</t>
  </si>
  <si>
    <t xml:space="preserve">hnojivo gran. (N) 15 % - (P2O5) 15 % -(K2O) 15% </t>
  </si>
  <si>
    <t>NPK 15:15:15 bal 1t big bag</t>
  </si>
  <si>
    <t>granulované dusíkaté hnojivo s obsahom síry 26%N+13%S</t>
  </si>
  <si>
    <t>organominerálne hnojivo s nízkym obsahom dusíka</t>
  </si>
  <si>
    <t>Cyprodinil (375 g/kg), Fludioxonil (250 g/kg)</t>
  </si>
  <si>
    <t>hydroxid Cu 770g/kg</t>
  </si>
  <si>
    <t>Bezchl.gran.hnoj.(N)8 %+(P2O5)13 %+(K2O)11%+2% horčíka</t>
  </si>
  <si>
    <t>beta-pinolene (960,000 g/l)</t>
  </si>
  <si>
    <t>kvapalné hnojivo s obsahom Bóru 150g/l / 11%</t>
  </si>
  <si>
    <t>Mefentrifluconazole (75,000 g/l)</t>
  </si>
  <si>
    <t>Fluopicolide(44,400 g/kg), Fosetyl(207,100 g/kg)</t>
  </si>
  <si>
    <t>Folpet (563,000 g/kg), Iprovalicarb (90,000 g/kg)</t>
  </si>
  <si>
    <t>Penconazole (100,000 g/l)</t>
  </si>
  <si>
    <t>Cyflufenamid (30 g/l), Difenoconazole (60 g/l)</t>
  </si>
  <si>
    <t>Fluopyram (200 g/l), Tebuconazole (200 g/l)</t>
  </si>
  <si>
    <t>Cymoxanil (40 g/kg), Folpet (250 g/kg), Fosetyl (155,3 g/kg)</t>
  </si>
  <si>
    <t>Fluopyram (75,000 g/l), Spiroxamine (200,000 g/l)</t>
  </si>
  <si>
    <t>Azoxystrobin (93,500 g/l), Folpet (500,000 g/l)</t>
  </si>
  <si>
    <t>Folpet (400,000 g/kg), Mandipropamid (50,000 g/kg)</t>
  </si>
  <si>
    <t>Fluxapyroxad (300,000 g/l)</t>
  </si>
  <si>
    <t>Copper oxychloride (638,000 g/l)</t>
  </si>
  <si>
    <t>Pyrimethanil (400,000 g/l)</t>
  </si>
  <si>
    <t>Benalaxyl-M (37,500 g/kg), Folpet (480,000 g/kg)</t>
  </si>
  <si>
    <t>Domark 10 EC</t>
  </si>
  <si>
    <t>Polyakrylát draselný- hydrogel tablety</t>
  </si>
  <si>
    <t>koncentr.suspenzné hnojivo s obsahom vápnika ako CaO 240g/l,</t>
  </si>
  <si>
    <t>štvorstranný plastový chranič listnatých drevín 9x9cm</t>
  </si>
  <si>
    <t>štrbinový lapač na pokôrny hmyz</t>
  </si>
  <si>
    <t>Špirála proti ohryzu zverou 150cm</t>
  </si>
  <si>
    <t>Mercata tubus-PVC obal 150 cm</t>
  </si>
  <si>
    <t>špirál na ochranu drevín pred zverou PVC Hrúbka materiálu 0,45 mm. Šírka pásu 8,8 cm. Priemer kmeňa pribl. 3,8 cm</t>
  </si>
  <si>
    <t>Pachový odparnik na zver s aplikátorom 675 ml</t>
  </si>
  <si>
    <t>ND korýtko + lievikdo štrbinového lapača</t>
  </si>
  <si>
    <t>nevysýchajúca lepová pasca na ochranu drevín</t>
  </si>
  <si>
    <t>draselná soľ poliakrilátu - hydrogél prášok</t>
  </si>
  <si>
    <t>Fungicídy</t>
  </si>
  <si>
    <t>Sulphur (800,000 g/kg)</t>
  </si>
  <si>
    <t>Lambda-cyhalothrin, 50 g/l</t>
  </si>
  <si>
    <t>Theyson korýtko + lievik</t>
  </si>
  <si>
    <r>
      <t>Thiovit Jet/</t>
    </r>
    <r>
      <rPr>
        <sz val="10"/>
        <rFont val="Arial"/>
        <family val="2"/>
      </rPr>
      <t>Kumulus WG</t>
    </r>
  </si>
  <si>
    <t>Gallant</t>
  </si>
  <si>
    <t>NPK 15:15:15 bal 25 kg PE</t>
  </si>
  <si>
    <t>LAD 27% N bal 25 kg PE</t>
  </si>
  <si>
    <t>Cererit bal 25 kg PE</t>
  </si>
  <si>
    <t>Vivando</t>
  </si>
  <si>
    <t>Hnojivo LAD 27% 1t big bag</t>
  </si>
  <si>
    <t>Hnojivo DASA 26% 1t big bag</t>
  </si>
  <si>
    <t>metrafenone 500g/l</t>
  </si>
  <si>
    <r>
      <t>Tetraconazole, 100 </t>
    </r>
    <r>
      <rPr>
        <sz val="12"/>
        <rFont val="Times New Roman"/>
        <family val="1"/>
      </rPr>
      <t>g.l</t>
    </r>
    <r>
      <rPr>
        <sz val="8"/>
        <rFont val="Times New Roman"/>
        <family val="1"/>
      </rPr>
      <t>-1</t>
    </r>
    <r>
      <rPr>
        <sz val="12"/>
        <rFont val="Times New Roman"/>
        <family val="1"/>
      </rPr>
      <t> (10 % hmot.),</t>
    </r>
  </si>
  <si>
    <t>Duftzaun pena 675ml</t>
  </si>
  <si>
    <t>Požiadavka na odber prípravkov na ochranu lesa a pestovateľskú činnosť na rok 2025 - OZ</t>
  </si>
  <si>
    <t>Cervacol Extra</t>
  </si>
  <si>
    <t>Sanatex VS</t>
  </si>
  <si>
    <t>Jednotková cena v EUR bez DPH</t>
  </si>
  <si>
    <t>Celková cena v EUR bez DPH</t>
  </si>
  <si>
    <t>Celková cena v EUR s DPH</t>
  </si>
  <si>
    <t>Výška DPH (23%)</t>
  </si>
  <si>
    <r>
      <t xml:space="preserve">Všetky prípravky + 920 kg Cervacol na OZ Podunajsko + 10 000 kg Cervacol na OZ Sever a 250 kg Sanatex na OZ Horehronie dodať do </t>
    </r>
    <r>
      <rPr>
        <b/>
        <u/>
        <sz val="20"/>
        <color rgb="FFFF0000"/>
        <rFont val="Calibri"/>
        <family val="2"/>
        <charset val="238"/>
      </rPr>
      <t>31.3.2025</t>
    </r>
    <r>
      <rPr>
        <b/>
        <sz val="20"/>
        <color rgb="FFFF0000"/>
        <rFont val="Calibri"/>
        <family val="2"/>
        <charset val="238"/>
      </rPr>
      <t>.
*Zvyšný objem Cervacol a WAM - tie dodať do 30.9.2025.</t>
    </r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</si>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</sst>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6"/>
      <name val="Arial CE"/>
      <charset val="238"/>
    </font>
    <font>
      <sz val="16"/>
      <name val="Arial CE"/>
      <charset val="238"/>
    </font>
    <font>
      <sz val="12"/>
      <color rgb="FF92D050"/>
      <name val="Arial CE"/>
      <charset val="238"/>
    </font>
    <font>
      <sz val="12"/>
      <color rgb="FFFF0000"/>
      <name val="Arial CE"/>
      <charset val="238"/>
    </font>
    <font>
      <sz val="10"/>
      <color rgb="FF333333"/>
      <name val="Arial"/>
      <family val="2"/>
    </font>
    <font>
      <sz val="8"/>
      <name val="Arial"/>
      <family val="2"/>
      <charset val="238"/>
    </font>
    <font>
      <sz val="12"/>
      <name val="Times New Roman"/>
      <family val="1"/>
    </font>
    <font>
      <sz val="8"/>
      <name val="Times New Roman"/>
      <family val="1"/>
    </font>
    <font>
      <b/>
      <sz val="12"/>
      <color rgb="FF0070C0"/>
      <name val="Arial CE"/>
      <charset val="238"/>
    </font>
    <font>
      <b/>
      <sz val="12"/>
      <color rgb="FF92D050"/>
      <name val="Arial CE"/>
      <charset val="238"/>
    </font>
    <font>
      <sz val="10"/>
      <name val="Arial"/>
      <family val="2"/>
    </font>
    <font>
      <sz val="11"/>
      <name val="Arial CE"/>
      <charset val="238"/>
    </font>
    <font>
      <b/>
      <sz val="10"/>
      <name val="Arial"/>
      <family val="2"/>
      <charset val="238"/>
    </font>
    <font>
      <b/>
      <sz val="20"/>
      <color rgb="FFFF0000"/>
      <name val="Calibri"/>
      <family val="2"/>
      <charset val="238"/>
    </font>
    <font>
      <b/>
      <u/>
      <sz val="2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5" fillId="0" borderId="0" xfId="0" applyFont="1"/>
    <xf numFmtId="0" fontId="1" fillId="0" borderId="0" xfId="0" applyFont="1"/>
    <xf numFmtId="0" fontId="12" fillId="0" borderId="0" xfId="0" applyFont="1"/>
    <xf numFmtId="3" fontId="8" fillId="0" borderId="1" xfId="0" applyNumberFormat="1" applyFont="1" applyBorder="1"/>
    <xf numFmtId="3" fontId="8" fillId="0" borderId="4" xfId="0" applyNumberFormat="1" applyFont="1" applyBorder="1"/>
    <xf numFmtId="3" fontId="9" fillId="0" borderId="1" xfId="0" applyNumberFormat="1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7" xfId="0" applyFont="1" applyFill="1" applyBorder="1"/>
    <xf numFmtId="0" fontId="9" fillId="3" borderId="1" xfId="0" applyFont="1" applyFill="1" applyBorder="1"/>
    <xf numFmtId="0" fontId="10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0" fontId="8" fillId="3" borderId="8" xfId="0" applyFont="1" applyFill="1" applyBorder="1"/>
    <xf numFmtId="0" fontId="8" fillId="2" borderId="7" xfId="0" applyFont="1" applyFill="1" applyBorder="1"/>
    <xf numFmtId="0" fontId="6" fillId="0" borderId="1" xfId="0" applyFont="1" applyBorder="1" applyAlignment="1">
      <alignment vertical="top" wrapText="1"/>
    </xf>
    <xf numFmtId="4" fontId="1" fillId="0" borderId="1" xfId="0" applyNumberFormat="1" applyFont="1" applyBorder="1"/>
    <xf numFmtId="4" fontId="1" fillId="0" borderId="8" xfId="0" applyNumberFormat="1" applyFont="1" applyBorder="1"/>
    <xf numFmtId="0" fontId="8" fillId="0" borderId="7" xfId="0" applyFont="1" applyBorder="1"/>
    <xf numFmtId="3" fontId="9" fillId="3" borderId="1" xfId="0" applyNumberFormat="1" applyFont="1" applyFill="1" applyBorder="1"/>
    <xf numFmtId="3" fontId="8" fillId="3" borderId="1" xfId="0" applyNumberFormat="1" applyFont="1" applyFill="1" applyBorder="1"/>
    <xf numFmtId="0" fontId="15" fillId="0" borderId="1" xfId="0" applyFont="1" applyBorder="1"/>
    <xf numFmtId="3" fontId="13" fillId="3" borderId="1" xfId="0" applyNumberFormat="1" applyFont="1" applyFill="1" applyBorder="1"/>
    <xf numFmtId="3" fontId="20" fillId="3" borderId="1" xfId="0" applyNumberFormat="1" applyFont="1" applyFill="1" applyBorder="1"/>
    <xf numFmtId="3" fontId="19" fillId="0" borderId="1" xfId="0" applyNumberFormat="1" applyFont="1" applyBorder="1"/>
    <xf numFmtId="0" fontId="22" fillId="0" borderId="7" xfId="0" applyFont="1" applyBorder="1"/>
    <xf numFmtId="3" fontId="14" fillId="0" borderId="1" xfId="0" applyNumberFormat="1" applyFont="1" applyBorder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16" fillId="0" borderId="1" xfId="0" applyFont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 applyAlignment="1">
      <alignment vertical="top" wrapText="1"/>
    </xf>
    <xf numFmtId="0" fontId="0" fillId="0" borderId="1" xfId="0" applyBorder="1"/>
    <xf numFmtId="0" fontId="8" fillId="0" borderId="9" xfId="0" applyFont="1" applyBorder="1"/>
    <xf numFmtId="0" fontId="0" fillId="0" borderId="4" xfId="0" applyBorder="1"/>
    <xf numFmtId="3" fontId="9" fillId="0" borderId="4" xfId="0" applyNumberFormat="1" applyFont="1" applyBorder="1"/>
    <xf numFmtId="4" fontId="1" fillId="0" borderId="4" xfId="0" applyNumberFormat="1" applyFont="1" applyBorder="1"/>
    <xf numFmtId="4" fontId="1" fillId="0" borderId="10" xfId="0" applyNumberFormat="1" applyFont="1" applyBorder="1"/>
    <xf numFmtId="0" fontId="1" fillId="4" borderId="1" xfId="0" applyFont="1" applyFill="1" applyBorder="1"/>
    <xf numFmtId="0" fontId="1" fillId="4" borderId="4" xfId="0" applyFont="1" applyFill="1" applyBorder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4" fontId="5" fillId="0" borderId="0" xfId="0" applyNumberFormat="1" applyFont="1"/>
    <xf numFmtId="0" fontId="11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"/>
  <sheetViews>
    <sheetView tabSelected="1" view="pageBreakPreview" zoomScale="70" zoomScaleNormal="70" zoomScaleSheetLayoutView="70" workbookViewId="0">
      <pane xSplit="1" topLeftCell="B1" activePane="topRight" state="frozen"/>
      <selection pane="topRight" activeCell="K2" sqref="K2"/>
    </sheetView>
  </sheetViews>
  <sheetFormatPr defaultColWidth="6.6640625" defaultRowHeight="13.2" x14ac:dyDescent="0.25"/>
  <cols>
    <col min="1" max="1" width="33.6640625" style="2" customWidth="1"/>
    <col min="2" max="2" width="57.6640625" style="2" customWidth="1"/>
    <col min="3" max="3" width="11.6640625" style="2" customWidth="1"/>
    <col min="4" max="4" width="12.33203125" style="2" customWidth="1"/>
    <col min="5" max="7" width="11.6640625" style="2" customWidth="1"/>
    <col min="8" max="8" width="14.6640625" style="2" bestFit="1" customWidth="1"/>
    <col min="9" max="9" width="11.33203125" style="2" customWidth="1"/>
    <col min="10" max="10" width="12" style="2" customWidth="1"/>
    <col min="11" max="13" width="11.6640625" style="2" customWidth="1"/>
    <col min="14" max="15" width="13.33203125" style="2" customWidth="1"/>
    <col min="16" max="16" width="11.6640625" style="2" customWidth="1"/>
    <col min="17" max="20" width="6.6640625" style="2"/>
    <col min="21" max="21" width="1.88671875" style="2" customWidth="1"/>
    <col min="22" max="16384" width="6.6640625" style="2"/>
  </cols>
  <sheetData>
    <row r="1" spans="1:20" s="3" customFormat="1" ht="24.9" customHeight="1" thickBot="1" x14ac:dyDescent="0.45">
      <c r="A1" s="48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0" ht="83.4" customHeight="1" x14ac:dyDescent="0.25">
      <c r="A2" s="9" t="s">
        <v>39</v>
      </c>
      <c r="B2" s="10" t="s">
        <v>40</v>
      </c>
      <c r="C2" s="11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  <c r="I2" s="12" t="s">
        <v>32</v>
      </c>
      <c r="J2" s="12" t="s">
        <v>33</v>
      </c>
      <c r="K2" s="12" t="s">
        <v>34</v>
      </c>
      <c r="L2" s="12" t="s">
        <v>35</v>
      </c>
      <c r="M2" s="12" t="s">
        <v>36</v>
      </c>
      <c r="N2" s="12" t="s">
        <v>37</v>
      </c>
      <c r="O2" s="12" t="s">
        <v>38</v>
      </c>
      <c r="P2" s="13" t="s">
        <v>25</v>
      </c>
      <c r="Q2" s="7" t="s">
        <v>138</v>
      </c>
      <c r="R2" s="7" t="s">
        <v>139</v>
      </c>
      <c r="S2" s="7" t="s">
        <v>141</v>
      </c>
      <c r="T2" s="8" t="s">
        <v>140</v>
      </c>
    </row>
    <row r="3" spans="1:20" ht="20.100000000000001" customHeight="1" x14ac:dyDescent="0.3">
      <c r="A3" s="14" t="s">
        <v>0</v>
      </c>
      <c r="B3" s="15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5"/>
      <c r="Q3" s="17"/>
      <c r="R3" s="17"/>
      <c r="S3" s="17"/>
      <c r="T3" s="18"/>
    </row>
    <row r="4" spans="1:20" ht="20.100000000000001" customHeight="1" x14ac:dyDescent="0.3">
      <c r="A4" s="19" t="s">
        <v>9</v>
      </c>
      <c r="B4" s="20" t="s">
        <v>122</v>
      </c>
      <c r="C4" s="4"/>
      <c r="D4" s="4">
        <v>5</v>
      </c>
      <c r="E4" s="4"/>
      <c r="F4" s="4"/>
      <c r="G4" s="4"/>
      <c r="H4" s="4"/>
      <c r="I4" s="4"/>
      <c r="J4" s="4"/>
      <c r="K4" s="4"/>
      <c r="L4" s="4"/>
      <c r="M4" s="4"/>
      <c r="N4" s="4">
        <v>5</v>
      </c>
      <c r="O4" s="4">
        <v>5</v>
      </c>
      <c r="P4" s="6">
        <f>SUM(C4:O4)</f>
        <v>15</v>
      </c>
      <c r="Q4" s="43"/>
      <c r="R4" s="21">
        <f>P4*Q4</f>
        <v>0</v>
      </c>
      <c r="S4" s="21">
        <f>R4*0.23</f>
        <v>0</v>
      </c>
      <c r="T4" s="22">
        <f>R4+S4</f>
        <v>0</v>
      </c>
    </row>
    <row r="5" spans="1:20" ht="20.100000000000001" customHeight="1" x14ac:dyDescent="0.3">
      <c r="A5" s="23" t="s">
        <v>22</v>
      </c>
      <c r="B5" s="20" t="s">
        <v>41</v>
      </c>
      <c r="C5" s="4"/>
      <c r="D5" s="4"/>
      <c r="E5" s="4">
        <v>45</v>
      </c>
      <c r="F5" s="4"/>
      <c r="G5" s="4"/>
      <c r="H5" s="4">
        <v>5</v>
      </c>
      <c r="I5" s="4">
        <v>30</v>
      </c>
      <c r="J5" s="4">
        <v>275</v>
      </c>
      <c r="K5" s="4">
        <v>70</v>
      </c>
      <c r="L5" s="4">
        <v>55</v>
      </c>
      <c r="M5" s="4">
        <v>5</v>
      </c>
      <c r="N5" s="4"/>
      <c r="O5" s="4"/>
      <c r="P5" s="6">
        <f t="shared" ref="P5:P67" si="0">SUM(C5:O5)</f>
        <v>485</v>
      </c>
      <c r="Q5" s="43"/>
      <c r="R5" s="21">
        <f t="shared" ref="R5:R67" si="1">P5*Q5</f>
        <v>0</v>
      </c>
      <c r="S5" s="21">
        <f t="shared" ref="S5:S67" si="2">R5*0.23</f>
        <v>0</v>
      </c>
      <c r="T5" s="22">
        <f t="shared" ref="T5:T67" si="3">R5+S5</f>
        <v>0</v>
      </c>
    </row>
    <row r="6" spans="1:20" ht="20.100000000000001" customHeight="1" x14ac:dyDescent="0.3">
      <c r="A6" s="14" t="s">
        <v>3</v>
      </c>
      <c r="B6" s="15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4"/>
      <c r="Q6" s="17"/>
      <c r="R6" s="17"/>
      <c r="S6" s="17"/>
      <c r="T6" s="18"/>
    </row>
    <row r="7" spans="1:20" ht="20.100000000000001" customHeight="1" x14ac:dyDescent="0.3">
      <c r="A7" s="19" t="s">
        <v>4</v>
      </c>
      <c r="B7" s="20" t="s">
        <v>42</v>
      </c>
      <c r="C7" s="4">
        <v>15</v>
      </c>
      <c r="D7" s="4"/>
      <c r="E7" s="4">
        <v>115</v>
      </c>
      <c r="F7" s="4">
        <v>60</v>
      </c>
      <c r="G7" s="4">
        <v>25</v>
      </c>
      <c r="H7" s="4">
        <v>105</v>
      </c>
      <c r="I7" s="4"/>
      <c r="J7" s="4">
        <v>390</v>
      </c>
      <c r="K7" s="4"/>
      <c r="L7" s="4">
        <v>235</v>
      </c>
      <c r="M7" s="4"/>
      <c r="N7" s="4"/>
      <c r="O7" s="4"/>
      <c r="P7" s="6">
        <f t="shared" si="0"/>
        <v>945</v>
      </c>
      <c r="Q7" s="43"/>
      <c r="R7" s="21">
        <f t="shared" si="1"/>
        <v>0</v>
      </c>
      <c r="S7" s="21">
        <f t="shared" si="2"/>
        <v>0</v>
      </c>
      <c r="T7" s="22">
        <f t="shared" si="3"/>
        <v>0</v>
      </c>
    </row>
    <row r="8" spans="1:20" ht="20.100000000000001" customHeight="1" x14ac:dyDescent="0.3">
      <c r="A8" s="19" t="s">
        <v>10</v>
      </c>
      <c r="B8" s="20" t="s">
        <v>43</v>
      </c>
      <c r="C8" s="4"/>
      <c r="D8" s="4"/>
      <c r="E8" s="4">
        <v>5</v>
      </c>
      <c r="F8" s="4">
        <v>20</v>
      </c>
      <c r="G8" s="4">
        <v>50</v>
      </c>
      <c r="H8" s="4">
        <v>50</v>
      </c>
      <c r="I8" s="4"/>
      <c r="J8" s="4">
        <v>120</v>
      </c>
      <c r="K8" s="4"/>
      <c r="L8" s="4">
        <v>5</v>
      </c>
      <c r="M8" s="4"/>
      <c r="N8" s="4">
        <v>5</v>
      </c>
      <c r="O8" s="4">
        <v>10</v>
      </c>
      <c r="P8" s="6">
        <f t="shared" si="0"/>
        <v>265</v>
      </c>
      <c r="Q8" s="43"/>
      <c r="R8" s="21">
        <f t="shared" si="1"/>
        <v>0</v>
      </c>
      <c r="S8" s="21">
        <f t="shared" si="2"/>
        <v>0</v>
      </c>
      <c r="T8" s="22">
        <f t="shared" si="3"/>
        <v>0</v>
      </c>
    </row>
    <row r="9" spans="1:20" ht="20.100000000000001" customHeight="1" x14ac:dyDescent="0.3">
      <c r="A9" s="19" t="s">
        <v>14</v>
      </c>
      <c r="B9" s="20" t="s">
        <v>44</v>
      </c>
      <c r="C9" s="4">
        <v>110</v>
      </c>
      <c r="D9" s="4"/>
      <c r="E9" s="4">
        <v>460</v>
      </c>
      <c r="F9" s="4">
        <v>65</v>
      </c>
      <c r="G9" s="4"/>
      <c r="H9" s="4">
        <v>60</v>
      </c>
      <c r="I9" s="4"/>
      <c r="J9" s="4">
        <v>10</v>
      </c>
      <c r="K9" s="4"/>
      <c r="L9" s="4">
        <v>420</v>
      </c>
      <c r="M9" s="4"/>
      <c r="N9" s="4"/>
      <c r="O9" s="4"/>
      <c r="P9" s="6">
        <f t="shared" si="0"/>
        <v>1125</v>
      </c>
      <c r="Q9" s="43"/>
      <c r="R9" s="21">
        <f t="shared" si="1"/>
        <v>0</v>
      </c>
      <c r="S9" s="21">
        <f t="shared" si="2"/>
        <v>0</v>
      </c>
      <c r="T9" s="22">
        <f t="shared" si="3"/>
        <v>0</v>
      </c>
    </row>
    <row r="10" spans="1:20" ht="20.100000000000001" customHeight="1" x14ac:dyDescent="0.3">
      <c r="A10" s="19" t="s">
        <v>15</v>
      </c>
      <c r="B10" s="20" t="s">
        <v>45</v>
      </c>
      <c r="C10" s="4"/>
      <c r="D10" s="4"/>
      <c r="E10" s="4"/>
      <c r="F10" s="4">
        <v>185</v>
      </c>
      <c r="G10" s="4">
        <v>355</v>
      </c>
      <c r="H10" s="4">
        <v>320</v>
      </c>
      <c r="I10" s="4"/>
      <c r="J10" s="4"/>
      <c r="K10" s="4">
        <v>1360</v>
      </c>
      <c r="L10" s="4"/>
      <c r="M10" s="4">
        <v>95</v>
      </c>
      <c r="N10" s="4">
        <v>145</v>
      </c>
      <c r="O10" s="4">
        <v>100</v>
      </c>
      <c r="P10" s="6">
        <f t="shared" si="0"/>
        <v>2560</v>
      </c>
      <c r="Q10" s="43"/>
      <c r="R10" s="21">
        <f t="shared" si="1"/>
        <v>0</v>
      </c>
      <c r="S10" s="21">
        <f t="shared" si="2"/>
        <v>0</v>
      </c>
      <c r="T10" s="22">
        <f t="shared" si="3"/>
        <v>0</v>
      </c>
    </row>
    <row r="11" spans="1:20" ht="20.100000000000001" customHeight="1" x14ac:dyDescent="0.3">
      <c r="A11" s="19" t="s">
        <v>12</v>
      </c>
      <c r="B11" s="20" t="s">
        <v>46</v>
      </c>
      <c r="C11" s="4"/>
      <c r="D11" s="4"/>
      <c r="E11" s="4">
        <v>225</v>
      </c>
      <c r="F11" s="4">
        <v>25</v>
      </c>
      <c r="G11" s="4">
        <v>125</v>
      </c>
      <c r="H11" s="4">
        <v>35</v>
      </c>
      <c r="I11" s="4"/>
      <c r="J11" s="4">
        <v>10</v>
      </c>
      <c r="K11" s="4"/>
      <c r="L11" s="4">
        <v>235</v>
      </c>
      <c r="M11" s="4">
        <v>15</v>
      </c>
      <c r="N11" s="4"/>
      <c r="O11" s="4">
        <v>15</v>
      </c>
      <c r="P11" s="6">
        <f t="shared" si="0"/>
        <v>685</v>
      </c>
      <c r="Q11" s="43"/>
      <c r="R11" s="21">
        <f t="shared" si="1"/>
        <v>0</v>
      </c>
      <c r="S11" s="21">
        <f t="shared" si="2"/>
        <v>0</v>
      </c>
      <c r="T11" s="22">
        <f t="shared" si="3"/>
        <v>0</v>
      </c>
    </row>
    <row r="12" spans="1:20" ht="20.100000000000001" customHeight="1" x14ac:dyDescent="0.3">
      <c r="A12" s="19" t="s">
        <v>23</v>
      </c>
      <c r="B12" s="20" t="s">
        <v>50</v>
      </c>
      <c r="C12" s="4"/>
      <c r="D12" s="4"/>
      <c r="E12" s="4"/>
      <c r="F12" s="4"/>
      <c r="G12" s="4"/>
      <c r="H12" s="4">
        <v>80</v>
      </c>
      <c r="I12" s="4"/>
      <c r="J12" s="4"/>
      <c r="K12" s="4">
        <v>270</v>
      </c>
      <c r="L12" s="4"/>
      <c r="M12" s="4"/>
      <c r="N12" s="4">
        <v>60</v>
      </c>
      <c r="O12" s="4">
        <v>15</v>
      </c>
      <c r="P12" s="6">
        <f t="shared" si="0"/>
        <v>425</v>
      </c>
      <c r="Q12" s="43"/>
      <c r="R12" s="21">
        <f t="shared" si="1"/>
        <v>0</v>
      </c>
      <c r="S12" s="21">
        <f t="shared" si="2"/>
        <v>0</v>
      </c>
      <c r="T12" s="22">
        <f t="shared" si="3"/>
        <v>0</v>
      </c>
    </row>
    <row r="13" spans="1:20" ht="20.100000000000001" customHeight="1" x14ac:dyDescent="0.3">
      <c r="A13" s="19" t="s">
        <v>18</v>
      </c>
      <c r="B13" s="20" t="s">
        <v>47</v>
      </c>
      <c r="C13" s="4">
        <v>20</v>
      </c>
      <c r="D13" s="4"/>
      <c r="E13" s="4">
        <v>20</v>
      </c>
      <c r="F13" s="4">
        <v>170</v>
      </c>
      <c r="G13" s="4"/>
      <c r="H13" s="4"/>
      <c r="I13" s="4"/>
      <c r="J13" s="4"/>
      <c r="K13" s="4"/>
      <c r="L13" s="4">
        <v>10</v>
      </c>
      <c r="M13" s="4"/>
      <c r="N13" s="4"/>
      <c r="O13" s="4"/>
      <c r="P13" s="6">
        <f t="shared" si="0"/>
        <v>220</v>
      </c>
      <c r="Q13" s="43"/>
      <c r="R13" s="21">
        <f t="shared" si="1"/>
        <v>0</v>
      </c>
      <c r="S13" s="21">
        <f t="shared" si="2"/>
        <v>0</v>
      </c>
      <c r="T13" s="22">
        <f t="shared" si="3"/>
        <v>0</v>
      </c>
    </row>
    <row r="14" spans="1:20" ht="20.100000000000001" customHeight="1" x14ac:dyDescent="0.3">
      <c r="A14" s="19" t="s">
        <v>5</v>
      </c>
      <c r="B14" s="20" t="s">
        <v>48</v>
      </c>
      <c r="C14" s="4"/>
      <c r="D14" s="4"/>
      <c r="E14" s="4">
        <v>140</v>
      </c>
      <c r="F14" s="4">
        <v>500</v>
      </c>
      <c r="G14" s="4"/>
      <c r="H14" s="4">
        <v>320</v>
      </c>
      <c r="I14" s="4"/>
      <c r="J14" s="4">
        <v>2445</v>
      </c>
      <c r="K14" s="4"/>
      <c r="L14" s="4">
        <v>100</v>
      </c>
      <c r="M14" s="4"/>
      <c r="N14" s="4"/>
      <c r="O14" s="4"/>
      <c r="P14" s="6">
        <f t="shared" si="0"/>
        <v>3505</v>
      </c>
      <c r="Q14" s="43"/>
      <c r="R14" s="21">
        <f t="shared" si="1"/>
        <v>0</v>
      </c>
      <c r="S14" s="21">
        <f t="shared" si="2"/>
        <v>0</v>
      </c>
      <c r="T14" s="22">
        <f t="shared" si="3"/>
        <v>0</v>
      </c>
    </row>
    <row r="15" spans="1:20" ht="20.100000000000001" customHeight="1" x14ac:dyDescent="0.3">
      <c r="A15" s="19" t="s">
        <v>6</v>
      </c>
      <c r="B15" s="20" t="s">
        <v>49</v>
      </c>
      <c r="C15" s="4"/>
      <c r="D15" s="4"/>
      <c r="E15" s="4">
        <v>20</v>
      </c>
      <c r="F15" s="4">
        <v>5</v>
      </c>
      <c r="G15" s="4">
        <v>65</v>
      </c>
      <c r="H15" s="4">
        <v>85</v>
      </c>
      <c r="I15" s="4"/>
      <c r="J15" s="4">
        <v>180</v>
      </c>
      <c r="K15" s="4">
        <v>30</v>
      </c>
      <c r="L15" s="4">
        <v>34</v>
      </c>
      <c r="M15" s="4">
        <v>25</v>
      </c>
      <c r="N15" s="4">
        <v>5</v>
      </c>
      <c r="O15" s="4"/>
      <c r="P15" s="6">
        <f t="shared" si="0"/>
        <v>449</v>
      </c>
      <c r="Q15" s="43"/>
      <c r="R15" s="21">
        <f t="shared" si="1"/>
        <v>0</v>
      </c>
      <c r="S15" s="21">
        <f t="shared" si="2"/>
        <v>0</v>
      </c>
      <c r="T15" s="22">
        <f t="shared" si="3"/>
        <v>0</v>
      </c>
    </row>
    <row r="16" spans="1:20" ht="20.100000000000001" customHeight="1" x14ac:dyDescent="0.3">
      <c r="A16" s="19" t="s">
        <v>21</v>
      </c>
      <c r="B16" s="20" t="s">
        <v>112</v>
      </c>
      <c r="C16" s="4"/>
      <c r="D16" s="4"/>
      <c r="E16" s="4">
        <v>12</v>
      </c>
      <c r="F16" s="4"/>
      <c r="G16" s="4"/>
      <c r="H16" s="4"/>
      <c r="I16" s="4"/>
      <c r="J16" s="4"/>
      <c r="K16" s="4"/>
      <c r="L16" s="4"/>
      <c r="M16" s="4"/>
      <c r="N16" s="4">
        <v>4</v>
      </c>
      <c r="O16" s="4">
        <v>15</v>
      </c>
      <c r="P16" s="6">
        <f t="shared" si="0"/>
        <v>31</v>
      </c>
      <c r="Q16" s="43"/>
      <c r="R16" s="21">
        <f t="shared" si="1"/>
        <v>0</v>
      </c>
      <c r="S16" s="21">
        <f t="shared" si="2"/>
        <v>0</v>
      </c>
      <c r="T16" s="22">
        <f t="shared" si="3"/>
        <v>0</v>
      </c>
    </row>
    <row r="17" spans="1:20" ht="20.100000000000001" customHeight="1" x14ac:dyDescent="0.3">
      <c r="A17" s="19" t="s">
        <v>123</v>
      </c>
      <c r="B17" s="20" t="s">
        <v>117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4</v>
      </c>
      <c r="O17" s="4">
        <v>10</v>
      </c>
      <c r="P17" s="6">
        <f>SUM(C17:O17)</f>
        <v>14</v>
      </c>
      <c r="Q17" s="43"/>
      <c r="R17" s="21">
        <f t="shared" si="1"/>
        <v>0</v>
      </c>
      <c r="S17" s="21">
        <f t="shared" si="2"/>
        <v>0</v>
      </c>
      <c r="T17" s="22">
        <f t="shared" si="3"/>
        <v>0</v>
      </c>
    </row>
    <row r="18" spans="1:20" ht="20.100000000000001" customHeight="1" x14ac:dyDescent="0.3">
      <c r="A18" s="14" t="s">
        <v>120</v>
      </c>
      <c r="B18" s="1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17"/>
      <c r="R18" s="17"/>
      <c r="S18" s="17"/>
      <c r="T18" s="18"/>
    </row>
    <row r="19" spans="1:20" ht="20.100000000000001" customHeight="1" x14ac:dyDescent="0.3">
      <c r="A19" s="19" t="s">
        <v>124</v>
      </c>
      <c r="B19" s="26" t="s">
        <v>121</v>
      </c>
      <c r="C19" s="4"/>
      <c r="D19" s="4"/>
      <c r="E19" s="4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6">
        <f>SUM(C19:O19)</f>
        <v>100</v>
      </c>
      <c r="Q19" s="43"/>
      <c r="R19" s="21">
        <f t="shared" si="1"/>
        <v>0</v>
      </c>
      <c r="S19" s="21">
        <f t="shared" si="2"/>
        <v>0</v>
      </c>
      <c r="T19" s="22">
        <f t="shared" si="3"/>
        <v>0</v>
      </c>
    </row>
    <row r="20" spans="1:20" ht="20.100000000000001" customHeight="1" x14ac:dyDescent="0.3">
      <c r="A20" s="14" t="s">
        <v>1</v>
      </c>
      <c r="B20" s="1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4"/>
      <c r="Q20" s="17"/>
      <c r="R20" s="17"/>
      <c r="S20" s="17"/>
      <c r="T20" s="18"/>
    </row>
    <row r="21" spans="1:20" ht="20.100000000000001" customHeight="1" x14ac:dyDescent="0.3">
      <c r="A21" s="23" t="s">
        <v>24</v>
      </c>
      <c r="B21" s="20" t="s">
        <v>51</v>
      </c>
      <c r="C21" s="4"/>
      <c r="D21" s="4"/>
      <c r="E21" s="4">
        <v>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6">
        <f t="shared" si="0"/>
        <v>5</v>
      </c>
      <c r="Q21" s="43"/>
      <c r="R21" s="21">
        <f t="shared" si="1"/>
        <v>0</v>
      </c>
      <c r="S21" s="21">
        <f t="shared" si="2"/>
        <v>0</v>
      </c>
      <c r="T21" s="22">
        <f t="shared" si="3"/>
        <v>0</v>
      </c>
    </row>
    <row r="22" spans="1:20" ht="20.100000000000001" customHeight="1" x14ac:dyDescent="0.3">
      <c r="A22" s="23" t="s">
        <v>125</v>
      </c>
      <c r="B22" s="20" t="s">
        <v>83</v>
      </c>
      <c r="C22" s="4"/>
      <c r="D22" s="4"/>
      <c r="E22" s="4"/>
      <c r="F22" s="4"/>
      <c r="G22" s="4"/>
      <c r="H22" s="4"/>
      <c r="I22" s="4"/>
      <c r="J22" s="4"/>
      <c r="K22" s="4">
        <v>5</v>
      </c>
      <c r="L22" s="4"/>
      <c r="M22" s="4"/>
      <c r="N22" s="4"/>
      <c r="O22" s="4"/>
      <c r="P22" s="6">
        <f t="shared" si="0"/>
        <v>5</v>
      </c>
      <c r="Q22" s="43"/>
      <c r="R22" s="21">
        <f t="shared" si="1"/>
        <v>0</v>
      </c>
      <c r="S22" s="21">
        <f t="shared" si="2"/>
        <v>0</v>
      </c>
      <c r="T22" s="22">
        <f t="shared" si="3"/>
        <v>0</v>
      </c>
    </row>
    <row r="23" spans="1:20" ht="20.100000000000001" customHeight="1" x14ac:dyDescent="0.3">
      <c r="A23" s="23" t="s">
        <v>17</v>
      </c>
      <c r="B23" s="20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>
        <v>20</v>
      </c>
      <c r="M23" s="4"/>
      <c r="N23" s="4"/>
      <c r="O23" s="4"/>
      <c r="P23" s="6">
        <f t="shared" si="0"/>
        <v>20</v>
      </c>
      <c r="Q23" s="43"/>
      <c r="R23" s="21">
        <f t="shared" si="1"/>
        <v>0</v>
      </c>
      <c r="S23" s="21">
        <f t="shared" si="2"/>
        <v>0</v>
      </c>
      <c r="T23" s="22">
        <f t="shared" si="3"/>
        <v>0</v>
      </c>
    </row>
    <row r="24" spans="1:20" ht="20.100000000000001" customHeight="1" x14ac:dyDescent="0.3">
      <c r="A24" s="23" t="s">
        <v>19</v>
      </c>
      <c r="B24" s="20" t="s">
        <v>53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5</v>
      </c>
      <c r="P24" s="6">
        <f t="shared" si="0"/>
        <v>5</v>
      </c>
      <c r="Q24" s="43"/>
      <c r="R24" s="21">
        <f t="shared" si="1"/>
        <v>0</v>
      </c>
      <c r="S24" s="21">
        <f t="shared" si="2"/>
        <v>0</v>
      </c>
      <c r="T24" s="22">
        <f t="shared" si="3"/>
        <v>0</v>
      </c>
    </row>
    <row r="25" spans="1:20" ht="20.100000000000001" customHeight="1" x14ac:dyDescent="0.3">
      <c r="A25" s="23" t="s">
        <v>2</v>
      </c>
      <c r="B25" s="20" t="s">
        <v>82</v>
      </c>
      <c r="C25" s="4">
        <v>160</v>
      </c>
      <c r="D25" s="4">
        <v>810</v>
      </c>
      <c r="E25" s="4">
        <v>185</v>
      </c>
      <c r="F25" s="4">
        <v>40</v>
      </c>
      <c r="G25" s="4">
        <v>20</v>
      </c>
      <c r="H25" s="4"/>
      <c r="I25" s="4"/>
      <c r="J25" s="4">
        <v>160</v>
      </c>
      <c r="K25" s="4">
        <v>320</v>
      </c>
      <c r="L25" s="4">
        <v>80</v>
      </c>
      <c r="M25" s="4">
        <v>40</v>
      </c>
      <c r="N25" s="4">
        <v>40</v>
      </c>
      <c r="O25" s="4"/>
      <c r="P25" s="6">
        <f t="shared" si="0"/>
        <v>1855</v>
      </c>
      <c r="Q25" s="43"/>
      <c r="R25" s="21">
        <f t="shared" si="1"/>
        <v>0</v>
      </c>
      <c r="S25" s="21">
        <f t="shared" si="2"/>
        <v>0</v>
      </c>
      <c r="T25" s="22">
        <f t="shared" si="3"/>
        <v>0</v>
      </c>
    </row>
    <row r="26" spans="1:20" ht="20.100000000000001" customHeight="1" x14ac:dyDescent="0.3">
      <c r="A26" s="14" t="s">
        <v>7</v>
      </c>
      <c r="B26" s="1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17"/>
      <c r="R26" s="17"/>
      <c r="S26" s="17"/>
      <c r="T26" s="18"/>
    </row>
    <row r="27" spans="1:20" ht="20.100000000000001" customHeight="1" x14ac:dyDescent="0.3">
      <c r="A27" s="23" t="s">
        <v>136</v>
      </c>
      <c r="B27" s="20" t="s">
        <v>54</v>
      </c>
      <c r="C27" s="4">
        <v>420</v>
      </c>
      <c r="D27" s="4">
        <v>1840</v>
      </c>
      <c r="E27" s="4">
        <v>1020</v>
      </c>
      <c r="F27" s="4">
        <v>5070</v>
      </c>
      <c r="G27" s="4">
        <v>28985</v>
      </c>
      <c r="H27" s="4">
        <v>9985</v>
      </c>
      <c r="I27" s="4">
        <v>8220</v>
      </c>
      <c r="J27" s="4">
        <v>12095</v>
      </c>
      <c r="K27" s="4">
        <v>6395</v>
      </c>
      <c r="L27" s="4">
        <v>1500</v>
      </c>
      <c r="M27" s="4">
        <v>4305</v>
      </c>
      <c r="N27" s="4">
        <v>2145</v>
      </c>
      <c r="O27" s="4">
        <v>885</v>
      </c>
      <c r="P27" s="6">
        <f t="shared" si="0"/>
        <v>82865</v>
      </c>
      <c r="Q27" s="43"/>
      <c r="R27" s="21">
        <f t="shared" si="1"/>
        <v>0</v>
      </c>
      <c r="S27" s="21">
        <f t="shared" si="2"/>
        <v>0</v>
      </c>
      <c r="T27" s="22">
        <f t="shared" si="3"/>
        <v>0</v>
      </c>
    </row>
    <row r="28" spans="1:20" ht="20.100000000000001" customHeight="1" x14ac:dyDescent="0.3">
      <c r="A28" s="23" t="s">
        <v>137</v>
      </c>
      <c r="B28" s="20" t="s">
        <v>55</v>
      </c>
      <c r="C28" s="4">
        <v>810</v>
      </c>
      <c r="D28" s="4">
        <v>540</v>
      </c>
      <c r="E28" s="4">
        <v>1170</v>
      </c>
      <c r="F28" s="4">
        <v>950</v>
      </c>
      <c r="G28" s="4">
        <v>600</v>
      </c>
      <c r="H28" s="4">
        <v>300</v>
      </c>
      <c r="I28" s="4">
        <v>270</v>
      </c>
      <c r="J28" s="4">
        <v>570</v>
      </c>
      <c r="K28" s="4">
        <v>1610</v>
      </c>
      <c r="L28" s="4">
        <v>770</v>
      </c>
      <c r="M28" s="4">
        <v>950</v>
      </c>
      <c r="N28" s="4">
        <v>520</v>
      </c>
      <c r="O28" s="4">
        <v>390</v>
      </c>
      <c r="P28" s="6">
        <f t="shared" si="0"/>
        <v>9450</v>
      </c>
      <c r="Q28" s="43"/>
      <c r="R28" s="21">
        <f t="shared" si="1"/>
        <v>0</v>
      </c>
      <c r="S28" s="21">
        <f t="shared" si="2"/>
        <v>0</v>
      </c>
      <c r="T28" s="22">
        <f t="shared" si="3"/>
        <v>0</v>
      </c>
    </row>
    <row r="29" spans="1:20" ht="20.100000000000001" customHeight="1" x14ac:dyDescent="0.3">
      <c r="A29" s="23" t="s">
        <v>16</v>
      </c>
      <c r="B29" s="20" t="s">
        <v>58</v>
      </c>
      <c r="C29" s="4">
        <v>450</v>
      </c>
      <c r="D29" s="4"/>
      <c r="E29" s="4">
        <v>480</v>
      </c>
      <c r="F29" s="4">
        <v>100</v>
      </c>
      <c r="G29" s="4">
        <v>1140</v>
      </c>
      <c r="H29" s="4"/>
      <c r="I29" s="4"/>
      <c r="J29" s="4"/>
      <c r="K29" s="4">
        <v>535</v>
      </c>
      <c r="L29" s="4">
        <v>370</v>
      </c>
      <c r="M29" s="4"/>
      <c r="N29" s="4"/>
      <c r="O29" s="4"/>
      <c r="P29" s="6">
        <f t="shared" si="0"/>
        <v>3075</v>
      </c>
      <c r="Q29" s="43"/>
      <c r="R29" s="21">
        <f t="shared" si="1"/>
        <v>0</v>
      </c>
      <c r="S29" s="21">
        <f t="shared" si="2"/>
        <v>0</v>
      </c>
      <c r="T29" s="22">
        <f t="shared" si="3"/>
        <v>0</v>
      </c>
    </row>
    <row r="30" spans="1:20" ht="20.100000000000001" customHeight="1" x14ac:dyDescent="0.3">
      <c r="A30" s="23" t="s">
        <v>20</v>
      </c>
      <c r="B30" s="20" t="s">
        <v>56</v>
      </c>
      <c r="C30" s="4">
        <v>990</v>
      </c>
      <c r="D30" s="4"/>
      <c r="E30" s="4"/>
      <c r="F30" s="4"/>
      <c r="G30" s="4"/>
      <c r="H30" s="4"/>
      <c r="I30" s="4"/>
      <c r="J30" s="4">
        <v>420</v>
      </c>
      <c r="K30" s="4"/>
      <c r="L30" s="4"/>
      <c r="M30" s="4"/>
      <c r="N30" s="4">
        <v>130</v>
      </c>
      <c r="O30" s="4"/>
      <c r="P30" s="6">
        <f t="shared" si="0"/>
        <v>1540</v>
      </c>
      <c r="Q30" s="43"/>
      <c r="R30" s="21">
        <f t="shared" si="1"/>
        <v>0</v>
      </c>
      <c r="S30" s="21">
        <f t="shared" si="2"/>
        <v>0</v>
      </c>
      <c r="T30" s="22">
        <f t="shared" si="3"/>
        <v>0</v>
      </c>
    </row>
    <row r="31" spans="1:20" ht="20.100000000000001" customHeight="1" x14ac:dyDescent="0.3">
      <c r="A31" s="23" t="s">
        <v>134</v>
      </c>
      <c r="B31" s="20" t="s">
        <v>116</v>
      </c>
      <c r="C31" s="4">
        <v>12</v>
      </c>
      <c r="D31" s="4">
        <v>54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6">
        <f t="shared" si="0"/>
        <v>66</v>
      </c>
      <c r="Q31" s="43"/>
      <c r="R31" s="21">
        <f t="shared" si="1"/>
        <v>0</v>
      </c>
      <c r="S31" s="21">
        <f t="shared" si="2"/>
        <v>0</v>
      </c>
      <c r="T31" s="22">
        <f t="shared" si="3"/>
        <v>0</v>
      </c>
    </row>
    <row r="32" spans="1:20" ht="20.100000000000001" customHeight="1" x14ac:dyDescent="0.3">
      <c r="A32" s="14" t="s">
        <v>13</v>
      </c>
      <c r="B32" s="1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4"/>
      <c r="Q32" s="17"/>
      <c r="R32" s="17"/>
      <c r="S32" s="17"/>
      <c r="T32" s="18"/>
    </row>
    <row r="33" spans="1:20" ht="20.100000000000001" customHeight="1" x14ac:dyDescent="0.3">
      <c r="A33" s="23" t="s">
        <v>59</v>
      </c>
      <c r="B33" s="20" t="s">
        <v>119</v>
      </c>
      <c r="C33" s="4">
        <v>15</v>
      </c>
      <c r="D33" s="4"/>
      <c r="E33" s="4"/>
      <c r="F33" s="4"/>
      <c r="G33" s="4">
        <v>5</v>
      </c>
      <c r="H33" s="4"/>
      <c r="I33" s="4"/>
      <c r="J33" s="4"/>
      <c r="K33" s="4"/>
      <c r="L33" s="4"/>
      <c r="M33" s="4"/>
      <c r="N33" s="4"/>
      <c r="O33" s="4"/>
      <c r="P33" s="6">
        <f t="shared" si="0"/>
        <v>20</v>
      </c>
      <c r="Q33" s="43"/>
      <c r="R33" s="21">
        <f t="shared" si="1"/>
        <v>0</v>
      </c>
      <c r="S33" s="21">
        <f t="shared" si="2"/>
        <v>0</v>
      </c>
      <c r="T33" s="22">
        <f t="shared" si="3"/>
        <v>0</v>
      </c>
    </row>
    <row r="34" spans="1:20" ht="20.100000000000001" customHeight="1" x14ac:dyDescent="0.3">
      <c r="A34" s="23" t="s">
        <v>60</v>
      </c>
      <c r="B34" s="20" t="s">
        <v>118</v>
      </c>
      <c r="C34" s="4">
        <v>56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>
        <f t="shared" si="0"/>
        <v>56</v>
      </c>
      <c r="Q34" s="43"/>
      <c r="R34" s="21">
        <f t="shared" si="1"/>
        <v>0</v>
      </c>
      <c r="S34" s="21">
        <f t="shared" si="2"/>
        <v>0</v>
      </c>
      <c r="T34" s="22">
        <f t="shared" si="3"/>
        <v>0</v>
      </c>
    </row>
    <row r="35" spans="1:20" ht="20.100000000000001" customHeight="1" x14ac:dyDescent="0.3">
      <c r="A35" s="23" t="s">
        <v>8</v>
      </c>
      <c r="B35" s="20" t="s">
        <v>57</v>
      </c>
      <c r="C35" s="4"/>
      <c r="D35" s="4"/>
      <c r="E35" s="4">
        <v>50</v>
      </c>
      <c r="F35" s="4"/>
      <c r="G35" s="4"/>
      <c r="H35" s="4">
        <v>5</v>
      </c>
      <c r="I35" s="4"/>
      <c r="J35" s="4">
        <v>75</v>
      </c>
      <c r="K35" s="4">
        <v>20</v>
      </c>
      <c r="L35" s="4">
        <v>10</v>
      </c>
      <c r="M35" s="29">
        <v>5</v>
      </c>
      <c r="N35" s="4"/>
      <c r="O35" s="4">
        <v>10</v>
      </c>
      <c r="P35" s="6">
        <f t="shared" si="0"/>
        <v>175</v>
      </c>
      <c r="Q35" s="43"/>
      <c r="R35" s="21">
        <f t="shared" si="1"/>
        <v>0</v>
      </c>
      <c r="S35" s="21">
        <f t="shared" si="2"/>
        <v>0</v>
      </c>
      <c r="T35" s="22">
        <f t="shared" si="3"/>
        <v>0</v>
      </c>
    </row>
    <row r="36" spans="1:20" ht="30" customHeight="1" x14ac:dyDescent="0.3">
      <c r="A36" s="30" t="s">
        <v>113</v>
      </c>
      <c r="B36" s="20" t="s">
        <v>115</v>
      </c>
      <c r="C36" s="4"/>
      <c r="D36" s="4"/>
      <c r="E36" s="4">
        <v>440</v>
      </c>
      <c r="F36" s="4"/>
      <c r="G36" s="4"/>
      <c r="H36" s="4"/>
      <c r="I36" s="4"/>
      <c r="J36" s="4">
        <v>8250</v>
      </c>
      <c r="K36" s="4"/>
      <c r="L36" s="4"/>
      <c r="M36" s="4"/>
      <c r="N36" s="4"/>
      <c r="O36" s="4"/>
      <c r="P36" s="6">
        <f t="shared" si="0"/>
        <v>8690</v>
      </c>
      <c r="Q36" s="43"/>
      <c r="R36" s="21">
        <f t="shared" si="1"/>
        <v>0</v>
      </c>
      <c r="S36" s="21">
        <f t="shared" si="2"/>
        <v>0</v>
      </c>
      <c r="T36" s="22">
        <f t="shared" si="3"/>
        <v>0</v>
      </c>
    </row>
    <row r="37" spans="1:20" ht="20.100000000000001" customHeight="1" x14ac:dyDescent="0.3">
      <c r="A37" s="30" t="s">
        <v>114</v>
      </c>
      <c r="B37" s="20" t="s">
        <v>111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>
        <v>6170</v>
      </c>
      <c r="P37" s="6">
        <f t="shared" si="0"/>
        <v>6170</v>
      </c>
      <c r="Q37" s="43"/>
      <c r="R37" s="21">
        <f t="shared" si="1"/>
        <v>0</v>
      </c>
      <c r="S37" s="21">
        <f t="shared" si="2"/>
        <v>0</v>
      </c>
      <c r="T37" s="22">
        <f t="shared" si="3"/>
        <v>0</v>
      </c>
    </row>
    <row r="38" spans="1:20" ht="20.100000000000001" customHeight="1" x14ac:dyDescent="0.3">
      <c r="A38" s="14" t="s">
        <v>11</v>
      </c>
      <c r="B38" s="1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4"/>
      <c r="Q38" s="17"/>
      <c r="R38" s="17"/>
      <c r="S38" s="17"/>
      <c r="T38" s="18"/>
    </row>
    <row r="39" spans="1:20" ht="15.6" x14ac:dyDescent="0.3">
      <c r="A39" s="23" t="s">
        <v>126</v>
      </c>
      <c r="B39" s="20" t="s">
        <v>85</v>
      </c>
      <c r="C39" s="4"/>
      <c r="D39" s="31"/>
      <c r="E39" s="4">
        <v>1500</v>
      </c>
      <c r="F39" s="4"/>
      <c r="G39" s="4"/>
      <c r="H39" s="4"/>
      <c r="I39" s="4"/>
      <c r="J39" s="4">
        <v>500</v>
      </c>
      <c r="K39" s="4"/>
      <c r="L39" s="4"/>
      <c r="M39" s="4">
        <v>1500</v>
      </c>
      <c r="N39" s="4"/>
      <c r="O39" s="4"/>
      <c r="P39" s="6">
        <f>SUM(C39:O39)</f>
        <v>3500</v>
      </c>
      <c r="Q39" s="43"/>
      <c r="R39" s="21">
        <f t="shared" si="1"/>
        <v>0</v>
      </c>
      <c r="S39" s="21">
        <f t="shared" si="2"/>
        <v>0</v>
      </c>
      <c r="T39" s="22">
        <f t="shared" si="3"/>
        <v>0</v>
      </c>
    </row>
    <row r="40" spans="1:20" ht="15.6" x14ac:dyDescent="0.3">
      <c r="A40" s="23" t="s">
        <v>86</v>
      </c>
      <c r="B40" s="20" t="s">
        <v>85</v>
      </c>
      <c r="C40" s="4"/>
      <c r="D40" s="4">
        <v>24000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6">
        <f>SUM(C40:O40)</f>
        <v>24000</v>
      </c>
      <c r="Q40" s="43"/>
      <c r="R40" s="21">
        <f t="shared" si="1"/>
        <v>0</v>
      </c>
      <c r="S40" s="21">
        <f t="shared" si="2"/>
        <v>0</v>
      </c>
      <c r="T40" s="22">
        <f t="shared" si="3"/>
        <v>0</v>
      </c>
    </row>
    <row r="41" spans="1:20" ht="15.6" x14ac:dyDescent="0.3">
      <c r="A41" s="23" t="s">
        <v>127</v>
      </c>
      <c r="B41" s="20" t="s">
        <v>84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>
        <v>1500</v>
      </c>
      <c r="N41" s="4"/>
      <c r="O41" s="4"/>
      <c r="P41" s="6">
        <f t="shared" si="0"/>
        <v>1500</v>
      </c>
      <c r="Q41" s="43"/>
      <c r="R41" s="21">
        <f t="shared" si="1"/>
        <v>0</v>
      </c>
      <c r="S41" s="21">
        <f t="shared" si="2"/>
        <v>0</v>
      </c>
      <c r="T41" s="22">
        <f t="shared" si="3"/>
        <v>0</v>
      </c>
    </row>
    <row r="42" spans="1:20" ht="15.6" x14ac:dyDescent="0.3">
      <c r="A42" s="23" t="s">
        <v>128</v>
      </c>
      <c r="B42" s="20" t="s">
        <v>91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v>1100</v>
      </c>
      <c r="O42" s="4"/>
      <c r="P42" s="6">
        <f t="shared" si="0"/>
        <v>1100</v>
      </c>
      <c r="Q42" s="43"/>
      <c r="R42" s="21">
        <f t="shared" si="1"/>
        <v>0</v>
      </c>
      <c r="S42" s="21">
        <f t="shared" si="2"/>
        <v>0</v>
      </c>
      <c r="T42" s="22">
        <f t="shared" si="3"/>
        <v>0</v>
      </c>
    </row>
    <row r="43" spans="1:20" ht="15.6" x14ac:dyDescent="0.3">
      <c r="A43" s="23" t="s">
        <v>61</v>
      </c>
      <c r="B43" s="32" t="s">
        <v>109</v>
      </c>
      <c r="C43" s="4"/>
      <c r="D43" s="4"/>
      <c r="E43" s="4">
        <v>40000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6">
        <f t="shared" si="0"/>
        <v>40000</v>
      </c>
      <c r="Q43" s="43"/>
      <c r="R43" s="21">
        <f t="shared" si="1"/>
        <v>0</v>
      </c>
      <c r="S43" s="21">
        <f t="shared" si="2"/>
        <v>0</v>
      </c>
      <c r="T43" s="22">
        <f t="shared" si="3"/>
        <v>0</v>
      </c>
    </row>
    <row r="44" spans="1:20" ht="15.6" x14ac:dyDescent="0.3">
      <c r="A44" s="23" t="s">
        <v>108</v>
      </c>
      <c r="B44" s="33" t="s">
        <v>133</v>
      </c>
      <c r="C44" s="4"/>
      <c r="D44" s="4"/>
      <c r="E44" s="4">
        <v>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6">
        <f t="shared" si="0"/>
        <v>2</v>
      </c>
      <c r="Q44" s="43"/>
      <c r="R44" s="21">
        <f t="shared" si="1"/>
        <v>0</v>
      </c>
      <c r="S44" s="21">
        <f t="shared" si="2"/>
        <v>0</v>
      </c>
      <c r="T44" s="22">
        <f t="shared" si="3"/>
        <v>0</v>
      </c>
    </row>
    <row r="45" spans="1:20" ht="15.6" x14ac:dyDescent="0.3">
      <c r="A45" s="23" t="s">
        <v>62</v>
      </c>
      <c r="B45" s="34" t="s">
        <v>93</v>
      </c>
      <c r="C45" s="4"/>
      <c r="D45" s="4"/>
      <c r="E45" s="4">
        <v>20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6">
        <f t="shared" si="0"/>
        <v>20</v>
      </c>
      <c r="Q45" s="43"/>
      <c r="R45" s="21">
        <f t="shared" si="1"/>
        <v>0</v>
      </c>
      <c r="S45" s="21">
        <f t="shared" si="2"/>
        <v>0</v>
      </c>
      <c r="T45" s="22">
        <f t="shared" si="3"/>
        <v>0</v>
      </c>
    </row>
    <row r="46" spans="1:20" ht="15.6" x14ac:dyDescent="0.3">
      <c r="A46" s="23" t="s">
        <v>63</v>
      </c>
      <c r="B46" s="32" t="s">
        <v>92</v>
      </c>
      <c r="C46" s="4"/>
      <c r="D46" s="4"/>
      <c r="E46" s="4">
        <v>10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6">
        <f t="shared" si="0"/>
        <v>10</v>
      </c>
      <c r="Q46" s="43"/>
      <c r="R46" s="21">
        <f t="shared" si="1"/>
        <v>0</v>
      </c>
      <c r="S46" s="21">
        <f t="shared" si="2"/>
        <v>0</v>
      </c>
      <c r="T46" s="22">
        <f t="shared" si="3"/>
        <v>0</v>
      </c>
    </row>
    <row r="47" spans="1:20" ht="15.6" x14ac:dyDescent="0.3">
      <c r="A47" s="23" t="s">
        <v>64</v>
      </c>
      <c r="B47" s="32" t="s">
        <v>94</v>
      </c>
      <c r="C47" s="4"/>
      <c r="D47" s="4"/>
      <c r="E47" s="4">
        <v>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6">
        <f t="shared" si="0"/>
        <v>5</v>
      </c>
      <c r="Q47" s="43"/>
      <c r="R47" s="21">
        <f t="shared" si="1"/>
        <v>0</v>
      </c>
      <c r="S47" s="21">
        <f t="shared" si="2"/>
        <v>0</v>
      </c>
      <c r="T47" s="22">
        <f t="shared" si="3"/>
        <v>0</v>
      </c>
    </row>
    <row r="48" spans="1:20" ht="15.6" x14ac:dyDescent="0.3">
      <c r="A48" s="23" t="s">
        <v>65</v>
      </c>
      <c r="B48" s="33" t="s">
        <v>95</v>
      </c>
      <c r="C48" s="4"/>
      <c r="D48" s="4"/>
      <c r="E48" s="4">
        <v>12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6">
        <f t="shared" si="0"/>
        <v>12</v>
      </c>
      <c r="Q48" s="43"/>
      <c r="R48" s="21">
        <f t="shared" si="1"/>
        <v>0</v>
      </c>
      <c r="S48" s="21">
        <f t="shared" si="2"/>
        <v>0</v>
      </c>
      <c r="T48" s="22">
        <f t="shared" si="3"/>
        <v>0</v>
      </c>
    </row>
    <row r="49" spans="1:20" ht="15.6" x14ac:dyDescent="0.3">
      <c r="A49" s="23" t="s">
        <v>66</v>
      </c>
      <c r="B49" s="32" t="s">
        <v>97</v>
      </c>
      <c r="C49" s="4"/>
      <c r="D49" s="4"/>
      <c r="E49" s="4">
        <v>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6">
        <f t="shared" si="0"/>
        <v>5</v>
      </c>
      <c r="Q49" s="43"/>
      <c r="R49" s="21">
        <f t="shared" si="1"/>
        <v>0</v>
      </c>
      <c r="S49" s="21">
        <f t="shared" si="2"/>
        <v>0</v>
      </c>
      <c r="T49" s="22">
        <f t="shared" si="3"/>
        <v>0</v>
      </c>
    </row>
    <row r="50" spans="1:20" ht="15.6" x14ac:dyDescent="0.3">
      <c r="A50" s="23" t="s">
        <v>67</v>
      </c>
      <c r="B50" s="32" t="s">
        <v>96</v>
      </c>
      <c r="C50" s="4"/>
      <c r="D50" s="4"/>
      <c r="E50" s="4">
        <v>15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6">
        <f t="shared" si="0"/>
        <v>15</v>
      </c>
      <c r="Q50" s="43"/>
      <c r="R50" s="21">
        <f t="shared" si="1"/>
        <v>0</v>
      </c>
      <c r="S50" s="21">
        <f t="shared" si="2"/>
        <v>0</v>
      </c>
      <c r="T50" s="22">
        <f t="shared" si="3"/>
        <v>0</v>
      </c>
    </row>
    <row r="51" spans="1:20" ht="15.6" x14ac:dyDescent="0.3">
      <c r="A51" s="23" t="s">
        <v>68</v>
      </c>
      <c r="B51" s="33" t="s">
        <v>98</v>
      </c>
      <c r="C51" s="4"/>
      <c r="D51" s="4"/>
      <c r="E51" s="4">
        <v>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6">
        <f t="shared" si="0"/>
        <v>3</v>
      </c>
      <c r="Q51" s="43"/>
      <c r="R51" s="21">
        <f t="shared" si="1"/>
        <v>0</v>
      </c>
      <c r="S51" s="21">
        <f t="shared" si="2"/>
        <v>0</v>
      </c>
      <c r="T51" s="22">
        <f t="shared" si="3"/>
        <v>0</v>
      </c>
    </row>
    <row r="52" spans="1:20" ht="15.6" x14ac:dyDescent="0.3">
      <c r="A52" s="23" t="s">
        <v>69</v>
      </c>
      <c r="B52" s="32" t="s">
        <v>110</v>
      </c>
      <c r="C52" s="4"/>
      <c r="D52" s="4"/>
      <c r="E52" s="4">
        <v>30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6">
        <f t="shared" si="0"/>
        <v>30</v>
      </c>
      <c r="Q52" s="43"/>
      <c r="R52" s="21">
        <f t="shared" si="1"/>
        <v>0</v>
      </c>
      <c r="S52" s="21">
        <f t="shared" si="2"/>
        <v>0</v>
      </c>
      <c r="T52" s="22">
        <f t="shared" si="3"/>
        <v>0</v>
      </c>
    </row>
    <row r="53" spans="1:20" ht="15.6" x14ac:dyDescent="0.3">
      <c r="A53" s="23" t="s">
        <v>70</v>
      </c>
      <c r="B53" s="33" t="s">
        <v>99</v>
      </c>
      <c r="C53" s="4"/>
      <c r="D53" s="4"/>
      <c r="E53" s="4">
        <v>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6">
        <f t="shared" si="0"/>
        <v>2</v>
      </c>
      <c r="Q53" s="43"/>
      <c r="R53" s="21">
        <f t="shared" si="1"/>
        <v>0</v>
      </c>
      <c r="S53" s="21">
        <f t="shared" si="2"/>
        <v>0</v>
      </c>
      <c r="T53" s="22">
        <f t="shared" si="3"/>
        <v>0</v>
      </c>
    </row>
    <row r="54" spans="1:20" ht="15.6" x14ac:dyDescent="0.3">
      <c r="A54" s="23" t="s">
        <v>71</v>
      </c>
      <c r="B54" s="33" t="s">
        <v>100</v>
      </c>
      <c r="C54" s="4"/>
      <c r="D54" s="4"/>
      <c r="E54" s="4">
        <v>15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6">
        <f t="shared" si="0"/>
        <v>15</v>
      </c>
      <c r="Q54" s="43"/>
      <c r="R54" s="21">
        <f t="shared" si="1"/>
        <v>0</v>
      </c>
      <c r="S54" s="21">
        <f t="shared" si="2"/>
        <v>0</v>
      </c>
      <c r="T54" s="22">
        <f t="shared" si="3"/>
        <v>0</v>
      </c>
    </row>
    <row r="55" spans="1:20" ht="15.6" x14ac:dyDescent="0.3">
      <c r="A55" s="23" t="s">
        <v>72</v>
      </c>
      <c r="B55" s="32" t="s">
        <v>101</v>
      </c>
      <c r="C55" s="4"/>
      <c r="D55" s="4"/>
      <c r="E55" s="4">
        <v>2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6">
        <f t="shared" si="0"/>
        <v>2</v>
      </c>
      <c r="Q55" s="43"/>
      <c r="R55" s="21">
        <f t="shared" si="1"/>
        <v>0</v>
      </c>
      <c r="S55" s="21">
        <f t="shared" si="2"/>
        <v>0</v>
      </c>
      <c r="T55" s="22">
        <f t="shared" si="3"/>
        <v>0</v>
      </c>
    </row>
    <row r="56" spans="1:20" ht="15.6" x14ac:dyDescent="0.3">
      <c r="A56" s="23" t="s">
        <v>73</v>
      </c>
      <c r="B56" s="32" t="s">
        <v>102</v>
      </c>
      <c r="C56" s="4"/>
      <c r="D56" s="4"/>
      <c r="E56" s="4">
        <v>10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6">
        <f t="shared" si="0"/>
        <v>10</v>
      </c>
      <c r="Q56" s="43"/>
      <c r="R56" s="21">
        <f t="shared" si="1"/>
        <v>0</v>
      </c>
      <c r="S56" s="21">
        <f t="shared" si="2"/>
        <v>0</v>
      </c>
      <c r="T56" s="22">
        <f t="shared" si="3"/>
        <v>0</v>
      </c>
    </row>
    <row r="57" spans="1:20" ht="15.6" x14ac:dyDescent="0.3">
      <c r="A57" s="23" t="s">
        <v>74</v>
      </c>
      <c r="B57" s="32" t="s">
        <v>103</v>
      </c>
      <c r="C57" s="4"/>
      <c r="D57" s="4"/>
      <c r="E57" s="4">
        <v>10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6">
        <f t="shared" si="0"/>
        <v>10</v>
      </c>
      <c r="Q57" s="43"/>
      <c r="R57" s="21">
        <f t="shared" si="1"/>
        <v>0</v>
      </c>
      <c r="S57" s="21">
        <f t="shared" si="2"/>
        <v>0</v>
      </c>
      <c r="T57" s="22">
        <f t="shared" si="3"/>
        <v>0</v>
      </c>
    </row>
    <row r="58" spans="1:20" ht="15.6" x14ac:dyDescent="0.3">
      <c r="A58" s="23" t="s">
        <v>75</v>
      </c>
      <c r="B58" s="32" t="s">
        <v>104</v>
      </c>
      <c r="C58" s="4"/>
      <c r="D58" s="4"/>
      <c r="E58" s="4">
        <v>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6">
        <f t="shared" si="0"/>
        <v>1</v>
      </c>
      <c r="Q58" s="43"/>
      <c r="R58" s="21">
        <f t="shared" si="1"/>
        <v>0</v>
      </c>
      <c r="S58" s="21">
        <f t="shared" si="2"/>
        <v>0</v>
      </c>
      <c r="T58" s="22">
        <f t="shared" si="3"/>
        <v>0</v>
      </c>
    </row>
    <row r="59" spans="1:20" ht="15.6" x14ac:dyDescent="0.3">
      <c r="A59" s="23" t="s">
        <v>76</v>
      </c>
      <c r="B59" s="32" t="s">
        <v>105</v>
      </c>
      <c r="C59" s="4"/>
      <c r="D59" s="4"/>
      <c r="E59" s="4">
        <v>10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6">
        <f t="shared" si="0"/>
        <v>10</v>
      </c>
      <c r="Q59" s="43"/>
      <c r="R59" s="21">
        <f t="shared" si="1"/>
        <v>0</v>
      </c>
      <c r="S59" s="21">
        <f t="shared" si="2"/>
        <v>0</v>
      </c>
      <c r="T59" s="22">
        <f t="shared" si="3"/>
        <v>0</v>
      </c>
    </row>
    <row r="60" spans="1:20" ht="15.6" x14ac:dyDescent="0.3">
      <c r="A60" s="23" t="s">
        <v>77</v>
      </c>
      <c r="B60" s="32" t="s">
        <v>106</v>
      </c>
      <c r="C60" s="4"/>
      <c r="D60" s="4"/>
      <c r="E60" s="4">
        <v>10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6">
        <f t="shared" si="0"/>
        <v>10</v>
      </c>
      <c r="Q60" s="43"/>
      <c r="R60" s="21">
        <f t="shared" si="1"/>
        <v>0</v>
      </c>
      <c r="S60" s="21">
        <f t="shared" si="2"/>
        <v>0</v>
      </c>
      <c r="T60" s="22">
        <f t="shared" si="3"/>
        <v>0</v>
      </c>
    </row>
    <row r="61" spans="1:20" ht="15.6" x14ac:dyDescent="0.3">
      <c r="A61" s="23" t="s">
        <v>78</v>
      </c>
      <c r="B61" s="32" t="s">
        <v>107</v>
      </c>
      <c r="C61" s="4"/>
      <c r="D61" s="4"/>
      <c r="E61" s="4">
        <v>10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6">
        <f t="shared" si="0"/>
        <v>10</v>
      </c>
      <c r="Q61" s="43"/>
      <c r="R61" s="21">
        <f t="shared" si="1"/>
        <v>0</v>
      </c>
      <c r="S61" s="21">
        <f t="shared" si="2"/>
        <v>0</v>
      </c>
      <c r="T61" s="22">
        <f t="shared" si="3"/>
        <v>0</v>
      </c>
    </row>
    <row r="62" spans="1:20" ht="15.6" x14ac:dyDescent="0.3">
      <c r="A62" s="23" t="s">
        <v>129</v>
      </c>
      <c r="B62" s="35" t="s">
        <v>132</v>
      </c>
      <c r="C62" s="4"/>
      <c r="D62" s="4"/>
      <c r="E62" s="4">
        <v>1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6">
        <f t="shared" si="0"/>
        <v>1</v>
      </c>
      <c r="Q62" s="43"/>
      <c r="R62" s="21">
        <f t="shared" si="1"/>
        <v>0</v>
      </c>
      <c r="S62" s="21">
        <f t="shared" si="2"/>
        <v>0</v>
      </c>
      <c r="T62" s="22">
        <f t="shared" si="3"/>
        <v>0</v>
      </c>
    </row>
    <row r="63" spans="1:20" ht="15.6" x14ac:dyDescent="0.3">
      <c r="A63" s="23" t="s">
        <v>79</v>
      </c>
      <c r="B63" s="36" t="s">
        <v>90</v>
      </c>
      <c r="C63" s="4"/>
      <c r="D63" s="4"/>
      <c r="E63" s="4">
        <v>10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6">
        <f t="shared" si="0"/>
        <v>10</v>
      </c>
      <c r="Q63" s="43"/>
      <c r="R63" s="21">
        <f t="shared" si="1"/>
        <v>0</v>
      </c>
      <c r="S63" s="21">
        <f t="shared" si="2"/>
        <v>0</v>
      </c>
      <c r="T63" s="22">
        <f t="shared" si="3"/>
        <v>0</v>
      </c>
    </row>
    <row r="64" spans="1:20" ht="15.6" x14ac:dyDescent="0.3">
      <c r="A64" s="23" t="s">
        <v>80</v>
      </c>
      <c r="B64" s="20" t="s">
        <v>89</v>
      </c>
      <c r="C64" s="4"/>
      <c r="D64" s="4"/>
      <c r="E64" s="4">
        <v>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6">
        <f t="shared" si="0"/>
        <v>8</v>
      </c>
      <c r="Q64" s="43"/>
      <c r="R64" s="21">
        <f t="shared" si="1"/>
        <v>0</v>
      </c>
      <c r="S64" s="21">
        <f t="shared" si="2"/>
        <v>0</v>
      </c>
      <c r="T64" s="22">
        <f t="shared" si="3"/>
        <v>0</v>
      </c>
    </row>
    <row r="65" spans="1:20" ht="15.6" x14ac:dyDescent="0.3">
      <c r="A65" s="23" t="s">
        <v>130</v>
      </c>
      <c r="B65" s="20" t="s">
        <v>84</v>
      </c>
      <c r="C65" s="4"/>
      <c r="D65" s="4"/>
      <c r="E65" s="4">
        <v>31000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6">
        <f t="shared" si="0"/>
        <v>31000</v>
      </c>
      <c r="Q65" s="43"/>
      <c r="R65" s="21">
        <f t="shared" si="1"/>
        <v>0</v>
      </c>
      <c r="S65" s="21">
        <f t="shared" si="2"/>
        <v>0</v>
      </c>
      <c r="T65" s="22">
        <f t="shared" si="3"/>
        <v>0</v>
      </c>
    </row>
    <row r="66" spans="1:20" ht="15.6" x14ac:dyDescent="0.3">
      <c r="A66" s="23" t="s">
        <v>131</v>
      </c>
      <c r="B66" s="37" t="s">
        <v>87</v>
      </c>
      <c r="C66" s="4"/>
      <c r="D66" s="4"/>
      <c r="E66" s="4">
        <v>23000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6">
        <f t="shared" si="0"/>
        <v>23000</v>
      </c>
      <c r="Q66" s="43"/>
      <c r="R66" s="21">
        <f t="shared" si="1"/>
        <v>0</v>
      </c>
      <c r="S66" s="21">
        <f t="shared" si="2"/>
        <v>0</v>
      </c>
      <c r="T66" s="22">
        <f t="shared" si="3"/>
        <v>0</v>
      </c>
    </row>
    <row r="67" spans="1:20" ht="16.2" thickBot="1" x14ac:dyDescent="0.35">
      <c r="A67" s="38" t="s">
        <v>81</v>
      </c>
      <c r="B67" s="39" t="s">
        <v>88</v>
      </c>
      <c r="C67" s="5"/>
      <c r="D67" s="5"/>
      <c r="E67" s="5"/>
      <c r="F67" s="5"/>
      <c r="G67" s="5"/>
      <c r="H67" s="5"/>
      <c r="I67" s="5"/>
      <c r="J67" s="5">
        <v>12</v>
      </c>
      <c r="K67" s="5"/>
      <c r="L67" s="5"/>
      <c r="M67" s="5"/>
      <c r="N67" s="5"/>
      <c r="O67" s="5"/>
      <c r="P67" s="40">
        <f t="shared" si="0"/>
        <v>12</v>
      </c>
      <c r="Q67" s="44"/>
      <c r="R67" s="41">
        <f t="shared" si="1"/>
        <v>0</v>
      </c>
      <c r="S67" s="41">
        <f t="shared" si="2"/>
        <v>0</v>
      </c>
      <c r="T67" s="42">
        <f t="shared" si="3"/>
        <v>0</v>
      </c>
    </row>
    <row r="69" spans="1:20" x14ac:dyDescent="0.25">
      <c r="P69" s="1" t="s">
        <v>143</v>
      </c>
      <c r="R69" s="47">
        <f>SUM(R4:R67)</f>
        <v>0</v>
      </c>
      <c r="S69" s="47">
        <f>SUM(S4:S67)</f>
        <v>0</v>
      </c>
      <c r="T69" s="47">
        <f>SUM(T4:T67)</f>
        <v>0</v>
      </c>
    </row>
    <row r="71" spans="1:20" ht="49.8" customHeight="1" x14ac:dyDescent="0.5">
      <c r="A71" s="45" t="s">
        <v>142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</sheetData>
  <mergeCells count="2">
    <mergeCell ref="A71:T71"/>
    <mergeCell ref="A1:T1"/>
  </mergeCells>
  <phoneticPr fontId="4" type="noConversion"/>
  <pageMargins left="0.25" right="0.25" top="0.75" bottom="0.75" header="0.3" footer="0.3"/>
  <pageSetup paperSize="9" scale="5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 OZ</vt:lpstr>
      <vt:lpstr>'Spolu OZ'!Oblasť_tlače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Dell</cp:lastModifiedBy>
  <cp:lastPrinted>2023-11-17T10:59:36Z</cp:lastPrinted>
  <dcterms:created xsi:type="dcterms:W3CDTF">2003-02-05T12:25:11Z</dcterms:created>
  <dcterms:modified xsi:type="dcterms:W3CDTF">2024-11-20T17:28:45Z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