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87_2024_E_ES Turzovka\"/>
    </mc:Choice>
  </mc:AlternateContent>
  <bookViews>
    <workbookView xWindow="0" yWindow="0" windowWidth="28800" windowHeight="123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3" i="1" l="1"/>
  <c r="P13" i="1" s="1"/>
  <c r="L13" i="1"/>
  <c r="L19" i="1" l="1"/>
  <c r="P12" i="1" l="1"/>
  <c r="P14" i="1"/>
  <c r="P17" i="1" l="1"/>
  <c r="P16" i="1"/>
  <c r="P15" i="1"/>
  <c r="O19" i="1" l="1"/>
  <c r="P19" i="1" s="1"/>
  <c r="O21" i="1" l="1"/>
  <c r="O20" i="1" s="1"/>
</calcChain>
</file>

<file path=xl/sharedStrings.xml><?xml version="1.0" encoding="utf-8"?>
<sst xmlns="http://schemas.openxmlformats.org/spreadsheetml/2006/main" count="79" uniqueCount="76">
  <si>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</si>
  <si>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</si>
  <si>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</si>
  <si>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</si>
  <si>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</si>
  <si>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</si>
  <si>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</si>
  <si>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</si>
  <si>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</si>
  <si>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</si>
  <si>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</si>
  <si>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</si>
  <si>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</si>
  <si>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</si>
  <si>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</si>
  <si>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</si>
  <si>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</si>
  <si>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</si>
  <si>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</si>
  <si>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</si>
  <si>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</si>
  <si>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</si>
  <si>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</si>
  <si>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</si>
  <si>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</si>
  <si>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</si>
  <si>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</si>
  <si>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</si>
  <si>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</si>
  <si>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</si>
  <si>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</si>
  <si>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</si>
  <si>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</si>
  <si>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</si>
  <si>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</si>
  <si>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</si>
  <si>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</si>
  <si>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</si>
  <si>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</si>
  <si>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</si>
  <si>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</si>
  <si>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</si>
  <si>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</si>
  <si>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</si>
  <si>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</si>
  <si>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</si>
  <si>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</si>
  <si>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</si>
  <si>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</si>
  <si>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</si>
  <si>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</si>
  <si>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</si>
  <si>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</si>
  <si>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</si>
  <si>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</si>
  <si>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</si>
  <si>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</si>
  <si>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</si>
  <si>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</si>
  <si>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</si>
  <si>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</si>
  <si>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</si>
  <si>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</si>
  <si>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</si>
  <si>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</si>
  <si>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4 Zmluvy o dielo</t>
  </si>
  <si>
    <t>LO (ES)</t>
  </si>
  <si>
    <t>Manipulácia dreva na expedičnom sklade procesorovou technológiou</t>
  </si>
  <si>
    <t>Cena stanovená objednávateľom  bez DPH  v €/m3</t>
  </si>
  <si>
    <t>Cena spolu stanovená objednávateľom  bez DPH  v €</t>
  </si>
  <si>
    <t>Lesy SR š.p.,  organizačná zložka OZ SEVER</t>
  </si>
  <si>
    <r>
      <t>m</t>
    </r>
    <r>
      <rPr>
        <b/>
        <vertAlign val="superscript"/>
        <sz val="10"/>
        <rFont val="Arial"/>
        <family val="2"/>
        <charset val="238"/>
      </rPr>
      <t>3</t>
    </r>
  </si>
  <si>
    <t>ES TDF (Turzovka)</t>
  </si>
  <si>
    <t>Lesnícke služby v ťažbovom procese - viacoperačné technológie na OZ SEVER, ES TDF  - časť "E"</t>
  </si>
  <si>
    <t>príloha č. 2 Výzvy na predloženie ponuky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</si>
  <si>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  Službu je potrebné vykonať v období od </t>
    </r>
    <r>
      <rPr>
        <b/>
        <sz val="11"/>
        <color theme="1"/>
        <rFont val="Calibri"/>
        <family val="2"/>
        <charset val="238"/>
        <scheme val="minor"/>
      </rPr>
      <t xml:space="preserve"> 7.1.2025 do 15.2.2025.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</si>
</sst>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3" fontId="10" fillId="3" borderId="19" xfId="0" applyNumberFormat="1" applyFont="1" applyFill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0" fillId="3" borderId="20" xfId="0" applyFill="1" applyBorder="1"/>
    <xf numFmtId="0" fontId="6" fillId="3" borderId="2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6" fillId="3" borderId="13" xfId="0" applyFont="1" applyFill="1" applyBorder="1" applyAlignment="1">
      <alignment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center"/>
    </xf>
    <xf numFmtId="4" fontId="10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164" fontId="10" fillId="3" borderId="17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 indent="2"/>
    </xf>
    <xf numFmtId="0" fontId="6" fillId="3" borderId="3" xfId="0" applyFont="1" applyFill="1" applyBorder="1" applyAlignment="1">
      <alignment horizontal="right" vertical="center" indent="2"/>
    </xf>
    <xf numFmtId="0" fontId="6" fillId="3" borderId="4" xfId="0" applyFont="1" applyFill="1" applyBorder="1" applyAlignment="1">
      <alignment horizontal="right" vertical="center" indent="2"/>
    </xf>
    <xf numFmtId="0" fontId="1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A25" sqref="A25:E32"/>
    </sheetView>
  </sheetViews>
  <sheetFormatPr defaultRowHeight="15" x14ac:dyDescent="0.25"/>
  <cols>
    <col min="1" max="1" width="18.710937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66" t="s">
        <v>61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14" t="s">
        <v>74</v>
      </c>
      <c r="O1" s="13"/>
    </row>
    <row r="2" spans="1:16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65</v>
      </c>
      <c r="O2" s="13"/>
    </row>
    <row r="3" spans="1:16" ht="18" x14ac:dyDescent="0.25">
      <c r="A3" s="15" t="s">
        <v>0</v>
      </c>
      <c r="B3" s="11"/>
      <c r="C3" s="63" t="s">
        <v>73</v>
      </c>
      <c r="D3" s="64"/>
      <c r="E3" s="64"/>
      <c r="F3" s="64"/>
      <c r="G3" s="64"/>
      <c r="H3" s="64"/>
      <c r="I3" s="64"/>
      <c r="J3" s="64"/>
      <c r="K3" s="64"/>
      <c r="L3" s="65"/>
      <c r="N3" s="12"/>
      <c r="O3" s="13"/>
    </row>
    <row r="4" spans="1:16" ht="10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25">
      <c r="A5" s="16"/>
      <c r="B5" s="16"/>
      <c r="C5" s="16"/>
      <c r="D5" s="16"/>
      <c r="E5" s="75"/>
      <c r="F5" s="75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25">
      <c r="A6" s="18" t="s">
        <v>1</v>
      </c>
      <c r="B6" s="76" t="s">
        <v>70</v>
      </c>
      <c r="C6" s="76"/>
      <c r="D6" s="76"/>
      <c r="E6" s="76"/>
      <c r="F6" s="76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">
      <c r="A7" s="17"/>
      <c r="B7" s="77"/>
      <c r="C7" s="77"/>
      <c r="D7" s="77"/>
      <c r="E7" s="77"/>
      <c r="F7" s="77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">
      <c r="A8" s="73" t="s">
        <v>63</v>
      </c>
      <c r="B8" s="74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x14ac:dyDescent="0.25">
      <c r="A9" s="45" t="s">
        <v>66</v>
      </c>
      <c r="B9" s="78" t="s">
        <v>2</v>
      </c>
      <c r="C9" s="81" t="s">
        <v>52</v>
      </c>
      <c r="D9" s="81"/>
      <c r="E9" s="70" t="s">
        <v>3</v>
      </c>
      <c r="F9" s="70"/>
      <c r="G9" s="70"/>
      <c r="H9" s="70" t="s">
        <v>4</v>
      </c>
      <c r="I9" s="70" t="s">
        <v>5</v>
      </c>
      <c r="J9" s="70" t="s">
        <v>6</v>
      </c>
      <c r="K9" s="70" t="s">
        <v>68</v>
      </c>
      <c r="L9" s="70" t="s">
        <v>69</v>
      </c>
      <c r="M9" s="70" t="s">
        <v>58</v>
      </c>
      <c r="N9" s="82" t="s">
        <v>56</v>
      </c>
      <c r="O9" s="85" t="s">
        <v>57</v>
      </c>
    </row>
    <row r="10" spans="1:16" ht="21.75" customHeight="1" x14ac:dyDescent="0.25">
      <c r="A10" s="46"/>
      <c r="B10" s="79"/>
      <c r="C10" s="71" t="s">
        <v>64</v>
      </c>
      <c r="D10" s="71"/>
      <c r="E10" s="71" t="s">
        <v>8</v>
      </c>
      <c r="F10" s="71" t="s">
        <v>9</v>
      </c>
      <c r="G10" s="71" t="s">
        <v>10</v>
      </c>
      <c r="H10" s="71"/>
      <c r="I10" s="71"/>
      <c r="J10" s="71"/>
      <c r="K10" s="71"/>
      <c r="L10" s="71"/>
      <c r="M10" s="71"/>
      <c r="N10" s="83"/>
      <c r="O10" s="86"/>
    </row>
    <row r="11" spans="1:16" ht="50.25" customHeight="1" thickBot="1" x14ac:dyDescent="0.3">
      <c r="A11" s="60"/>
      <c r="B11" s="80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84"/>
      <c r="O11" s="87"/>
    </row>
    <row r="12" spans="1:16" ht="33.75" customHeight="1" x14ac:dyDescent="0.25">
      <c r="A12" s="54" t="s">
        <v>72</v>
      </c>
      <c r="B12" s="55"/>
      <c r="C12" s="67" t="s">
        <v>67</v>
      </c>
      <c r="D12" s="67"/>
      <c r="E12" s="62">
        <v>3000</v>
      </c>
      <c r="F12" s="23"/>
      <c r="G12" s="62">
        <v>3000</v>
      </c>
      <c r="H12" s="23"/>
      <c r="I12" s="23"/>
      <c r="J12" s="23">
        <v>0.49</v>
      </c>
      <c r="K12" s="56">
        <v>6.21</v>
      </c>
      <c r="L12" s="56">
        <v>18630</v>
      </c>
      <c r="M12" s="57" t="s">
        <v>71</v>
      </c>
      <c r="N12" s="58"/>
      <c r="O12" s="59">
        <f>N12*G12</f>
        <v>0</v>
      </c>
      <c r="P12" s="10" t="str">
        <f>IF( O12=0," ", IF(100-((L12/O12)*100)&gt;20,"viac ako 20%",0))</f>
        <v xml:space="preserve"> </v>
      </c>
    </row>
    <row r="13" spans="1:16" ht="33.75" hidden="1" customHeight="1" x14ac:dyDescent="0.25">
      <c r="A13" s="54"/>
      <c r="B13" s="55"/>
      <c r="C13" s="67"/>
      <c r="D13" s="67"/>
      <c r="E13" s="62"/>
      <c r="F13" s="23"/>
      <c r="G13" s="62"/>
      <c r="H13" s="23"/>
      <c r="I13" s="23"/>
      <c r="J13" s="23"/>
      <c r="K13" s="56"/>
      <c r="L13" s="56">
        <f>G13*K13</f>
        <v>0</v>
      </c>
      <c r="M13" s="57" t="s">
        <v>71</v>
      </c>
      <c r="N13" s="58"/>
      <c r="O13" s="59">
        <f>N13*G13</f>
        <v>0</v>
      </c>
      <c r="P13" s="10" t="str">
        <f>IF( O13=0," ", IF(100-((L13/O13)*100)&gt;20,"viac ako 20%",0))</f>
        <v xml:space="preserve"> </v>
      </c>
    </row>
    <row r="14" spans="1:16" ht="27.75" hidden="1" customHeight="1" x14ac:dyDescent="0.25">
      <c r="A14" s="54"/>
      <c r="B14" s="21"/>
      <c r="C14" s="67"/>
      <c r="D14" s="67"/>
      <c r="E14" s="61"/>
      <c r="F14" s="22"/>
      <c r="G14" s="21"/>
      <c r="H14" s="39"/>
      <c r="I14" s="21"/>
      <c r="J14" s="21"/>
      <c r="K14" s="44"/>
      <c r="L14" s="41"/>
      <c r="M14" s="43"/>
      <c r="N14" s="42"/>
      <c r="O14" s="47"/>
      <c r="P14" s="10" t="str">
        <f>IF( O14=0," ", IF(100-((L14/O14)*100)&gt;20,"viac ako 20%",0))</f>
        <v xml:space="preserve"> </v>
      </c>
    </row>
    <row r="15" spans="1:16" hidden="1" x14ac:dyDescent="0.25">
      <c r="A15" s="20"/>
      <c r="B15" s="21"/>
      <c r="C15" s="68"/>
      <c r="D15" s="69"/>
      <c r="E15" s="22"/>
      <c r="F15" s="22"/>
      <c r="G15" s="40"/>
      <c r="H15" s="39"/>
      <c r="I15" s="21"/>
      <c r="J15" s="21"/>
      <c r="K15" s="44"/>
      <c r="L15" s="41"/>
      <c r="M15" s="43"/>
      <c r="N15" s="42"/>
      <c r="O15" s="47"/>
      <c r="P15" s="10" t="str">
        <f t="shared" ref="P15:P17" si="0">IF( O15=0," ", IF(100-((L15/O15)*100)&gt;20,"viac ako 20%",0))</f>
        <v xml:space="preserve"> </v>
      </c>
    </row>
    <row r="16" spans="1:16" hidden="1" x14ac:dyDescent="0.25">
      <c r="A16" s="20"/>
      <c r="B16" s="21"/>
      <c r="C16" s="68"/>
      <c r="D16" s="69"/>
      <c r="E16" s="22"/>
      <c r="F16" s="22"/>
      <c r="G16" s="40"/>
      <c r="H16" s="39"/>
      <c r="I16" s="21"/>
      <c r="J16" s="21"/>
      <c r="K16" s="44"/>
      <c r="L16" s="41"/>
      <c r="M16" s="43"/>
      <c r="N16" s="42"/>
      <c r="O16" s="47"/>
      <c r="P16" s="10" t="str">
        <f t="shared" si="0"/>
        <v xml:space="preserve"> </v>
      </c>
    </row>
    <row r="17" spans="1:16" hidden="1" x14ac:dyDescent="0.25">
      <c r="A17" s="20"/>
      <c r="B17" s="21"/>
      <c r="C17" s="68"/>
      <c r="D17" s="69"/>
      <c r="E17" s="22"/>
      <c r="F17" s="22"/>
      <c r="G17" s="40"/>
      <c r="H17" s="39"/>
      <c r="I17" s="21"/>
      <c r="J17" s="21"/>
      <c r="K17" s="44"/>
      <c r="L17" s="41"/>
      <c r="M17" s="43"/>
      <c r="N17" s="42"/>
      <c r="O17" s="47"/>
      <c r="P17" s="10" t="str">
        <f t="shared" si="0"/>
        <v xml:space="preserve"> </v>
      </c>
    </row>
    <row r="18" spans="1:16" ht="15.75" hidden="1" thickBot="1" x14ac:dyDescent="0.3">
      <c r="A18" s="24"/>
      <c r="B18" s="25"/>
      <c r="C18" s="48"/>
      <c r="D18" s="49"/>
      <c r="E18" s="26"/>
      <c r="F18" s="26"/>
      <c r="G18" s="26"/>
      <c r="H18" s="50"/>
      <c r="I18" s="25"/>
      <c r="J18" s="25"/>
      <c r="K18" s="48"/>
      <c r="L18" s="51"/>
      <c r="M18" s="51"/>
      <c r="N18" s="52"/>
      <c r="O18" s="53"/>
      <c r="P18" s="10"/>
    </row>
    <row r="19" spans="1:16" ht="15.75" thickBot="1" x14ac:dyDescent="0.3">
      <c r="A19" s="36"/>
      <c r="B19" s="37"/>
      <c r="C19" s="37"/>
      <c r="D19" s="37"/>
      <c r="E19" s="37"/>
      <c r="F19" s="37"/>
      <c r="G19" s="37"/>
      <c r="H19" s="37"/>
      <c r="I19" s="37"/>
      <c r="J19" s="88" t="s">
        <v>12</v>
      </c>
      <c r="K19" s="88"/>
      <c r="L19" s="29">
        <f>SUM(L12:L17)</f>
        <v>18630</v>
      </c>
      <c r="M19" s="28"/>
      <c r="N19" s="38" t="s">
        <v>13</v>
      </c>
      <c r="O19" s="29">
        <f>SUM(O12:O17)</f>
        <v>0</v>
      </c>
      <c r="P19" s="10" t="str">
        <f>IF(O19&gt;L19,"prekročená cena","nižšia ako stanovená")</f>
        <v>nižšia ako stanovená</v>
      </c>
    </row>
    <row r="20" spans="1:16" ht="15.75" thickBot="1" x14ac:dyDescent="0.3">
      <c r="A20" s="89" t="s">
        <v>14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1"/>
      <c r="O20" s="27">
        <f>O21-O19</f>
        <v>0</v>
      </c>
    </row>
    <row r="21" spans="1:16" ht="15.75" thickBot="1" x14ac:dyDescent="0.3">
      <c r="A21" s="89" t="s">
        <v>15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  <c r="O21" s="27">
        <f>IF("nie"=MID(I29,1,3),O19,(O19*1.2))</f>
        <v>0</v>
      </c>
    </row>
    <row r="22" spans="1:16" x14ac:dyDescent="0.25">
      <c r="A22" s="100" t="s">
        <v>16</v>
      </c>
      <c r="B22" s="100"/>
      <c r="C22" s="10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6" x14ac:dyDescent="0.25">
      <c r="A23" s="92" t="s">
        <v>62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1:16" ht="25.5" customHeight="1" x14ac:dyDescent="0.25">
      <c r="A24" s="31" t="s">
        <v>55</v>
      </c>
      <c r="B24" s="31"/>
      <c r="C24" s="31"/>
      <c r="D24" s="31"/>
      <c r="E24" s="31"/>
      <c r="F24" s="31"/>
      <c r="G24" s="32" t="s">
        <v>53</v>
      </c>
      <c r="H24" s="31"/>
      <c r="I24" s="31"/>
      <c r="J24" s="33"/>
      <c r="K24" s="33"/>
      <c r="L24" s="33"/>
      <c r="M24" s="33"/>
      <c r="N24" s="33"/>
      <c r="O24" s="33"/>
    </row>
    <row r="25" spans="1:16" ht="15" customHeight="1" x14ac:dyDescent="0.25">
      <c r="A25" s="102" t="s">
        <v>75</v>
      </c>
      <c r="B25" s="103"/>
      <c r="C25" s="103"/>
      <c r="D25" s="103"/>
      <c r="E25" s="104"/>
      <c r="F25" s="101" t="s">
        <v>54</v>
      </c>
      <c r="G25" s="34" t="s">
        <v>17</v>
      </c>
      <c r="H25" s="94"/>
      <c r="I25" s="95"/>
      <c r="J25" s="95"/>
      <c r="K25" s="95"/>
      <c r="L25" s="95"/>
      <c r="M25" s="95"/>
      <c r="N25" s="95"/>
      <c r="O25" s="96"/>
    </row>
    <row r="26" spans="1:16" x14ac:dyDescent="0.25">
      <c r="A26" s="105"/>
      <c r="B26" s="106"/>
      <c r="C26" s="106"/>
      <c r="D26" s="106"/>
      <c r="E26" s="107"/>
      <c r="F26" s="101"/>
      <c r="G26" s="34" t="s">
        <v>18</v>
      </c>
      <c r="H26" s="94"/>
      <c r="I26" s="95"/>
      <c r="J26" s="95"/>
      <c r="K26" s="95"/>
      <c r="L26" s="95"/>
      <c r="M26" s="95"/>
      <c r="N26" s="95"/>
      <c r="O26" s="96"/>
    </row>
    <row r="27" spans="1:16" ht="18" customHeight="1" x14ac:dyDescent="0.25">
      <c r="A27" s="105"/>
      <c r="B27" s="106"/>
      <c r="C27" s="106"/>
      <c r="D27" s="106"/>
      <c r="E27" s="107"/>
      <c r="F27" s="101"/>
      <c r="G27" s="34" t="s">
        <v>19</v>
      </c>
      <c r="H27" s="94"/>
      <c r="I27" s="95"/>
      <c r="J27" s="95"/>
      <c r="K27" s="95"/>
      <c r="L27" s="95"/>
      <c r="M27" s="95"/>
      <c r="N27" s="95"/>
      <c r="O27" s="96"/>
    </row>
    <row r="28" spans="1:16" x14ac:dyDescent="0.25">
      <c r="A28" s="105"/>
      <c r="B28" s="106"/>
      <c r="C28" s="106"/>
      <c r="D28" s="106"/>
      <c r="E28" s="107"/>
      <c r="F28" s="101"/>
      <c r="G28" s="34" t="s">
        <v>20</v>
      </c>
      <c r="H28" s="94"/>
      <c r="I28" s="95"/>
      <c r="J28" s="95"/>
      <c r="K28" s="95"/>
      <c r="L28" s="95"/>
      <c r="M28" s="95"/>
      <c r="N28" s="95"/>
      <c r="O28" s="96"/>
    </row>
    <row r="29" spans="1:16" x14ac:dyDescent="0.25">
      <c r="A29" s="105"/>
      <c r="B29" s="106"/>
      <c r="C29" s="106"/>
      <c r="D29" s="106"/>
      <c r="E29" s="107"/>
      <c r="F29" s="101"/>
      <c r="G29" s="34" t="s">
        <v>21</v>
      </c>
      <c r="H29" s="94"/>
      <c r="I29" s="95"/>
      <c r="J29" s="95"/>
      <c r="K29" s="95"/>
      <c r="L29" s="95"/>
      <c r="M29" s="95"/>
      <c r="N29" s="95"/>
      <c r="O29" s="96"/>
    </row>
    <row r="30" spans="1:16" x14ac:dyDescent="0.25">
      <c r="A30" s="105"/>
      <c r="B30" s="106"/>
      <c r="C30" s="106"/>
      <c r="D30" s="106"/>
      <c r="E30" s="107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6" x14ac:dyDescent="0.25">
      <c r="A31" s="105"/>
      <c r="B31" s="106"/>
      <c r="C31" s="106"/>
      <c r="D31" s="106"/>
      <c r="E31" s="107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6" x14ac:dyDescent="0.25">
      <c r="A32" s="108"/>
      <c r="B32" s="109"/>
      <c r="C32" s="109"/>
      <c r="D32" s="109"/>
      <c r="E32" s="110"/>
      <c r="F32" s="33"/>
      <c r="G32" s="16"/>
      <c r="H32" s="16"/>
      <c r="I32" s="16"/>
      <c r="J32" s="16" t="s">
        <v>22</v>
      </c>
      <c r="K32" s="16"/>
      <c r="L32" s="97"/>
      <c r="M32" s="98"/>
      <c r="N32" s="99"/>
      <c r="O32" s="16"/>
    </row>
    <row r="33" spans="1:15" x14ac:dyDescent="0.25">
      <c r="A33" s="31"/>
      <c r="B33" s="33"/>
      <c r="C33" s="33"/>
      <c r="D33" s="33"/>
      <c r="E33" s="33"/>
      <c r="F33" s="33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</sheetData>
  <mergeCells count="39"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15" t="s">
        <v>50</v>
      </c>
      <c r="M2" s="115"/>
    </row>
    <row r="3" spans="1:14" x14ac:dyDescent="0.25">
      <c r="A3" s="5" t="s">
        <v>24</v>
      </c>
      <c r="B3" s="112" t="s">
        <v>25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x14ac:dyDescent="0.25">
      <c r="A4" s="5" t="s">
        <v>26</v>
      </c>
      <c r="B4" s="112" t="s">
        <v>27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x14ac:dyDescent="0.25">
      <c r="A5" s="5" t="s">
        <v>7</v>
      </c>
      <c r="B5" s="112" t="s">
        <v>28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x14ac:dyDescent="0.25">
      <c r="A6" s="5" t="s">
        <v>2</v>
      </c>
      <c r="B6" s="112" t="s">
        <v>29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 x14ac:dyDescent="0.25">
      <c r="A7" s="6" t="s">
        <v>30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</row>
    <row r="8" spans="1:14" x14ac:dyDescent="0.25">
      <c r="A8" s="5" t="s">
        <v>11</v>
      </c>
      <c r="B8" s="112" t="s">
        <v>31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x14ac:dyDescent="0.25">
      <c r="A9" s="5" t="s">
        <v>32</v>
      </c>
      <c r="B9" s="112" t="s">
        <v>33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x14ac:dyDescent="0.25">
      <c r="A10" s="5" t="s">
        <v>34</v>
      </c>
      <c r="B10" s="112" t="s">
        <v>35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1" spans="1:14" x14ac:dyDescent="0.25">
      <c r="A11" s="7" t="s">
        <v>36</v>
      </c>
      <c r="B11" s="112" t="s">
        <v>37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4" x14ac:dyDescent="0.25">
      <c r="A12" s="8" t="s">
        <v>38</v>
      </c>
      <c r="B12" s="112" t="s">
        <v>39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4" ht="24" customHeight="1" x14ac:dyDescent="0.25">
      <c r="A13" s="7" t="s">
        <v>40</v>
      </c>
      <c r="B13" s="112" t="s">
        <v>41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4" ht="16.5" customHeight="1" x14ac:dyDescent="0.25">
      <c r="A14" s="7" t="s">
        <v>5</v>
      </c>
      <c r="B14" s="112" t="s">
        <v>51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4" x14ac:dyDescent="0.25">
      <c r="A15" s="7" t="s">
        <v>42</v>
      </c>
      <c r="B15" s="112" t="s">
        <v>43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 ht="38.25" x14ac:dyDescent="0.25">
      <c r="A16" s="9" t="s">
        <v>44</v>
      </c>
      <c r="B16" s="112" t="s">
        <v>45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14" ht="28.5" customHeight="1" x14ac:dyDescent="0.25">
      <c r="A17" s="9" t="s">
        <v>46</v>
      </c>
      <c r="B17" s="112" t="s">
        <v>47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1:14" ht="27" customHeight="1" x14ac:dyDescent="0.25">
      <c r="A18" s="7" t="s">
        <v>48</v>
      </c>
      <c r="B18" s="112" t="s">
        <v>49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ht="75" customHeight="1" x14ac:dyDescent="0.25">
      <c r="A19" s="35" t="s">
        <v>59</v>
      </c>
      <c r="B19" s="111" t="s">
        <v>60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2024-12-11T08:03:06Z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